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tabRatio="604" firstSheet="1" activeTab="3"/>
  </bookViews>
  <sheets>
    <sheet name="Cohérence CA_Four &amp; CA_Hifi" sheetId="5" r:id="rId1"/>
    <sheet name="CA_Four" sheetId="1" r:id="rId2"/>
    <sheet name="CA_Hifi" sheetId="2" r:id="rId3"/>
    <sheet name="CA_Magneto" sheetId="9" r:id="rId4"/>
    <sheet name="CA_Four_Corrigé" sheetId="3" r:id="rId5"/>
    <sheet name="CA_Four_Corrigé (sans nuls)" sheetId="7" r:id="rId6"/>
    <sheet name="CA_Hifi_Corrigé" sheetId="4" r:id="rId7"/>
    <sheet name="CA_Hifi_Corrigé (sans nuls)" sheetId="8" r:id="rId8"/>
    <sheet name="CA_Magneto_corrigé" sheetId="11" r:id="rId9"/>
    <sheet name="CA_Magneto_corrigé (sans nuls)" sheetId="12" r:id="rId10"/>
  </sheets>
  <calcPr calcId="144525"/>
</workbook>
</file>

<file path=xl/calcChain.xml><?xml version="1.0" encoding="utf-8"?>
<calcChain xmlns="http://schemas.openxmlformats.org/spreadsheetml/2006/main">
  <c r="AK64" i="12" l="1"/>
  <c r="AK67" i="12" s="1"/>
  <c r="AH64" i="12"/>
  <c r="AH67" i="12" s="1"/>
  <c r="AE64" i="12"/>
  <c r="AE67" i="12" s="1"/>
  <c r="AB64" i="12"/>
  <c r="AB67" i="12" s="1"/>
  <c r="Y64" i="12"/>
  <c r="Y67" i="12" s="1"/>
  <c r="V64" i="12"/>
  <c r="V67" i="12" s="1"/>
  <c r="S64" i="12"/>
  <c r="S67" i="12" s="1"/>
  <c r="P64" i="12"/>
  <c r="P67" i="12" s="1"/>
  <c r="M64" i="12"/>
  <c r="M67" i="12" s="1"/>
  <c r="J64" i="12"/>
  <c r="J67" i="12" s="1"/>
  <c r="G64" i="12"/>
  <c r="G67" i="12" s="1"/>
  <c r="D64" i="12"/>
  <c r="D67" i="12" s="1"/>
  <c r="AK63" i="12"/>
  <c r="AK66" i="12" s="1"/>
  <c r="AH63" i="12"/>
  <c r="AH66" i="12" s="1"/>
  <c r="AE63" i="12"/>
  <c r="AE66" i="12" s="1"/>
  <c r="AB63" i="12"/>
  <c r="AB66" i="12" s="1"/>
  <c r="Y63" i="12"/>
  <c r="Y66" i="12" s="1"/>
  <c r="V63" i="12"/>
  <c r="V66" i="12" s="1"/>
  <c r="S63" i="12"/>
  <c r="S66" i="12" s="1"/>
  <c r="P63" i="12"/>
  <c r="P66" i="12" s="1"/>
  <c r="M63" i="12"/>
  <c r="M66" i="12" s="1"/>
  <c r="J63" i="12"/>
  <c r="J66" i="12" s="1"/>
  <c r="G63" i="12"/>
  <c r="G66" i="12" s="1"/>
  <c r="D63" i="12"/>
  <c r="D66" i="12" s="1"/>
  <c r="AK62" i="12"/>
  <c r="AK65" i="12" s="1"/>
  <c r="AH62" i="12"/>
  <c r="AH65" i="12" s="1"/>
  <c r="AE62" i="12"/>
  <c r="AE65" i="12" s="1"/>
  <c r="AB62" i="12"/>
  <c r="AB65" i="12" s="1"/>
  <c r="Y62" i="12"/>
  <c r="Y65" i="12" s="1"/>
  <c r="V62" i="12"/>
  <c r="V65" i="12" s="1"/>
  <c r="S62" i="12"/>
  <c r="S65" i="12" s="1"/>
  <c r="P62" i="12"/>
  <c r="P65" i="12" s="1"/>
  <c r="M62" i="12"/>
  <c r="M65" i="12" s="1"/>
  <c r="J62" i="12"/>
  <c r="J65" i="12" s="1"/>
  <c r="G62" i="12"/>
  <c r="G65" i="12" s="1"/>
  <c r="D62" i="12"/>
  <c r="D65" i="12" s="1"/>
  <c r="AJ61" i="12"/>
  <c r="AG61" i="12"/>
  <c r="AD61" i="12"/>
  <c r="AA61" i="12"/>
  <c r="X61" i="12"/>
  <c r="U61" i="12"/>
  <c r="R61" i="12"/>
  <c r="O61" i="12"/>
  <c r="L61" i="12"/>
  <c r="I61" i="12"/>
  <c r="F61" i="12"/>
  <c r="C61" i="12"/>
  <c r="AL61" i="12" s="1"/>
  <c r="AI60" i="12"/>
  <c r="AF60" i="12"/>
  <c r="AC60" i="12"/>
  <c r="Z60" i="12"/>
  <c r="W60" i="12"/>
  <c r="T60" i="12"/>
  <c r="Q60" i="12"/>
  <c r="N60" i="12"/>
  <c r="K60" i="12"/>
  <c r="H60" i="12"/>
  <c r="E60" i="12"/>
  <c r="B60" i="12"/>
  <c r="AO61" i="12" s="1"/>
  <c r="AJ59" i="12"/>
  <c r="AG59" i="12"/>
  <c r="AD59" i="12"/>
  <c r="AA59" i="12"/>
  <c r="X59" i="12"/>
  <c r="U59" i="12"/>
  <c r="R59" i="12"/>
  <c r="O59" i="12"/>
  <c r="L59" i="12"/>
  <c r="I59" i="12"/>
  <c r="F59" i="12"/>
  <c r="C59" i="12"/>
  <c r="AL59" i="12" s="1"/>
  <c r="AI58" i="12"/>
  <c r="AF58" i="12"/>
  <c r="AC58" i="12"/>
  <c r="Z58" i="12"/>
  <c r="W58" i="12"/>
  <c r="T58" i="12"/>
  <c r="Q58" i="12"/>
  <c r="N58" i="12"/>
  <c r="K58" i="12"/>
  <c r="H58" i="12"/>
  <c r="E58" i="12"/>
  <c r="B58" i="12"/>
  <c r="AO59" i="12" s="1"/>
  <c r="AJ57" i="12"/>
  <c r="AG57" i="12"/>
  <c r="AD57" i="12"/>
  <c r="AA57" i="12"/>
  <c r="X57" i="12"/>
  <c r="U57" i="12"/>
  <c r="R57" i="12"/>
  <c r="O57" i="12"/>
  <c r="L57" i="12"/>
  <c r="I57" i="12"/>
  <c r="F57" i="12"/>
  <c r="C57" i="12"/>
  <c r="AL57" i="12" s="1"/>
  <c r="AI56" i="12"/>
  <c r="AF56" i="12"/>
  <c r="AC56" i="12"/>
  <c r="Z56" i="12"/>
  <c r="W56" i="12"/>
  <c r="T56" i="12"/>
  <c r="Q56" i="12"/>
  <c r="N56" i="12"/>
  <c r="K56" i="12"/>
  <c r="H56" i="12"/>
  <c r="E56" i="12"/>
  <c r="B56" i="12"/>
  <c r="AO57" i="12" s="1"/>
  <c r="AJ55" i="12"/>
  <c r="AI55" i="12"/>
  <c r="AG55" i="12"/>
  <c r="AF55" i="12"/>
  <c r="AD55" i="12"/>
  <c r="AC55" i="12"/>
  <c r="AA55" i="12"/>
  <c r="Z55" i="12"/>
  <c r="X55" i="12"/>
  <c r="W55" i="12"/>
  <c r="U55" i="12"/>
  <c r="T55" i="12"/>
  <c r="R55" i="12"/>
  <c r="Q55" i="12"/>
  <c r="O55" i="12"/>
  <c r="N55" i="12"/>
  <c r="L55" i="12"/>
  <c r="K55" i="12"/>
  <c r="I55" i="12"/>
  <c r="H55" i="12"/>
  <c r="F55" i="12"/>
  <c r="E55" i="12"/>
  <c r="C55" i="12"/>
  <c r="B55" i="12"/>
  <c r="AJ54" i="12"/>
  <c r="AG54" i="12"/>
  <c r="AD54" i="12"/>
  <c r="AA54" i="12"/>
  <c r="X54" i="12"/>
  <c r="U54" i="12"/>
  <c r="R54" i="12"/>
  <c r="O54" i="12"/>
  <c r="L54" i="12"/>
  <c r="I54" i="12"/>
  <c r="F54" i="12"/>
  <c r="C54" i="12"/>
  <c r="AL54" i="12" s="1"/>
  <c r="AI53" i="12"/>
  <c r="AF53" i="12"/>
  <c r="AC53" i="12"/>
  <c r="Z53" i="12"/>
  <c r="W53" i="12"/>
  <c r="T53" i="12"/>
  <c r="Q53" i="12"/>
  <c r="N53" i="12"/>
  <c r="K53" i="12"/>
  <c r="H53" i="12"/>
  <c r="E53" i="12"/>
  <c r="B53" i="12"/>
  <c r="AO54" i="12" s="1"/>
  <c r="AJ52" i="12"/>
  <c r="AG52" i="12"/>
  <c r="AD52" i="12"/>
  <c r="AA52" i="12"/>
  <c r="X52" i="12"/>
  <c r="U52" i="12"/>
  <c r="R52" i="12"/>
  <c r="O52" i="12"/>
  <c r="L52" i="12"/>
  <c r="I52" i="12"/>
  <c r="F52" i="12"/>
  <c r="C52" i="12"/>
  <c r="AL52" i="12" s="1"/>
  <c r="AI51" i="12"/>
  <c r="AF51" i="12"/>
  <c r="AC51" i="12"/>
  <c r="Z51" i="12"/>
  <c r="W51" i="12"/>
  <c r="T51" i="12"/>
  <c r="Q51" i="12"/>
  <c r="N51" i="12"/>
  <c r="K51" i="12"/>
  <c r="H51" i="12"/>
  <c r="E51" i="12"/>
  <c r="B51" i="12"/>
  <c r="AO52" i="12" s="1"/>
  <c r="AK64" i="11"/>
  <c r="AK67" i="11" s="1"/>
  <c r="AH64" i="11"/>
  <c r="AH67" i="11" s="1"/>
  <c r="AE64" i="11"/>
  <c r="AE67" i="11" s="1"/>
  <c r="AB64" i="11"/>
  <c r="AB67" i="11" s="1"/>
  <c r="Y64" i="11"/>
  <c r="Y67" i="11" s="1"/>
  <c r="V64" i="11"/>
  <c r="V67" i="11" s="1"/>
  <c r="S64" i="11"/>
  <c r="S67" i="11" s="1"/>
  <c r="P64" i="11"/>
  <c r="P67" i="11" s="1"/>
  <c r="M64" i="11"/>
  <c r="M67" i="11" s="1"/>
  <c r="J64" i="11"/>
  <c r="J67" i="11" s="1"/>
  <c r="G64" i="11"/>
  <c r="G67" i="11" s="1"/>
  <c r="D64" i="11"/>
  <c r="D67" i="11" s="1"/>
  <c r="AK63" i="11"/>
  <c r="AK66" i="11" s="1"/>
  <c r="AH63" i="11"/>
  <c r="AH66" i="11" s="1"/>
  <c r="AE63" i="11"/>
  <c r="AE66" i="11" s="1"/>
  <c r="AB63" i="11"/>
  <c r="AB66" i="11" s="1"/>
  <c r="Y63" i="11"/>
  <c r="Y66" i="11" s="1"/>
  <c r="V63" i="11"/>
  <c r="V66" i="11" s="1"/>
  <c r="S63" i="11"/>
  <c r="S66" i="11" s="1"/>
  <c r="P63" i="11"/>
  <c r="P66" i="11" s="1"/>
  <c r="M63" i="11"/>
  <c r="M66" i="11" s="1"/>
  <c r="J63" i="11"/>
  <c r="J66" i="11" s="1"/>
  <c r="G63" i="11"/>
  <c r="G66" i="11" s="1"/>
  <c r="D63" i="11"/>
  <c r="D66" i="11" s="1"/>
  <c r="AK62" i="11"/>
  <c r="AK65" i="11" s="1"/>
  <c r="AH62" i="11"/>
  <c r="AH65" i="11" s="1"/>
  <c r="AE62" i="11"/>
  <c r="AE65" i="11" s="1"/>
  <c r="AB62" i="11"/>
  <c r="AB65" i="11" s="1"/>
  <c r="Y62" i="11"/>
  <c r="Y65" i="11" s="1"/>
  <c r="V62" i="11"/>
  <c r="V65" i="11" s="1"/>
  <c r="S62" i="11"/>
  <c r="S65" i="11" s="1"/>
  <c r="P62" i="11"/>
  <c r="P65" i="11" s="1"/>
  <c r="M62" i="11"/>
  <c r="M65" i="11" s="1"/>
  <c r="J62" i="11"/>
  <c r="J65" i="11" s="1"/>
  <c r="G62" i="11"/>
  <c r="G65" i="11" s="1"/>
  <c r="D62" i="11"/>
  <c r="D65" i="11" s="1"/>
  <c r="AJ61" i="11"/>
  <c r="AG61" i="11"/>
  <c r="AD61" i="11"/>
  <c r="AA61" i="11"/>
  <c r="X61" i="11"/>
  <c r="U61" i="11"/>
  <c r="R61" i="11"/>
  <c r="O61" i="11"/>
  <c r="L61" i="11"/>
  <c r="I61" i="11"/>
  <c r="F61" i="11"/>
  <c r="C61" i="11"/>
  <c r="AL61" i="11" s="1"/>
  <c r="AI60" i="11"/>
  <c r="AF60" i="11"/>
  <c r="AC60" i="11"/>
  <c r="Z60" i="11"/>
  <c r="W60" i="11"/>
  <c r="T60" i="11"/>
  <c r="Q60" i="11"/>
  <c r="N60" i="11"/>
  <c r="K60" i="11"/>
  <c r="H60" i="11"/>
  <c r="E60" i="11"/>
  <c r="B60" i="11"/>
  <c r="AO61" i="11" s="1"/>
  <c r="AJ59" i="11"/>
  <c r="AG59" i="11"/>
  <c r="AD59" i="11"/>
  <c r="AA59" i="11"/>
  <c r="X59" i="11"/>
  <c r="U59" i="11"/>
  <c r="R59" i="11"/>
  <c r="O59" i="11"/>
  <c r="L59" i="11"/>
  <c r="I59" i="11"/>
  <c r="F59" i="11"/>
  <c r="C59" i="11"/>
  <c r="AL59" i="11" s="1"/>
  <c r="AI58" i="11"/>
  <c r="AF58" i="11"/>
  <c r="AC58" i="11"/>
  <c r="Z58" i="11"/>
  <c r="W58" i="11"/>
  <c r="T58" i="11"/>
  <c r="Q58" i="11"/>
  <c r="N58" i="11"/>
  <c r="K58" i="11"/>
  <c r="H58" i="11"/>
  <c r="E58" i="11"/>
  <c r="B58" i="11"/>
  <c r="AO59" i="11" s="1"/>
  <c r="AJ57" i="11"/>
  <c r="AG57" i="11"/>
  <c r="AD57" i="11"/>
  <c r="AA57" i="11"/>
  <c r="X57" i="11"/>
  <c r="U57" i="11"/>
  <c r="R57" i="11"/>
  <c r="O57" i="11"/>
  <c r="L57" i="11"/>
  <c r="I57" i="11"/>
  <c r="F57" i="11"/>
  <c r="C57" i="11"/>
  <c r="AL57" i="11" s="1"/>
  <c r="AI56" i="11"/>
  <c r="AF56" i="11"/>
  <c r="AC56" i="11"/>
  <c r="Z56" i="11"/>
  <c r="W56" i="11"/>
  <c r="T56" i="11"/>
  <c r="Q56" i="11"/>
  <c r="N56" i="11"/>
  <c r="K56" i="11"/>
  <c r="H56" i="11"/>
  <c r="E56" i="11"/>
  <c r="B56" i="11"/>
  <c r="AO57" i="11" s="1"/>
  <c r="AJ55" i="11"/>
  <c r="AI55" i="11"/>
  <c r="AG55" i="11"/>
  <c r="AF55" i="11"/>
  <c r="AD55" i="11"/>
  <c r="AC55" i="11"/>
  <c r="AA55" i="11"/>
  <c r="Z55" i="11"/>
  <c r="X55" i="11"/>
  <c r="W55" i="11"/>
  <c r="U55" i="11"/>
  <c r="T55" i="11"/>
  <c r="R55" i="11"/>
  <c r="Q55" i="11"/>
  <c r="O55" i="11"/>
  <c r="N55" i="11"/>
  <c r="L55" i="11"/>
  <c r="K55" i="11"/>
  <c r="I55" i="11"/>
  <c r="H55" i="11"/>
  <c r="F55" i="11"/>
  <c r="E55" i="11"/>
  <c r="C55" i="11"/>
  <c r="B55" i="11"/>
  <c r="AJ54" i="11"/>
  <c r="AG54" i="11"/>
  <c r="AD54" i="11"/>
  <c r="AA54" i="11"/>
  <c r="X54" i="11"/>
  <c r="U54" i="11"/>
  <c r="R54" i="11"/>
  <c r="O54" i="11"/>
  <c r="L54" i="11"/>
  <c r="I54" i="11"/>
  <c r="F54" i="11"/>
  <c r="C54" i="11"/>
  <c r="AL54" i="11" s="1"/>
  <c r="AI53" i="11"/>
  <c r="AF53" i="11"/>
  <c r="AC53" i="11"/>
  <c r="Z53" i="11"/>
  <c r="W53" i="11"/>
  <c r="T53" i="11"/>
  <c r="Q53" i="11"/>
  <c r="N53" i="11"/>
  <c r="K53" i="11"/>
  <c r="H53" i="11"/>
  <c r="E53" i="11"/>
  <c r="B53" i="11"/>
  <c r="AO54" i="11" s="1"/>
  <c r="AJ52" i="11"/>
  <c r="AG52" i="11"/>
  <c r="AD52" i="11"/>
  <c r="AA52" i="11"/>
  <c r="X52" i="11"/>
  <c r="U52" i="11"/>
  <c r="R52" i="11"/>
  <c r="O52" i="11"/>
  <c r="L52" i="11"/>
  <c r="I52" i="11"/>
  <c r="F52" i="11"/>
  <c r="C52" i="11"/>
  <c r="AL52" i="11" s="1"/>
  <c r="AI51" i="11"/>
  <c r="AF51" i="11"/>
  <c r="AC51" i="11"/>
  <c r="Z51" i="11"/>
  <c r="W51" i="11"/>
  <c r="T51" i="11"/>
  <c r="Q51" i="11"/>
  <c r="N51" i="11"/>
  <c r="K51" i="11"/>
  <c r="H51" i="11"/>
  <c r="E51" i="11"/>
  <c r="B51" i="11"/>
  <c r="AO52" i="11" s="1"/>
  <c r="AK64" i="8"/>
  <c r="AK67" i="8" s="1"/>
  <c r="AH64" i="8"/>
  <c r="AH67" i="8" s="1"/>
  <c r="AE64" i="8"/>
  <c r="AE67" i="8" s="1"/>
  <c r="AB64" i="8"/>
  <c r="AB67" i="8" s="1"/>
  <c r="Y64" i="8"/>
  <c r="Y67" i="8" s="1"/>
  <c r="V64" i="8"/>
  <c r="V67" i="8" s="1"/>
  <c r="S64" i="8"/>
  <c r="S67" i="8" s="1"/>
  <c r="P64" i="8"/>
  <c r="P67" i="8" s="1"/>
  <c r="M64" i="8"/>
  <c r="M67" i="8" s="1"/>
  <c r="J64" i="8"/>
  <c r="J67" i="8" s="1"/>
  <c r="G64" i="8"/>
  <c r="G67" i="8" s="1"/>
  <c r="D64" i="8"/>
  <c r="D67" i="8" s="1"/>
  <c r="AK63" i="8"/>
  <c r="AK66" i="8" s="1"/>
  <c r="AH63" i="8"/>
  <c r="AH66" i="8" s="1"/>
  <c r="AE63" i="8"/>
  <c r="AE66" i="8" s="1"/>
  <c r="AB63" i="8"/>
  <c r="AB66" i="8" s="1"/>
  <c r="Y63" i="8"/>
  <c r="Y66" i="8" s="1"/>
  <c r="V63" i="8"/>
  <c r="V66" i="8" s="1"/>
  <c r="S63" i="8"/>
  <c r="S66" i="8" s="1"/>
  <c r="P63" i="8"/>
  <c r="P66" i="8" s="1"/>
  <c r="M63" i="8"/>
  <c r="M66" i="8" s="1"/>
  <c r="J63" i="8"/>
  <c r="J66" i="8" s="1"/>
  <c r="G63" i="8"/>
  <c r="G66" i="8" s="1"/>
  <c r="D63" i="8"/>
  <c r="D66" i="8" s="1"/>
  <c r="AK62" i="8"/>
  <c r="AK65" i="8" s="1"/>
  <c r="AH62" i="8"/>
  <c r="AH65" i="8" s="1"/>
  <c r="AE62" i="8"/>
  <c r="AE65" i="8" s="1"/>
  <c r="AB62" i="8"/>
  <c r="AB65" i="8" s="1"/>
  <c r="Y62" i="8"/>
  <c r="Y65" i="8" s="1"/>
  <c r="V62" i="8"/>
  <c r="V65" i="8" s="1"/>
  <c r="S62" i="8"/>
  <c r="S65" i="8" s="1"/>
  <c r="P62" i="8"/>
  <c r="P65" i="8" s="1"/>
  <c r="M62" i="8"/>
  <c r="M65" i="8" s="1"/>
  <c r="J62" i="8"/>
  <c r="J65" i="8" s="1"/>
  <c r="G62" i="8"/>
  <c r="G65" i="8" s="1"/>
  <c r="D62" i="8"/>
  <c r="D65" i="8" s="1"/>
  <c r="AJ61" i="8"/>
  <c r="AG61" i="8"/>
  <c r="AD61" i="8"/>
  <c r="AA61" i="8"/>
  <c r="X61" i="8"/>
  <c r="U61" i="8"/>
  <c r="R61" i="8"/>
  <c r="O61" i="8"/>
  <c r="L61" i="8"/>
  <c r="I61" i="8"/>
  <c r="F61" i="8"/>
  <c r="C61" i="8"/>
  <c r="AL61" i="8" s="1"/>
  <c r="AI60" i="8"/>
  <c r="AF60" i="8"/>
  <c r="AC60" i="8"/>
  <c r="Z60" i="8"/>
  <c r="W60" i="8"/>
  <c r="T60" i="8"/>
  <c r="Q60" i="8"/>
  <c r="N60" i="8"/>
  <c r="K60" i="8"/>
  <c r="H60" i="8"/>
  <c r="E60" i="8"/>
  <c r="B60" i="8"/>
  <c r="AO61" i="8" s="1"/>
  <c r="AJ59" i="8"/>
  <c r="AG59" i="8"/>
  <c r="AD59" i="8"/>
  <c r="AA59" i="8"/>
  <c r="X59" i="8"/>
  <c r="U59" i="8"/>
  <c r="R59" i="8"/>
  <c r="O59" i="8"/>
  <c r="L59" i="8"/>
  <c r="I59" i="8"/>
  <c r="F59" i="8"/>
  <c r="C59" i="8"/>
  <c r="AL59" i="8" s="1"/>
  <c r="AI58" i="8"/>
  <c r="AF58" i="8"/>
  <c r="AC58" i="8"/>
  <c r="Z58" i="8"/>
  <c r="W58" i="8"/>
  <c r="T58" i="8"/>
  <c r="Q58" i="8"/>
  <c r="N58" i="8"/>
  <c r="K58" i="8"/>
  <c r="H58" i="8"/>
  <c r="E58" i="8"/>
  <c r="B58" i="8"/>
  <c r="AO59" i="8" s="1"/>
  <c r="AJ57" i="8"/>
  <c r="AG57" i="8"/>
  <c r="AD57" i="8"/>
  <c r="AA57" i="8"/>
  <c r="X57" i="8"/>
  <c r="U57" i="8"/>
  <c r="R57" i="8"/>
  <c r="O57" i="8"/>
  <c r="L57" i="8"/>
  <c r="I57" i="8"/>
  <c r="F57" i="8"/>
  <c r="C57" i="8"/>
  <c r="AL57" i="8" s="1"/>
  <c r="AI56" i="8"/>
  <c r="AF56" i="8"/>
  <c r="AC56" i="8"/>
  <c r="Z56" i="8"/>
  <c r="W56" i="8"/>
  <c r="T56" i="8"/>
  <c r="Q56" i="8"/>
  <c r="N56" i="8"/>
  <c r="K56" i="8"/>
  <c r="H56" i="8"/>
  <c r="E56" i="8"/>
  <c r="B56" i="8"/>
  <c r="AO57" i="8" s="1"/>
  <c r="AJ55" i="8"/>
  <c r="AI55" i="8"/>
  <c r="AG55" i="8"/>
  <c r="AF55" i="8"/>
  <c r="AD55" i="8"/>
  <c r="AC55" i="8"/>
  <c r="AA55" i="8"/>
  <c r="Z55" i="8"/>
  <c r="X55" i="8"/>
  <c r="W55" i="8"/>
  <c r="U55" i="8"/>
  <c r="T55" i="8"/>
  <c r="R55" i="8"/>
  <c r="Q55" i="8"/>
  <c r="O55" i="8"/>
  <c r="N55" i="8"/>
  <c r="L55" i="8"/>
  <c r="K55" i="8"/>
  <c r="I55" i="8"/>
  <c r="H55" i="8"/>
  <c r="F55" i="8"/>
  <c r="E55" i="8"/>
  <c r="C55" i="8"/>
  <c r="B55" i="8"/>
  <c r="AJ54" i="8"/>
  <c r="AG54" i="8"/>
  <c r="AD54" i="8"/>
  <c r="AA54" i="8"/>
  <c r="X54" i="8"/>
  <c r="U54" i="8"/>
  <c r="R54" i="8"/>
  <c r="O54" i="8"/>
  <c r="L54" i="8"/>
  <c r="I54" i="8"/>
  <c r="F54" i="8"/>
  <c r="C54" i="8"/>
  <c r="AL54" i="8" s="1"/>
  <c r="AI53" i="8"/>
  <c r="AF53" i="8"/>
  <c r="AC53" i="8"/>
  <c r="Z53" i="8"/>
  <c r="W53" i="8"/>
  <c r="T53" i="8"/>
  <c r="Q53" i="8"/>
  <c r="N53" i="8"/>
  <c r="K53" i="8"/>
  <c r="H53" i="8"/>
  <c r="E53" i="8"/>
  <c r="B53" i="8"/>
  <c r="AO54" i="8" s="1"/>
  <c r="AJ52" i="8"/>
  <c r="AG52" i="8"/>
  <c r="AD52" i="8"/>
  <c r="AA52" i="8"/>
  <c r="X52" i="8"/>
  <c r="U52" i="8"/>
  <c r="R52" i="8"/>
  <c r="O52" i="8"/>
  <c r="L52" i="8"/>
  <c r="I52" i="8"/>
  <c r="F52" i="8"/>
  <c r="C52" i="8"/>
  <c r="AL52" i="8" s="1"/>
  <c r="AI51" i="8"/>
  <c r="AF51" i="8"/>
  <c r="AC51" i="8"/>
  <c r="Z51" i="8"/>
  <c r="W51" i="8"/>
  <c r="T51" i="8"/>
  <c r="Q51" i="8"/>
  <c r="N51" i="8"/>
  <c r="K51" i="8"/>
  <c r="H51" i="8"/>
  <c r="E51" i="8"/>
  <c r="B51" i="8"/>
  <c r="AO52" i="8" s="1"/>
  <c r="AK64" i="4"/>
  <c r="AK67" i="4" s="1"/>
  <c r="AH64" i="4"/>
  <c r="AH67" i="4" s="1"/>
  <c r="AE64" i="4"/>
  <c r="AE67" i="4" s="1"/>
  <c r="AB64" i="4"/>
  <c r="AB67" i="4" s="1"/>
  <c r="Y64" i="4"/>
  <c r="Y67" i="4" s="1"/>
  <c r="V64" i="4"/>
  <c r="V67" i="4" s="1"/>
  <c r="S64" i="4"/>
  <c r="S67" i="4" s="1"/>
  <c r="P64" i="4"/>
  <c r="P67" i="4" s="1"/>
  <c r="M64" i="4"/>
  <c r="M67" i="4" s="1"/>
  <c r="J64" i="4"/>
  <c r="J67" i="4" s="1"/>
  <c r="G64" i="4"/>
  <c r="G67" i="4" s="1"/>
  <c r="D64" i="4"/>
  <c r="D67" i="4" s="1"/>
  <c r="AK63" i="4"/>
  <c r="AK66" i="4" s="1"/>
  <c r="AH63" i="4"/>
  <c r="AH66" i="4" s="1"/>
  <c r="AE63" i="4"/>
  <c r="AE66" i="4" s="1"/>
  <c r="AB63" i="4"/>
  <c r="AB66" i="4" s="1"/>
  <c r="Y63" i="4"/>
  <c r="Y66" i="4" s="1"/>
  <c r="V63" i="4"/>
  <c r="V66" i="4" s="1"/>
  <c r="S63" i="4"/>
  <c r="S66" i="4" s="1"/>
  <c r="P63" i="4"/>
  <c r="P66" i="4" s="1"/>
  <c r="M63" i="4"/>
  <c r="M66" i="4" s="1"/>
  <c r="J63" i="4"/>
  <c r="J66" i="4" s="1"/>
  <c r="G63" i="4"/>
  <c r="G66" i="4" s="1"/>
  <c r="D63" i="4"/>
  <c r="D66" i="4" s="1"/>
  <c r="AK62" i="4"/>
  <c r="AK65" i="4" s="1"/>
  <c r="AH62" i="4"/>
  <c r="AH65" i="4" s="1"/>
  <c r="AE62" i="4"/>
  <c r="AE65" i="4" s="1"/>
  <c r="AB62" i="4"/>
  <c r="AB65" i="4" s="1"/>
  <c r="Y62" i="4"/>
  <c r="Y65" i="4" s="1"/>
  <c r="V62" i="4"/>
  <c r="V65" i="4" s="1"/>
  <c r="S62" i="4"/>
  <c r="S65" i="4" s="1"/>
  <c r="P62" i="4"/>
  <c r="P65" i="4" s="1"/>
  <c r="M62" i="4"/>
  <c r="M65" i="4" s="1"/>
  <c r="J62" i="4"/>
  <c r="J65" i="4" s="1"/>
  <c r="G62" i="4"/>
  <c r="G65" i="4" s="1"/>
  <c r="D62" i="4"/>
  <c r="D65" i="4" s="1"/>
  <c r="AJ61" i="4"/>
  <c r="AG61" i="4"/>
  <c r="AD61" i="4"/>
  <c r="AA61" i="4"/>
  <c r="X61" i="4"/>
  <c r="U61" i="4"/>
  <c r="R61" i="4"/>
  <c r="O61" i="4"/>
  <c r="L61" i="4"/>
  <c r="I61" i="4"/>
  <c r="F61" i="4"/>
  <c r="C61" i="4"/>
  <c r="AL61" i="4" s="1"/>
  <c r="AI60" i="4"/>
  <c r="AF60" i="4"/>
  <c r="AC60" i="4"/>
  <c r="Z60" i="4"/>
  <c r="W60" i="4"/>
  <c r="T60" i="4"/>
  <c r="Q60" i="4"/>
  <c r="N60" i="4"/>
  <c r="K60" i="4"/>
  <c r="H60" i="4"/>
  <c r="E60" i="4"/>
  <c r="B60" i="4"/>
  <c r="AO61" i="4" s="1"/>
  <c r="AJ59" i="4"/>
  <c r="AG59" i="4"/>
  <c r="AD59" i="4"/>
  <c r="AA59" i="4"/>
  <c r="X59" i="4"/>
  <c r="U59" i="4"/>
  <c r="R59" i="4"/>
  <c r="O59" i="4"/>
  <c r="L59" i="4"/>
  <c r="I59" i="4"/>
  <c r="F59" i="4"/>
  <c r="C59" i="4"/>
  <c r="AL59" i="4" s="1"/>
  <c r="AI58" i="4"/>
  <c r="AF58" i="4"/>
  <c r="AC58" i="4"/>
  <c r="Z58" i="4"/>
  <c r="W58" i="4"/>
  <c r="T58" i="4"/>
  <c r="Q58" i="4"/>
  <c r="N58" i="4"/>
  <c r="K58" i="4"/>
  <c r="H58" i="4"/>
  <c r="E58" i="4"/>
  <c r="B58" i="4"/>
  <c r="AO59" i="4" s="1"/>
  <c r="AJ57" i="4"/>
  <c r="AG57" i="4"/>
  <c r="AD57" i="4"/>
  <c r="AA57" i="4"/>
  <c r="X57" i="4"/>
  <c r="U57" i="4"/>
  <c r="R57" i="4"/>
  <c r="O57" i="4"/>
  <c r="L57" i="4"/>
  <c r="I57" i="4"/>
  <c r="F57" i="4"/>
  <c r="C57" i="4"/>
  <c r="AL57" i="4" s="1"/>
  <c r="AI56" i="4"/>
  <c r="AF56" i="4"/>
  <c r="AC56" i="4"/>
  <c r="Z56" i="4"/>
  <c r="W56" i="4"/>
  <c r="T56" i="4"/>
  <c r="Q56" i="4"/>
  <c r="N56" i="4"/>
  <c r="K56" i="4"/>
  <c r="H56" i="4"/>
  <c r="E56" i="4"/>
  <c r="B56" i="4"/>
  <c r="AO57" i="4" s="1"/>
  <c r="AJ55" i="4"/>
  <c r="AI55" i="4"/>
  <c r="AG55" i="4"/>
  <c r="AF55" i="4"/>
  <c r="AD55" i="4"/>
  <c r="AC55" i="4"/>
  <c r="AA55" i="4"/>
  <c r="Z55" i="4"/>
  <c r="X55" i="4"/>
  <c r="W55" i="4"/>
  <c r="U55" i="4"/>
  <c r="T55" i="4"/>
  <c r="R55" i="4"/>
  <c r="Q55" i="4"/>
  <c r="O55" i="4"/>
  <c r="N55" i="4"/>
  <c r="L55" i="4"/>
  <c r="K55" i="4"/>
  <c r="I55" i="4"/>
  <c r="H55" i="4"/>
  <c r="F55" i="4"/>
  <c r="E55" i="4"/>
  <c r="C55" i="4"/>
  <c r="B55" i="4"/>
  <c r="AJ54" i="4"/>
  <c r="AG54" i="4"/>
  <c r="AD54" i="4"/>
  <c r="AA54" i="4"/>
  <c r="X54" i="4"/>
  <c r="U54" i="4"/>
  <c r="R54" i="4"/>
  <c r="O54" i="4"/>
  <c r="L54" i="4"/>
  <c r="I54" i="4"/>
  <c r="F54" i="4"/>
  <c r="C54" i="4"/>
  <c r="AL54" i="4" s="1"/>
  <c r="AI53" i="4"/>
  <c r="AF53" i="4"/>
  <c r="AC53" i="4"/>
  <c r="Z53" i="4"/>
  <c r="W53" i="4"/>
  <c r="T53" i="4"/>
  <c r="Q53" i="4"/>
  <c r="N53" i="4"/>
  <c r="K53" i="4"/>
  <c r="H53" i="4"/>
  <c r="E53" i="4"/>
  <c r="B53" i="4"/>
  <c r="AO54" i="4" s="1"/>
  <c r="AJ52" i="4"/>
  <c r="AG52" i="4"/>
  <c r="AD52" i="4"/>
  <c r="AA52" i="4"/>
  <c r="X52" i="4"/>
  <c r="U52" i="4"/>
  <c r="R52" i="4"/>
  <c r="O52" i="4"/>
  <c r="L52" i="4"/>
  <c r="I52" i="4"/>
  <c r="F52" i="4"/>
  <c r="C52" i="4"/>
  <c r="AL52" i="4" s="1"/>
  <c r="AI51" i="4"/>
  <c r="AF51" i="4"/>
  <c r="AC51" i="4"/>
  <c r="Z51" i="4"/>
  <c r="W51" i="4"/>
  <c r="T51" i="4"/>
  <c r="Q51" i="4"/>
  <c r="N51" i="4"/>
  <c r="K51" i="4"/>
  <c r="H51" i="4"/>
  <c r="E51" i="4"/>
  <c r="B51" i="4"/>
  <c r="AO52" i="4" s="1"/>
  <c r="AK64" i="7"/>
  <c r="AK67" i="7" s="1"/>
  <c r="AH64" i="7"/>
  <c r="AH67" i="7" s="1"/>
  <c r="AE64" i="7"/>
  <c r="AE67" i="7" s="1"/>
  <c r="AB64" i="7"/>
  <c r="AB67" i="7" s="1"/>
  <c r="Y64" i="7"/>
  <c r="Y67" i="7" s="1"/>
  <c r="V64" i="7"/>
  <c r="V67" i="7" s="1"/>
  <c r="S64" i="7"/>
  <c r="S67" i="7" s="1"/>
  <c r="P64" i="7"/>
  <c r="P67" i="7" s="1"/>
  <c r="M64" i="7"/>
  <c r="M67" i="7" s="1"/>
  <c r="J64" i="7"/>
  <c r="J67" i="7" s="1"/>
  <c r="G64" i="7"/>
  <c r="G67" i="7" s="1"/>
  <c r="D64" i="7"/>
  <c r="D67" i="7" s="1"/>
  <c r="AK63" i="7"/>
  <c r="AK66" i="7" s="1"/>
  <c r="AH63" i="7"/>
  <c r="AH66" i="7" s="1"/>
  <c r="AE63" i="7"/>
  <c r="AE66" i="7" s="1"/>
  <c r="AB63" i="7"/>
  <c r="AB66" i="7" s="1"/>
  <c r="Y63" i="7"/>
  <c r="Y66" i="7" s="1"/>
  <c r="V63" i="7"/>
  <c r="V66" i="7" s="1"/>
  <c r="S63" i="7"/>
  <c r="S66" i="7" s="1"/>
  <c r="P63" i="7"/>
  <c r="P66" i="7" s="1"/>
  <c r="M63" i="7"/>
  <c r="M66" i="7" s="1"/>
  <c r="J63" i="7"/>
  <c r="J66" i="7" s="1"/>
  <c r="G63" i="7"/>
  <c r="G66" i="7" s="1"/>
  <c r="D63" i="7"/>
  <c r="D66" i="7" s="1"/>
  <c r="AK62" i="7"/>
  <c r="AK65" i="7" s="1"/>
  <c r="AH62" i="7"/>
  <c r="AH65" i="7" s="1"/>
  <c r="AE62" i="7"/>
  <c r="AE65" i="7" s="1"/>
  <c r="AB62" i="7"/>
  <c r="AB65" i="7" s="1"/>
  <c r="Y62" i="7"/>
  <c r="Y65" i="7" s="1"/>
  <c r="V62" i="7"/>
  <c r="V65" i="7" s="1"/>
  <c r="S62" i="7"/>
  <c r="S65" i="7" s="1"/>
  <c r="P62" i="7"/>
  <c r="P65" i="7" s="1"/>
  <c r="M62" i="7"/>
  <c r="M65" i="7" s="1"/>
  <c r="J62" i="7"/>
  <c r="J65" i="7" s="1"/>
  <c r="G62" i="7"/>
  <c r="G65" i="7" s="1"/>
  <c r="D62" i="7"/>
  <c r="D65" i="7" s="1"/>
  <c r="AJ61" i="7"/>
  <c r="AG61" i="7"/>
  <c r="AD61" i="7"/>
  <c r="AA61" i="7"/>
  <c r="X61" i="7"/>
  <c r="U61" i="7"/>
  <c r="R61" i="7"/>
  <c r="O61" i="7"/>
  <c r="L61" i="7"/>
  <c r="I61" i="7"/>
  <c r="F61" i="7"/>
  <c r="C61" i="7"/>
  <c r="AL61" i="7" s="1"/>
  <c r="AI60" i="7"/>
  <c r="AF60" i="7"/>
  <c r="AC60" i="7"/>
  <c r="Z60" i="7"/>
  <c r="W60" i="7"/>
  <c r="T60" i="7"/>
  <c r="Q60" i="7"/>
  <c r="N60" i="7"/>
  <c r="K60" i="7"/>
  <c r="H60" i="7"/>
  <c r="E60" i="7"/>
  <c r="B60" i="7"/>
  <c r="AO61" i="7" s="1"/>
  <c r="AJ59" i="7"/>
  <c r="AG59" i="7"/>
  <c r="AD59" i="7"/>
  <c r="AA59" i="7"/>
  <c r="X59" i="7"/>
  <c r="U59" i="7"/>
  <c r="R59" i="7"/>
  <c r="O59" i="7"/>
  <c r="L59" i="7"/>
  <c r="I59" i="7"/>
  <c r="F59" i="7"/>
  <c r="C59" i="7"/>
  <c r="AL59" i="7" s="1"/>
  <c r="AI58" i="7"/>
  <c r="AF58" i="7"/>
  <c r="AC58" i="7"/>
  <c r="Z58" i="7"/>
  <c r="W58" i="7"/>
  <c r="T58" i="7"/>
  <c r="Q58" i="7"/>
  <c r="N58" i="7"/>
  <c r="K58" i="7"/>
  <c r="H58" i="7"/>
  <c r="E58" i="7"/>
  <c r="B58" i="7"/>
  <c r="AO59" i="7" s="1"/>
  <c r="AJ57" i="7"/>
  <c r="AG57" i="7"/>
  <c r="AD57" i="7"/>
  <c r="AA57" i="7"/>
  <c r="X57" i="7"/>
  <c r="U57" i="7"/>
  <c r="R57" i="7"/>
  <c r="O57" i="7"/>
  <c r="L57" i="7"/>
  <c r="I57" i="7"/>
  <c r="F57" i="7"/>
  <c r="C57" i="7"/>
  <c r="AL57" i="7" s="1"/>
  <c r="AI56" i="7"/>
  <c r="AF56" i="7"/>
  <c r="AC56" i="7"/>
  <c r="Z56" i="7"/>
  <c r="W56" i="7"/>
  <c r="T56" i="7"/>
  <c r="Q56" i="7"/>
  <c r="N56" i="7"/>
  <c r="K56" i="7"/>
  <c r="H56" i="7"/>
  <c r="E56" i="7"/>
  <c r="B56" i="7"/>
  <c r="AO57" i="7" s="1"/>
  <c r="AJ55" i="7"/>
  <c r="AI55" i="7"/>
  <c r="AG55" i="7"/>
  <c r="AF55" i="7"/>
  <c r="AD55" i="7"/>
  <c r="AC55" i="7"/>
  <c r="AA55" i="7"/>
  <c r="Z55" i="7"/>
  <c r="X55" i="7"/>
  <c r="W55" i="7"/>
  <c r="U55" i="7"/>
  <c r="T55" i="7"/>
  <c r="R55" i="7"/>
  <c r="Q55" i="7"/>
  <c r="O55" i="7"/>
  <c r="N55" i="7"/>
  <c r="L55" i="7"/>
  <c r="K55" i="7"/>
  <c r="I55" i="7"/>
  <c r="H55" i="7"/>
  <c r="F55" i="7"/>
  <c r="E55" i="7"/>
  <c r="C55" i="7"/>
  <c r="B55" i="7"/>
  <c r="AJ54" i="7"/>
  <c r="AG54" i="7"/>
  <c r="AD54" i="7"/>
  <c r="AA54" i="7"/>
  <c r="X54" i="7"/>
  <c r="U54" i="7"/>
  <c r="R54" i="7"/>
  <c r="O54" i="7"/>
  <c r="L54" i="7"/>
  <c r="I54" i="7"/>
  <c r="F54" i="7"/>
  <c r="C54" i="7"/>
  <c r="AL54" i="7" s="1"/>
  <c r="AI53" i="7"/>
  <c r="AF53" i="7"/>
  <c r="AC53" i="7"/>
  <c r="Z53" i="7"/>
  <c r="W53" i="7"/>
  <c r="T53" i="7"/>
  <c r="Q53" i="7"/>
  <c r="N53" i="7"/>
  <c r="K53" i="7"/>
  <c r="H53" i="7"/>
  <c r="E53" i="7"/>
  <c r="B53" i="7"/>
  <c r="AO54" i="7" s="1"/>
  <c r="AJ52" i="7"/>
  <c r="AG52" i="7"/>
  <c r="AD52" i="7"/>
  <c r="AA52" i="7"/>
  <c r="X52" i="7"/>
  <c r="U52" i="7"/>
  <c r="R52" i="7"/>
  <c r="O52" i="7"/>
  <c r="L52" i="7"/>
  <c r="I52" i="7"/>
  <c r="F52" i="7"/>
  <c r="C52" i="7"/>
  <c r="AL52" i="7" s="1"/>
  <c r="AI51" i="7"/>
  <c r="AF51" i="7"/>
  <c r="AC51" i="7"/>
  <c r="Z51" i="7"/>
  <c r="W51" i="7"/>
  <c r="T51" i="7"/>
  <c r="Q51" i="7"/>
  <c r="N51" i="7"/>
  <c r="K51" i="7"/>
  <c r="H51" i="7"/>
  <c r="E51" i="7"/>
  <c r="B51" i="7"/>
  <c r="AO52" i="7" s="1"/>
  <c r="AO61" i="3"/>
  <c r="AO60" i="3"/>
  <c r="AO59" i="3"/>
  <c r="AO58" i="3"/>
  <c r="AO57" i="3"/>
  <c r="AO56" i="3"/>
  <c r="AO54" i="3"/>
  <c r="AO53" i="3"/>
  <c r="AO51" i="3"/>
  <c r="AO52" i="3"/>
  <c r="AK67" i="3"/>
  <c r="AK66" i="3"/>
  <c r="AK65" i="3"/>
  <c r="AH67" i="3"/>
  <c r="AH66" i="3"/>
  <c r="AH65" i="3"/>
  <c r="AE67" i="3"/>
  <c r="AE66" i="3"/>
  <c r="AE65" i="3"/>
  <c r="AB67" i="3"/>
  <c r="AB66" i="3"/>
  <c r="AB65" i="3"/>
  <c r="Y67" i="3"/>
  <c r="Y66" i="3"/>
  <c r="Y65" i="3"/>
  <c r="V67" i="3"/>
  <c r="V66" i="3"/>
  <c r="V65" i="3"/>
  <c r="S67" i="3"/>
  <c r="S66" i="3"/>
  <c r="S65" i="3"/>
  <c r="P67" i="3"/>
  <c r="P66" i="3"/>
  <c r="P65" i="3"/>
  <c r="M67" i="3"/>
  <c r="M66" i="3"/>
  <c r="M65" i="3"/>
  <c r="J67" i="3"/>
  <c r="J66" i="3"/>
  <c r="J65" i="3"/>
  <c r="G67" i="3"/>
  <c r="G66" i="3"/>
  <c r="G65" i="3"/>
  <c r="D67" i="3"/>
  <c r="D66" i="3"/>
  <c r="D65" i="3"/>
  <c r="AK64" i="3"/>
  <c r="AH64" i="3"/>
  <c r="AE64" i="3"/>
  <c r="AB64" i="3"/>
  <c r="Y64" i="3"/>
  <c r="V64" i="3"/>
  <c r="S64" i="3"/>
  <c r="P64" i="3"/>
  <c r="M64" i="3"/>
  <c r="J64" i="3"/>
  <c r="G64" i="3"/>
  <c r="D64" i="3"/>
  <c r="AK63" i="3"/>
  <c r="AH63" i="3"/>
  <c r="AE63" i="3"/>
  <c r="AB63" i="3"/>
  <c r="Y63" i="3"/>
  <c r="V63" i="3"/>
  <c r="S63" i="3"/>
  <c r="P63" i="3"/>
  <c r="M63" i="3"/>
  <c r="J63" i="3"/>
  <c r="G63" i="3"/>
  <c r="D63" i="3"/>
  <c r="AK62" i="3"/>
  <c r="AH62" i="3"/>
  <c r="AE62" i="3"/>
  <c r="AB62" i="3"/>
  <c r="Y62" i="3"/>
  <c r="V62" i="3"/>
  <c r="S62" i="3"/>
  <c r="P62" i="3"/>
  <c r="M62" i="3"/>
  <c r="J62" i="3"/>
  <c r="G62" i="3"/>
  <c r="D62" i="3"/>
  <c r="C55" i="3"/>
  <c r="AL61" i="3"/>
  <c r="AL60" i="3"/>
  <c r="AJ61" i="3"/>
  <c r="AG61" i="3"/>
  <c r="AD61" i="3"/>
  <c r="AA61" i="3"/>
  <c r="X61" i="3"/>
  <c r="U61" i="3"/>
  <c r="R61" i="3"/>
  <c r="O61" i="3"/>
  <c r="L61" i="3"/>
  <c r="I61" i="3"/>
  <c r="F61" i="3"/>
  <c r="AI60" i="3"/>
  <c r="AF60" i="3"/>
  <c r="AC60" i="3"/>
  <c r="Z60" i="3"/>
  <c r="W60" i="3"/>
  <c r="T60" i="3"/>
  <c r="Q60" i="3"/>
  <c r="N60" i="3"/>
  <c r="K60" i="3"/>
  <c r="H60" i="3"/>
  <c r="E60" i="3"/>
  <c r="C61" i="3"/>
  <c r="B60" i="3"/>
  <c r="AK2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Y3" i="12"/>
  <c r="Y2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K2" i="11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K19" i="7"/>
  <c r="AK18" i="7"/>
  <c r="AK17" i="7"/>
  <c r="AK16" i="7"/>
  <c r="AK15" i="7"/>
  <c r="AK14" i="7"/>
  <c r="AK13" i="7"/>
  <c r="AK12" i="7"/>
  <c r="AK11" i="7"/>
  <c r="AK10" i="7"/>
  <c r="AK9" i="7"/>
  <c r="AK8" i="7"/>
  <c r="AK7" i="7"/>
  <c r="AK6" i="7"/>
  <c r="AK5" i="7"/>
  <c r="AK4" i="7"/>
  <c r="AK3" i="7"/>
  <c r="AK2" i="7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E2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B2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H2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AJ59" i="3"/>
  <c r="AJ57" i="3"/>
  <c r="AJ55" i="3"/>
  <c r="AJ54" i="3"/>
  <c r="AJ52" i="3"/>
  <c r="K51" i="3"/>
  <c r="K53" i="3"/>
  <c r="K55" i="3"/>
  <c r="K56" i="3"/>
  <c r="K58" i="3"/>
  <c r="AL56" i="12" l="1"/>
  <c r="AL58" i="12"/>
  <c r="AL60" i="12"/>
  <c r="AL51" i="12"/>
  <c r="AL53" i="12"/>
  <c r="AO51" i="12"/>
  <c r="AO53" i="12"/>
  <c r="AO56" i="12"/>
  <c r="AO58" i="12"/>
  <c r="AO60" i="12"/>
  <c r="AL60" i="11"/>
  <c r="AL51" i="11"/>
  <c r="AL53" i="11"/>
  <c r="AL56" i="11"/>
  <c r="AL58" i="11"/>
  <c r="AO51" i="11"/>
  <c r="AO53" i="11"/>
  <c r="AO56" i="11"/>
  <c r="AO58" i="11"/>
  <c r="AO60" i="11"/>
  <c r="AL51" i="8"/>
  <c r="AL53" i="8"/>
  <c r="AL56" i="8"/>
  <c r="AL58" i="8"/>
  <c r="AL60" i="8"/>
  <c r="AO51" i="8"/>
  <c r="AO53" i="8"/>
  <c r="AO56" i="8"/>
  <c r="AO58" i="8"/>
  <c r="AO60" i="8"/>
  <c r="AL51" i="4"/>
  <c r="AL53" i="4"/>
  <c r="AL56" i="4"/>
  <c r="AL58" i="4"/>
  <c r="AL60" i="4"/>
  <c r="AO51" i="4"/>
  <c r="AO53" i="4"/>
  <c r="AO56" i="4"/>
  <c r="AO58" i="4"/>
  <c r="AO60" i="4"/>
  <c r="AL51" i="7"/>
  <c r="AL53" i="7"/>
  <c r="AL56" i="7"/>
  <c r="AL58" i="7"/>
  <c r="AL60" i="7"/>
  <c r="AO51" i="7"/>
  <c r="AO53" i="7"/>
  <c r="AO56" i="7"/>
  <c r="AO58" i="7"/>
  <c r="AO60" i="7"/>
  <c r="E55" i="3"/>
  <c r="F55" i="3"/>
  <c r="H55" i="3"/>
  <c r="I55" i="3"/>
  <c r="L55" i="3"/>
  <c r="N55" i="3"/>
  <c r="O55" i="3"/>
  <c r="Q55" i="3"/>
  <c r="R55" i="3"/>
  <c r="T55" i="3"/>
  <c r="U55" i="3"/>
  <c r="W55" i="3"/>
  <c r="X55" i="3"/>
  <c r="Z55" i="3"/>
  <c r="AA55" i="3"/>
  <c r="AC55" i="3"/>
  <c r="AD55" i="3"/>
  <c r="AF55" i="3"/>
  <c r="AG55" i="3"/>
  <c r="AI55" i="3"/>
  <c r="B55" i="3"/>
  <c r="C54" i="3"/>
  <c r="F54" i="3"/>
  <c r="I54" i="3"/>
  <c r="L54" i="3"/>
  <c r="O54" i="3"/>
  <c r="R54" i="3"/>
  <c r="U54" i="3"/>
  <c r="X54" i="3"/>
  <c r="AA54" i="3"/>
  <c r="AD54" i="3"/>
  <c r="AG54" i="3"/>
  <c r="E53" i="3"/>
  <c r="H53" i="3"/>
  <c r="N53" i="3"/>
  <c r="Q53" i="3"/>
  <c r="T53" i="3"/>
  <c r="W53" i="3"/>
  <c r="Z53" i="3"/>
  <c r="AC53" i="3"/>
  <c r="AF53" i="3"/>
  <c r="AI53" i="3"/>
  <c r="B53" i="3"/>
  <c r="C59" i="3"/>
  <c r="F59" i="3"/>
  <c r="I59" i="3"/>
  <c r="L59" i="3"/>
  <c r="O59" i="3"/>
  <c r="R59" i="3"/>
  <c r="U59" i="3"/>
  <c r="X59" i="3"/>
  <c r="AA59" i="3"/>
  <c r="AD59" i="3"/>
  <c r="AG59" i="3"/>
  <c r="E58" i="3"/>
  <c r="H58" i="3"/>
  <c r="N58" i="3"/>
  <c r="Q58" i="3"/>
  <c r="T58" i="3"/>
  <c r="W58" i="3"/>
  <c r="Z58" i="3"/>
  <c r="AC58" i="3"/>
  <c r="AF58" i="3"/>
  <c r="AI58" i="3"/>
  <c r="B58" i="3"/>
  <c r="T56" i="3"/>
  <c r="C57" i="3"/>
  <c r="F57" i="3"/>
  <c r="I57" i="3"/>
  <c r="L57" i="3"/>
  <c r="O57" i="3"/>
  <c r="R57" i="3"/>
  <c r="U57" i="3"/>
  <c r="X57" i="3"/>
  <c r="AA57" i="3"/>
  <c r="AD57" i="3"/>
  <c r="AG57" i="3"/>
  <c r="E56" i="3"/>
  <c r="H56" i="3"/>
  <c r="N56" i="3"/>
  <c r="Q56" i="3"/>
  <c r="W56" i="3"/>
  <c r="Z56" i="3"/>
  <c r="AC56" i="3"/>
  <c r="AF56" i="3"/>
  <c r="AI56" i="3"/>
  <c r="B56" i="3"/>
  <c r="AG52" i="3"/>
  <c r="C52" i="3"/>
  <c r="F52" i="3"/>
  <c r="I52" i="3"/>
  <c r="L52" i="3"/>
  <c r="O52" i="3"/>
  <c r="R52" i="3"/>
  <c r="U52" i="3"/>
  <c r="X52" i="3"/>
  <c r="AA52" i="3"/>
  <c r="AD52" i="3"/>
  <c r="E51" i="3"/>
  <c r="H51" i="3"/>
  <c r="N51" i="3"/>
  <c r="Q51" i="3"/>
  <c r="T51" i="3"/>
  <c r="W51" i="3"/>
  <c r="Z51" i="3"/>
  <c r="AC51" i="3"/>
  <c r="AF51" i="3"/>
  <c r="AI51" i="3"/>
  <c r="B51" i="3"/>
  <c r="AL56" i="3" l="1"/>
  <c r="AL57" i="3"/>
  <c r="AL54" i="3"/>
  <c r="AL58" i="3"/>
  <c r="AL53" i="3"/>
  <c r="AL59" i="3"/>
  <c r="AL52" i="3"/>
  <c r="AL51" i="3"/>
</calcChain>
</file>

<file path=xl/sharedStrings.xml><?xml version="1.0" encoding="utf-8"?>
<sst xmlns="http://schemas.openxmlformats.org/spreadsheetml/2006/main" count="3935" uniqueCount="1688">
  <si>
    <t>Villes</t>
  </si>
  <si>
    <t>O_Janvier</t>
  </si>
  <si>
    <t>R_Janvier</t>
  </si>
  <si>
    <t>O_Fevrier</t>
  </si>
  <si>
    <t>R_Fevrier</t>
  </si>
  <si>
    <t>O_Mars</t>
  </si>
  <si>
    <t>R_Mars</t>
  </si>
  <si>
    <t>O_Avril</t>
  </si>
  <si>
    <t>R_Avril</t>
  </si>
  <si>
    <t>O_Mai</t>
  </si>
  <si>
    <t>R_Mai</t>
  </si>
  <si>
    <t>O_Juin</t>
  </si>
  <si>
    <t>R_Juin</t>
  </si>
  <si>
    <t>O_Juillet</t>
  </si>
  <si>
    <t>R_Juillet</t>
  </si>
  <si>
    <t>O_Aout</t>
  </si>
  <si>
    <t>R_Aout</t>
  </si>
  <si>
    <t>O_Septembre</t>
  </si>
  <si>
    <t>R_Septembre</t>
  </si>
  <si>
    <t>O_Octobre</t>
  </si>
  <si>
    <t>R_Octobre</t>
  </si>
  <si>
    <t>O_Novembre</t>
  </si>
  <si>
    <t>R_Novembre</t>
  </si>
  <si>
    <t>O_Decembre</t>
  </si>
  <si>
    <t>R_Decembre</t>
  </si>
  <si>
    <t>Alencon</t>
  </si>
  <si>
    <t>20.3</t>
  </si>
  <si>
    <t>33.8</t>
  </si>
  <si>
    <t>40.5</t>
  </si>
  <si>
    <t>13.5</t>
  </si>
  <si>
    <t>418.6</t>
  </si>
  <si>
    <t>499.7</t>
  </si>
  <si>
    <t>276.8</t>
  </si>
  <si>
    <t>472.7</t>
  </si>
  <si>
    <t>189.1</t>
  </si>
  <si>
    <t>222.8</t>
  </si>
  <si>
    <t>182.3</t>
  </si>
  <si>
    <t>114.8</t>
  </si>
  <si>
    <t>216.1</t>
  </si>
  <si>
    <t>384.9</t>
  </si>
  <si>
    <t>270.1</t>
  </si>
  <si>
    <t>168.8</t>
  </si>
  <si>
    <t>445.7</t>
  </si>
  <si>
    <t>465.9</t>
  </si>
  <si>
    <t>Amiens</t>
  </si>
  <si>
    <t>20.9</t>
  </si>
  <si>
    <t>10.5</t>
  </si>
  <si>
    <t>41.9</t>
  </si>
  <si>
    <t>31.4</t>
  </si>
  <si>
    <t>460.4</t>
  </si>
  <si>
    <t>303.5</t>
  </si>
  <si>
    <t>533.7</t>
  </si>
  <si>
    <t>648.8</t>
  </si>
  <si>
    <t>313.9</t>
  </si>
  <si>
    <t>251.1</t>
  </si>
  <si>
    <t>439.5</t>
  </si>
  <si>
    <t>52.3</t>
  </si>
  <si>
    <t>62.8</t>
  </si>
  <si>
    <t>94.2</t>
  </si>
  <si>
    <t>115.1</t>
  </si>
  <si>
    <t>Angers</t>
  </si>
  <si>
    <t>132.7</t>
  </si>
  <si>
    <t>265.5</t>
  </si>
  <si>
    <t>Angouleme</t>
  </si>
  <si>
    <t>86.8</t>
  </si>
  <si>
    <t>121.6</t>
  </si>
  <si>
    <t>104.2</t>
  </si>
  <si>
    <t>208.4</t>
  </si>
  <si>
    <t>173.7</t>
  </si>
  <si>
    <t>260.5</t>
  </si>
  <si>
    <t>243.1</t>
  </si>
  <si>
    <t>52.1</t>
  </si>
  <si>
    <t>382.1</t>
  </si>
  <si>
    <t>156.3</t>
  </si>
  <si>
    <t>295.2</t>
  </si>
  <si>
    <t>312.6</t>
  </si>
  <si>
    <t>69.5</t>
  </si>
  <si>
    <t>468.9</t>
  </si>
  <si>
    <t>Arras</t>
  </si>
  <si>
    <t>436.7</t>
  </si>
  <si>
    <t>283.9</t>
  </si>
  <si>
    <t>305.7</t>
  </si>
  <si>
    <t>218.4</t>
  </si>
  <si>
    <t>174.7</t>
  </si>
  <si>
    <t>349.4</t>
  </si>
  <si>
    <t>87.3</t>
  </si>
  <si>
    <t>43.7</t>
  </si>
  <si>
    <t>393.1</t>
  </si>
  <si>
    <t>327.5</t>
  </si>
  <si>
    <t>Bastia</t>
  </si>
  <si>
    <t>11.1</t>
  </si>
  <si>
    <t>543.3</t>
  </si>
  <si>
    <t>687.5</t>
  </si>
  <si>
    <t>221.8</t>
  </si>
  <si>
    <t>155.2</t>
  </si>
  <si>
    <t>388.1</t>
  </si>
  <si>
    <t>476.8</t>
  </si>
  <si>
    <t>565.5</t>
  </si>
  <si>
    <t>133.1</t>
  </si>
  <si>
    <t>144.1</t>
  </si>
  <si>
    <t>77.6</t>
  </si>
  <si>
    <t>88.7</t>
  </si>
  <si>
    <t>Besancon</t>
  </si>
  <si>
    <t>165.4</t>
  </si>
  <si>
    <t>132.3</t>
  </si>
  <si>
    <t>181.9</t>
  </si>
  <si>
    <t>99.2</t>
  </si>
  <si>
    <t>248.1</t>
  </si>
  <si>
    <t>82.7</t>
  </si>
  <si>
    <t>66.2</t>
  </si>
  <si>
    <t>115.8</t>
  </si>
  <si>
    <t>281.2</t>
  </si>
  <si>
    <t>148.8</t>
  </si>
  <si>
    <t>264.6</t>
  </si>
  <si>
    <t>297.7</t>
  </si>
  <si>
    <t>231.5</t>
  </si>
  <si>
    <t>463.1</t>
  </si>
  <si>
    <t>Bobigny</t>
  </si>
  <si>
    <t>37.1</t>
  </si>
  <si>
    <t>74.1</t>
  </si>
  <si>
    <t>111.2</t>
  </si>
  <si>
    <t>148.3</t>
  </si>
  <si>
    <t>333.6</t>
  </si>
  <si>
    <t>185.4</t>
  </si>
  <si>
    <t>259.5</t>
  </si>
  <si>
    <t>296.6</t>
  </si>
  <si>
    <t>222.4</t>
  </si>
  <si>
    <t>Bordeaux</t>
  </si>
  <si>
    <t>64.1</t>
  </si>
  <si>
    <t>35.6</t>
  </si>
  <si>
    <t>42.7</t>
  </si>
  <si>
    <t>99.7</t>
  </si>
  <si>
    <t>263.6</t>
  </si>
  <si>
    <t>477.2</t>
  </si>
  <si>
    <t>92.6</t>
  </si>
  <si>
    <t>163.8</t>
  </si>
  <si>
    <t>235.1</t>
  </si>
  <si>
    <t>178.1</t>
  </si>
  <si>
    <t>142.5</t>
  </si>
  <si>
    <t>149.6</t>
  </si>
  <si>
    <t>121.1</t>
  </si>
  <si>
    <t>192.3</t>
  </si>
  <si>
    <t>Bourges</t>
  </si>
  <si>
    <t>44.3</t>
  </si>
  <si>
    <t>88.6</t>
  </si>
  <si>
    <t>132.9</t>
  </si>
  <si>
    <t>265.8</t>
  </si>
  <si>
    <t>221.5</t>
  </si>
  <si>
    <t>487.3</t>
  </si>
  <si>
    <t>620.2</t>
  </si>
  <si>
    <t>708.8</t>
  </si>
  <si>
    <t>797.4</t>
  </si>
  <si>
    <t>Carcassonne</t>
  </si>
  <si>
    <t>66.6</t>
  </si>
  <si>
    <t>133.2</t>
  </si>
  <si>
    <t>159.8</t>
  </si>
  <si>
    <t>93.2</t>
  </si>
  <si>
    <t>106.6</t>
  </si>
  <si>
    <t>53.3</t>
  </si>
  <si>
    <t>119.9</t>
  </si>
  <si>
    <t>199.8</t>
  </si>
  <si>
    <t>213.1</t>
  </si>
  <si>
    <t>173.2</t>
  </si>
  <si>
    <t>266.4</t>
  </si>
  <si>
    <t>279.7</t>
  </si>
  <si>
    <t>692.7</t>
  </si>
  <si>
    <t>559.5</t>
  </si>
  <si>
    <t>Cergy_Pontoise</t>
  </si>
  <si>
    <t>61.3</t>
  </si>
  <si>
    <t>245.4</t>
  </si>
  <si>
    <t>306.7</t>
  </si>
  <si>
    <t>122.7</t>
  </si>
  <si>
    <t>429.4</t>
  </si>
  <si>
    <t>490.8</t>
  </si>
  <si>
    <t>Chambery</t>
  </si>
  <si>
    <t>11.6</t>
  </si>
  <si>
    <t>5.8</t>
  </si>
  <si>
    <t>243.8</t>
  </si>
  <si>
    <t>185.7</t>
  </si>
  <si>
    <t>145.1</t>
  </si>
  <si>
    <t>133.5</t>
  </si>
  <si>
    <t>69.7</t>
  </si>
  <si>
    <t>46.4</t>
  </si>
  <si>
    <t>290.2</t>
  </si>
  <si>
    <t>516.6</t>
  </si>
  <si>
    <t>40.6</t>
  </si>
  <si>
    <t>Clermont_Ferrand</t>
  </si>
  <si>
    <t>167.4</t>
  </si>
  <si>
    <t>139.5</t>
  </si>
  <si>
    <t>120.9</t>
  </si>
  <si>
    <t>176.7</t>
  </si>
  <si>
    <t>223.2</t>
  </si>
  <si>
    <t>213.9</t>
  </si>
  <si>
    <t>260.4</t>
  </si>
  <si>
    <t>241.8</t>
  </si>
  <si>
    <t>297.6</t>
  </si>
  <si>
    <t>344.1</t>
  </si>
  <si>
    <t>381.3</t>
  </si>
  <si>
    <t>409.1</t>
  </si>
  <si>
    <t>390.6</t>
  </si>
  <si>
    <t>585.8</t>
  </si>
  <si>
    <t>511.4</t>
  </si>
  <si>
    <t>576.5</t>
  </si>
  <si>
    <t>799.7</t>
  </si>
  <si>
    <t>Creteil</t>
  </si>
  <si>
    <t>222.2</t>
  </si>
  <si>
    <t>151.5</t>
  </si>
  <si>
    <t>252.5</t>
  </si>
  <si>
    <t>343.4</t>
  </si>
  <si>
    <t>504.9</t>
  </si>
  <si>
    <t>454.4</t>
  </si>
  <si>
    <t>10.1</t>
  </si>
  <si>
    <t>111.1</t>
  </si>
  <si>
    <t>232.3</t>
  </si>
  <si>
    <t>Digne</t>
  </si>
  <si>
    <t>209.9</t>
  </si>
  <si>
    <t>269.9</t>
  </si>
  <si>
    <t>239.9</t>
  </si>
  <si>
    <t>359.9</t>
  </si>
  <si>
    <t>329.9</t>
  </si>
  <si>
    <t>419.9</t>
  </si>
  <si>
    <t>Dijon</t>
  </si>
  <si>
    <t>187.5</t>
  </si>
  <si>
    <t>145.8</t>
  </si>
  <si>
    <t>208.3</t>
  </si>
  <si>
    <t>229.2</t>
  </si>
  <si>
    <t>270.8</t>
  </si>
  <si>
    <t>166.7</t>
  </si>
  <si>
    <t>291.7</t>
  </si>
  <si>
    <t>62.5</t>
  </si>
  <si>
    <t>Evry</t>
  </si>
  <si>
    <t>123.5</t>
  </si>
  <si>
    <t>617.5</t>
  </si>
  <si>
    <t>370.5</t>
  </si>
  <si>
    <t>Foix</t>
  </si>
  <si>
    <t>42.5</t>
  </si>
  <si>
    <t>53.2</t>
  </si>
  <si>
    <t>31.9</t>
  </si>
  <si>
    <t>21.3</t>
  </si>
  <si>
    <t>148.9</t>
  </si>
  <si>
    <t>180.7</t>
  </si>
  <si>
    <t>106.3</t>
  </si>
  <si>
    <t>95.7</t>
  </si>
  <si>
    <t>63.8</t>
  </si>
  <si>
    <t>276.4</t>
  </si>
  <si>
    <t>191.4</t>
  </si>
  <si>
    <t>223.3</t>
  </si>
  <si>
    <t>127.6</t>
  </si>
  <si>
    <t>170.1</t>
  </si>
  <si>
    <t>Grenoble</t>
  </si>
  <si>
    <t>39.7</t>
  </si>
  <si>
    <t>119.1</t>
  </si>
  <si>
    <t>158.9</t>
  </si>
  <si>
    <t>79.4</t>
  </si>
  <si>
    <t>198.6</t>
  </si>
  <si>
    <t>Lille</t>
  </si>
  <si>
    <t>7.9</t>
  </si>
  <si>
    <t>15.8</t>
  </si>
  <si>
    <t>23.8</t>
  </si>
  <si>
    <t>126.8</t>
  </si>
  <si>
    <t>190.2</t>
  </si>
  <si>
    <t>166.4</t>
  </si>
  <si>
    <t>134.7</t>
  </si>
  <si>
    <t>150.6</t>
  </si>
  <si>
    <t>301.1</t>
  </si>
  <si>
    <t>356.6</t>
  </si>
  <si>
    <t>174.3</t>
  </si>
  <si>
    <t>87.2</t>
  </si>
  <si>
    <t>95.1</t>
  </si>
  <si>
    <t>293.2</t>
  </si>
  <si>
    <t>261.5</t>
  </si>
  <si>
    <t>Limoges</t>
  </si>
  <si>
    <t>174.1</t>
  </si>
  <si>
    <t>158.3</t>
  </si>
  <si>
    <t>316.5</t>
  </si>
  <si>
    <t>237.4</t>
  </si>
  <si>
    <t>443.1</t>
  </si>
  <si>
    <t>221.6</t>
  </si>
  <si>
    <t>269.1</t>
  </si>
  <si>
    <t>253.2</t>
  </si>
  <si>
    <t>284.9</t>
  </si>
  <si>
    <t>553.9</t>
  </si>
  <si>
    <t>79.1</t>
  </si>
  <si>
    <t>63.3</t>
  </si>
  <si>
    <t>332.4</t>
  </si>
  <si>
    <t>411.5</t>
  </si>
  <si>
    <t>142.4</t>
  </si>
  <si>
    <t>47.5</t>
  </si>
  <si>
    <t>Lyon</t>
  </si>
  <si>
    <t>103.7</t>
  </si>
  <si>
    <t>Marseille</t>
  </si>
  <si>
    <t>119.8</t>
  </si>
  <si>
    <t>79.8</t>
  </si>
  <si>
    <t>149.7</t>
  </si>
  <si>
    <t>99.8</t>
  </si>
  <si>
    <t>299.4</t>
  </si>
  <si>
    <t>319.4</t>
  </si>
  <si>
    <t>209.6</t>
  </si>
  <si>
    <t>289.5</t>
  </si>
  <si>
    <t>229.6</t>
  </si>
  <si>
    <t>179.7</t>
  </si>
  <si>
    <t>329.4</t>
  </si>
  <si>
    <t>419.2</t>
  </si>
  <si>
    <t>269.5</t>
  </si>
  <si>
    <t>439.2</t>
  </si>
  <si>
    <t>399.2</t>
  </si>
  <si>
    <t>339.4</t>
  </si>
  <si>
    <t>828.4</t>
  </si>
  <si>
    <t>Melun</t>
  </si>
  <si>
    <t>173.5</t>
  </si>
  <si>
    <t>144.6</t>
  </si>
  <si>
    <t>231.3</t>
  </si>
  <si>
    <t>202.4</t>
  </si>
  <si>
    <t>289.1</t>
  </si>
  <si>
    <t>404.8</t>
  </si>
  <si>
    <t>375.9</t>
  </si>
  <si>
    <t>260.2</t>
  </si>
  <si>
    <t>462.6</t>
  </si>
  <si>
    <t>925.2</t>
  </si>
  <si>
    <t>115.6</t>
  </si>
  <si>
    <t>Metz</t>
  </si>
  <si>
    <t>130.3</t>
  </si>
  <si>
    <t>251.4</t>
  </si>
  <si>
    <t>139.7</t>
  </si>
  <si>
    <t>223.4</t>
  </si>
  <si>
    <t>93.1</t>
  </si>
  <si>
    <t>37.2</t>
  </si>
  <si>
    <t>27.9</t>
  </si>
  <si>
    <t>55.9</t>
  </si>
  <si>
    <t>18.6</t>
  </si>
  <si>
    <t>46.6</t>
  </si>
  <si>
    <t>83.8</t>
  </si>
  <si>
    <t>74.5</t>
  </si>
  <si>
    <t>111.7</t>
  </si>
  <si>
    <t>279.3</t>
  </si>
  <si>
    <t>204.8</t>
  </si>
  <si>
    <t>Nimes</t>
  </si>
  <si>
    <t>206.6</t>
  </si>
  <si>
    <t>165.3</t>
  </si>
  <si>
    <t>227.3</t>
  </si>
  <si>
    <t>20.7</t>
  </si>
  <si>
    <t>41.3</t>
  </si>
  <si>
    <t>Nancy</t>
  </si>
  <si>
    <t>25.3</t>
  </si>
  <si>
    <t>Nanterre</t>
  </si>
  <si>
    <t>35.4</t>
  </si>
  <si>
    <t>53.1</t>
  </si>
  <si>
    <t>70.8</t>
  </si>
  <si>
    <t>88.5</t>
  </si>
  <si>
    <t>177.1</t>
  </si>
  <si>
    <t>106.2</t>
  </si>
  <si>
    <t>247.9</t>
  </si>
  <si>
    <t>318.7</t>
  </si>
  <si>
    <t>230.2</t>
  </si>
  <si>
    <t>141.7</t>
  </si>
  <si>
    <t>283.3</t>
  </si>
  <si>
    <t>336.4</t>
  </si>
  <si>
    <t>Nantes</t>
  </si>
  <si>
    <t>9.4</t>
  </si>
  <si>
    <t>18.7</t>
  </si>
  <si>
    <t>84.2</t>
  </si>
  <si>
    <t>233.8</t>
  </si>
  <si>
    <t>289.9</t>
  </si>
  <si>
    <t>205.7</t>
  </si>
  <si>
    <t>336.7</t>
  </si>
  <si>
    <t>383.4</t>
  </si>
  <si>
    <t>420.8</t>
  </si>
  <si>
    <t>458.3</t>
  </si>
  <si>
    <t>439.6</t>
  </si>
  <si>
    <t>514.4</t>
  </si>
  <si>
    <t>523.7</t>
  </si>
  <si>
    <t>Nice</t>
  </si>
  <si>
    <t>93.7</t>
  </si>
  <si>
    <t>187.4</t>
  </si>
  <si>
    <t>281.1</t>
  </si>
  <si>
    <t>374.8</t>
  </si>
  <si>
    <t>Perigueux</t>
  </si>
  <si>
    <t>46.7</t>
  </si>
  <si>
    <t>23.4</t>
  </si>
  <si>
    <t>70.1</t>
  </si>
  <si>
    <t>140.1</t>
  </si>
  <si>
    <t>163.5</t>
  </si>
  <si>
    <t>93.4</t>
  </si>
  <si>
    <t>280.3</t>
  </si>
  <si>
    <t>350.3</t>
  </si>
  <si>
    <t>256.9</t>
  </si>
  <si>
    <t>420.4</t>
  </si>
  <si>
    <t>Paris_Nord</t>
  </si>
  <si>
    <t>18.1</t>
  </si>
  <si>
    <t>36.2</t>
  </si>
  <si>
    <t>54.3</t>
  </si>
  <si>
    <t>289.7</t>
  </si>
  <si>
    <t>253.5</t>
  </si>
  <si>
    <t>235.4</t>
  </si>
  <si>
    <t>362.1</t>
  </si>
  <si>
    <t>199.2</t>
  </si>
  <si>
    <t>162.9</t>
  </si>
  <si>
    <t>506.9</t>
  </si>
  <si>
    <t>108.6</t>
  </si>
  <si>
    <t>325.9</t>
  </si>
  <si>
    <t>72.4</t>
  </si>
  <si>
    <t>144.8</t>
  </si>
  <si>
    <t>Paris_Sud</t>
  </si>
  <si>
    <t>81.6</t>
  </si>
  <si>
    <t>122.4</t>
  </si>
  <si>
    <t>138.7</t>
  </si>
  <si>
    <t>130.5</t>
  </si>
  <si>
    <t>358.9</t>
  </si>
  <si>
    <t>399.7</t>
  </si>
  <si>
    <t>252.9</t>
  </si>
  <si>
    <t>277.4</t>
  </si>
  <si>
    <t>513.9</t>
  </si>
  <si>
    <t>481.3</t>
  </si>
  <si>
    <t>212.1</t>
  </si>
  <si>
    <t>73.4</t>
  </si>
  <si>
    <t>236.6</t>
  </si>
  <si>
    <t>301.8</t>
  </si>
  <si>
    <t>Pau</t>
  </si>
  <si>
    <t>235.9</t>
  </si>
  <si>
    <t>188.7</t>
  </si>
  <si>
    <t>471.8</t>
  </si>
  <si>
    <t>330.2</t>
  </si>
  <si>
    <t>47.2</t>
  </si>
  <si>
    <t>94.4</t>
  </si>
  <si>
    <t>141.5</t>
  </si>
  <si>
    <t>283.1</t>
  </si>
  <si>
    <t>Quimper</t>
  </si>
  <si>
    <t>56.1</t>
  </si>
  <si>
    <t>Rodez</t>
  </si>
  <si>
    <t>80.4</t>
  </si>
  <si>
    <t>64.3</t>
  </si>
  <si>
    <t>96.4</t>
  </si>
  <si>
    <t>112.5</t>
  </si>
  <si>
    <t>128.6</t>
  </si>
  <si>
    <t>32.1</t>
  </si>
  <si>
    <t>48.2</t>
  </si>
  <si>
    <t>160.7</t>
  </si>
  <si>
    <t>Rouen</t>
  </si>
  <si>
    <t>6.6</t>
  </si>
  <si>
    <t>158.1</t>
  </si>
  <si>
    <t>92.2</t>
  </si>
  <si>
    <t>164.7</t>
  </si>
  <si>
    <t>171.3</t>
  </si>
  <si>
    <t>177.8</t>
  </si>
  <si>
    <t>204.2</t>
  </si>
  <si>
    <t>217.4</t>
  </si>
  <si>
    <t>St_Brieuc</t>
  </si>
  <si>
    <t>134.8</t>
  </si>
  <si>
    <t>80.9</t>
  </si>
  <si>
    <t>202.1</t>
  </si>
  <si>
    <t>390.8</t>
  </si>
  <si>
    <t>215.6</t>
  </si>
  <si>
    <t>53.9</t>
  </si>
  <si>
    <t>148.2</t>
  </si>
  <si>
    <t>94.3</t>
  </si>
  <si>
    <t>309.9</t>
  </si>
  <si>
    <t>67.4</t>
  </si>
  <si>
    <t>336.9</t>
  </si>
  <si>
    <t>296.5</t>
  </si>
  <si>
    <t>St_Etienne</t>
  </si>
  <si>
    <t>13.2</t>
  </si>
  <si>
    <t>329.1</t>
  </si>
  <si>
    <t>302.8</t>
  </si>
  <si>
    <t>263.3</t>
  </si>
  <si>
    <t>197.4</t>
  </si>
  <si>
    <t>250.1</t>
  </si>
  <si>
    <t>236.9</t>
  </si>
  <si>
    <t>223.8</t>
  </si>
  <si>
    <t>118.5</t>
  </si>
  <si>
    <t>92.1</t>
  </si>
  <si>
    <t>131.6</t>
  </si>
  <si>
    <t>Strasbourg</t>
  </si>
  <si>
    <t>373.6</t>
  </si>
  <si>
    <t>280.2</t>
  </si>
  <si>
    <t>560.3</t>
  </si>
  <si>
    <t>435.8</t>
  </si>
  <si>
    <t>342.4</t>
  </si>
  <si>
    <t>871.6</t>
  </si>
  <si>
    <t>529.2</t>
  </si>
  <si>
    <t>933.9</t>
  </si>
  <si>
    <t>591.5</t>
  </si>
  <si>
    <t>Tarbes</t>
  </si>
  <si>
    <t>286.6</t>
  </si>
  <si>
    <t>376.1</t>
  </si>
  <si>
    <t>268.6</t>
  </si>
  <si>
    <t>358.2</t>
  </si>
  <si>
    <t>304.5</t>
  </si>
  <si>
    <t>89.5</t>
  </si>
  <si>
    <t>71.6</t>
  </si>
  <si>
    <t>232.8</t>
  </si>
  <si>
    <t>161.2</t>
  </si>
  <si>
    <t>107.5</t>
  </si>
  <si>
    <t>125.4</t>
  </si>
  <si>
    <t>17.9</t>
  </si>
  <si>
    <t>143.3</t>
  </si>
  <si>
    <t>Toulon</t>
  </si>
  <si>
    <t>39.2</t>
  </si>
  <si>
    <t>78.4</t>
  </si>
  <si>
    <t>117.5</t>
  </si>
  <si>
    <t>Tours</t>
  </si>
  <si>
    <t>43.3</t>
  </si>
  <si>
    <t>86.7</t>
  </si>
  <si>
    <t>173.3</t>
  </si>
  <si>
    <t>Troyes</t>
  </si>
  <si>
    <t>118.2</t>
  </si>
  <si>
    <t>147.8</t>
  </si>
  <si>
    <t>59.1</t>
  </si>
  <si>
    <t>29.6</t>
  </si>
  <si>
    <t>177.3</t>
  </si>
  <si>
    <t>384.2</t>
  </si>
  <si>
    <t>472.8</t>
  </si>
  <si>
    <t>236.4</t>
  </si>
  <si>
    <t>295.5</t>
  </si>
  <si>
    <t>325.1</t>
  </si>
  <si>
    <t>Valence</t>
  </si>
  <si>
    <t>171.7</t>
  </si>
  <si>
    <t>286.2</t>
  </si>
  <si>
    <t>125.9</t>
  </si>
  <si>
    <t>257.6</t>
  </si>
  <si>
    <t>143.1</t>
  </si>
  <si>
    <t>749.9</t>
  </si>
  <si>
    <t>555.3</t>
  </si>
  <si>
    <t>669.8</t>
  </si>
  <si>
    <t>601.1</t>
  </si>
  <si>
    <t>120.2</t>
  </si>
  <si>
    <t>85.9</t>
  </si>
  <si>
    <t>572.4</t>
  </si>
  <si>
    <t>641.1</t>
  </si>
  <si>
    <t>383.5</t>
  </si>
  <si>
    <t>526.6</t>
  </si>
  <si>
    <t>366.4</t>
  </si>
  <si>
    <t>417.9</t>
  </si>
  <si>
    <t>372.1</t>
  </si>
  <si>
    <t>681.2</t>
  </si>
  <si>
    <t>Valenciennes</t>
  </si>
  <si>
    <t>118.8</t>
  </si>
  <si>
    <t>Versailles</t>
  </si>
  <si>
    <t>86.5</t>
  </si>
  <si>
    <t>49.4</t>
  </si>
  <si>
    <t>98.8</t>
  </si>
  <si>
    <t>61.8</t>
  </si>
  <si>
    <t>135.9</t>
  </si>
  <si>
    <t>654.6</t>
  </si>
  <si>
    <t>568.2</t>
  </si>
  <si>
    <t>617.6</t>
  </si>
  <si>
    <t>395.2</t>
  </si>
  <si>
    <t>901.7</t>
  </si>
  <si>
    <t>605.2</t>
  </si>
  <si>
    <t>1210.4</t>
  </si>
  <si>
    <t>778.1</t>
  </si>
  <si>
    <t>1025.2</t>
  </si>
  <si>
    <t>765.8</t>
  </si>
  <si>
    <t>1173.4</t>
  </si>
  <si>
    <t>963.4</t>
  </si>
  <si>
    <t>741.1</t>
  </si>
  <si>
    <t>1062.2</t>
  </si>
  <si>
    <t>926.4</t>
  </si>
  <si>
    <t>Max O</t>
  </si>
  <si>
    <t>Max R</t>
  </si>
  <si>
    <t>Moy O</t>
  </si>
  <si>
    <t>Moy R</t>
  </si>
  <si>
    <t>Med O</t>
  </si>
  <si>
    <t>Med R</t>
  </si>
  <si>
    <t>Min O</t>
  </si>
  <si>
    <t>Min R</t>
  </si>
  <si>
    <t>Nombre de 0</t>
  </si>
  <si>
    <t>188.6</t>
  </si>
  <si>
    <t>382.3</t>
  </si>
  <si>
    <t>172.8</t>
  </si>
  <si>
    <t>209.5</t>
  </si>
  <si>
    <t>267.1</t>
  </si>
  <si>
    <t>130.9</t>
  </si>
  <si>
    <t>120.5</t>
  </si>
  <si>
    <t>99.5</t>
  </si>
  <si>
    <t>204.3</t>
  </si>
  <si>
    <t>246.2</t>
  </si>
  <si>
    <t>125.7</t>
  </si>
  <si>
    <t>146.7</t>
  </si>
  <si>
    <t>141.4</t>
  </si>
  <si>
    <t>193.8</t>
  </si>
  <si>
    <t>185.6</t>
  </si>
  <si>
    <t>205.3</t>
  </si>
  <si>
    <t>177.7</t>
  </si>
  <si>
    <t>161.9</t>
  </si>
  <si>
    <t>232.9</t>
  </si>
  <si>
    <t>118.4</t>
  </si>
  <si>
    <t>169.8</t>
  </si>
  <si>
    <t>82.9</t>
  </si>
  <si>
    <t>189.5</t>
  </si>
  <si>
    <t>213.2</t>
  </si>
  <si>
    <t>39.5</t>
  </si>
  <si>
    <t>35.5</t>
  </si>
  <si>
    <t>18.3</t>
  </si>
  <si>
    <t>25.7</t>
  </si>
  <si>
    <t>29.3</t>
  </si>
  <si>
    <t>36.6</t>
  </si>
  <si>
    <t>51.3</t>
  </si>
  <si>
    <t>14.7</t>
  </si>
  <si>
    <t>58.6</t>
  </si>
  <si>
    <t>200.7</t>
  </si>
  <si>
    <t>154.1</t>
  </si>
  <si>
    <t>102.7</t>
  </si>
  <si>
    <t>116.7</t>
  </si>
  <si>
    <t>65.4</t>
  </si>
  <si>
    <t>214.7</t>
  </si>
  <si>
    <t>149.4</t>
  </si>
  <si>
    <t>107.4</t>
  </si>
  <si>
    <t>135.4</t>
  </si>
  <si>
    <t>210.1</t>
  </si>
  <si>
    <t>205.4</t>
  </si>
  <si>
    <t>196.1</t>
  </si>
  <si>
    <t>255.9</t>
  </si>
  <si>
    <t>180.3</t>
  </si>
  <si>
    <t>215.2</t>
  </si>
  <si>
    <t>226.8</t>
  </si>
  <si>
    <t>139.6</t>
  </si>
  <si>
    <t>122.1</t>
  </si>
  <si>
    <t>191.9</t>
  </si>
  <si>
    <t>104.7</t>
  </si>
  <si>
    <t>203.6</t>
  </si>
  <si>
    <t>267.5</t>
  </si>
  <si>
    <t>98.9</t>
  </si>
  <si>
    <t>151.2</t>
  </si>
  <si>
    <t>284.1</t>
  </si>
  <si>
    <t>167.1</t>
  </si>
  <si>
    <t>183.8</t>
  </si>
  <si>
    <t>75.2</t>
  </si>
  <si>
    <t>300.8</t>
  </si>
  <si>
    <t>192.2</t>
  </si>
  <si>
    <t>91.9</t>
  </si>
  <si>
    <t>58.5</t>
  </si>
  <si>
    <t>158.8</t>
  </si>
  <si>
    <t>66.8</t>
  </si>
  <si>
    <t>267.4</t>
  </si>
  <si>
    <t>208.9</t>
  </si>
  <si>
    <t>225.6</t>
  </si>
  <si>
    <t>242.3</t>
  </si>
  <si>
    <t>83.6</t>
  </si>
  <si>
    <t>100.3</t>
  </si>
  <si>
    <t>173.8</t>
  </si>
  <si>
    <t>71.1</t>
  </si>
  <si>
    <t>55.3</t>
  </si>
  <si>
    <t>150.1</t>
  </si>
  <si>
    <t>221.3</t>
  </si>
  <si>
    <t>134.3</t>
  </si>
  <si>
    <t>86.9</t>
  </si>
  <si>
    <t>110.6</t>
  </si>
  <si>
    <t>213.4</t>
  </si>
  <si>
    <t>165.9</t>
  </si>
  <si>
    <t>260.8</t>
  </si>
  <si>
    <t>42.6</t>
  </si>
  <si>
    <t>170.4</t>
  </si>
  <si>
    <t>159.7</t>
  </si>
  <si>
    <t>95.8</t>
  </si>
  <si>
    <t>69.2</t>
  </si>
  <si>
    <t>117.1</t>
  </si>
  <si>
    <t>101.2</t>
  </si>
  <si>
    <t>90.5</t>
  </si>
  <si>
    <t>63.9</t>
  </si>
  <si>
    <t>143.8</t>
  </si>
  <si>
    <t>85.2</t>
  </si>
  <si>
    <t>202.3</t>
  </si>
  <si>
    <t>399.3</t>
  </si>
  <si>
    <t>77.8</t>
  </si>
  <si>
    <t>190.9</t>
  </si>
  <si>
    <t>240.4</t>
  </si>
  <si>
    <t>169.7</t>
  </si>
  <si>
    <t>148.5</t>
  </si>
  <si>
    <t>113.1</t>
  </si>
  <si>
    <t>70.7</t>
  </si>
  <si>
    <t>282.8</t>
  </si>
  <si>
    <t>84.8</t>
  </si>
  <si>
    <t>261.6</t>
  </si>
  <si>
    <t>233.3</t>
  </si>
  <si>
    <t>232.2</t>
  </si>
  <si>
    <t>138.2</t>
  </si>
  <si>
    <t>221.1</t>
  </si>
  <si>
    <t>176.9</t>
  </si>
  <si>
    <t>71.9</t>
  </si>
  <si>
    <t>44.2</t>
  </si>
  <si>
    <t>298.5</t>
  </si>
  <si>
    <t>254.3</t>
  </si>
  <si>
    <t>149.2</t>
  </si>
  <si>
    <t>259.8</t>
  </si>
  <si>
    <t>243.2</t>
  </si>
  <si>
    <t>116.1</t>
  </si>
  <si>
    <t>160.3</t>
  </si>
  <si>
    <t>182.4</t>
  </si>
  <si>
    <t>315.1</t>
  </si>
  <si>
    <t>165.8</t>
  </si>
  <si>
    <t>187.9</t>
  </si>
  <si>
    <t>75.8</t>
  </si>
  <si>
    <t>68.9</t>
  </si>
  <si>
    <t>213.5</t>
  </si>
  <si>
    <t>158.4</t>
  </si>
  <si>
    <t>172.2</t>
  </si>
  <si>
    <t>220.4</t>
  </si>
  <si>
    <t>241.1</t>
  </si>
  <si>
    <t>179.1</t>
  </si>
  <si>
    <t>234.2</t>
  </si>
  <si>
    <t>66.3</t>
  </si>
  <si>
    <t>71.8</t>
  </si>
  <si>
    <t>77.4</t>
  </si>
  <si>
    <t>49.7</t>
  </si>
  <si>
    <t>154.7</t>
  </si>
  <si>
    <t>110.5</t>
  </si>
  <si>
    <t>60.8</t>
  </si>
  <si>
    <t>132.6</t>
  </si>
  <si>
    <t>103.2</t>
  </si>
  <si>
    <t>55.6</t>
  </si>
  <si>
    <t>47.6</t>
  </si>
  <si>
    <t>95.3</t>
  </si>
  <si>
    <t>71.5</t>
  </si>
  <si>
    <t>63.5</t>
  </si>
  <si>
    <t>156.6</t>
  </si>
  <si>
    <t>361.4</t>
  </si>
  <si>
    <t>329.3</t>
  </si>
  <si>
    <t>305.2</t>
  </si>
  <si>
    <t>325.3</t>
  </si>
  <si>
    <t>168.7</t>
  </si>
  <si>
    <t>148.6</t>
  </si>
  <si>
    <t>265.1</t>
  </si>
  <si>
    <t>196.8</t>
  </si>
  <si>
    <t>128.5</t>
  </si>
  <si>
    <t>224.9</t>
  </si>
  <si>
    <t>172.7</t>
  </si>
  <si>
    <t>285.1</t>
  </si>
  <si>
    <t>353.4</t>
  </si>
  <si>
    <t>186.3</t>
  </si>
  <si>
    <t>173.9</t>
  </si>
  <si>
    <t>124.2</t>
  </si>
  <si>
    <t>136.6</t>
  </si>
  <si>
    <t>204.9</t>
  </si>
  <si>
    <t>161.4</t>
  </si>
  <si>
    <t>80.7</t>
  </si>
  <si>
    <t>37.3</t>
  </si>
  <si>
    <t>167.6</t>
  </si>
  <si>
    <t>105.6</t>
  </si>
  <si>
    <t>211.1</t>
  </si>
  <si>
    <t>254.6</t>
  </si>
  <si>
    <t>366.3</t>
  </si>
  <si>
    <t>157.9</t>
  </si>
  <si>
    <t>164.4</t>
  </si>
  <si>
    <t>309.2</t>
  </si>
  <si>
    <t>197.3</t>
  </si>
  <si>
    <t>111.8</t>
  </si>
  <si>
    <t>217.1</t>
  </si>
  <si>
    <t>263.1</t>
  </si>
  <si>
    <t>151.3</t>
  </si>
  <si>
    <t>78.9</t>
  </si>
  <si>
    <t>223.6</t>
  </si>
  <si>
    <t>440.7</t>
  </si>
  <si>
    <t>184.2</t>
  </si>
  <si>
    <t>65.8</t>
  </si>
  <si>
    <t>302.6</t>
  </si>
  <si>
    <t>243.4</t>
  </si>
  <si>
    <t>134.9</t>
  </si>
  <si>
    <t>242.9</t>
  </si>
  <si>
    <t>124.1</t>
  </si>
  <si>
    <t>64.8</t>
  </si>
  <si>
    <t>32.4</t>
  </si>
  <si>
    <t>199.7</t>
  </si>
  <si>
    <t>188.9</t>
  </si>
  <si>
    <t>118.7</t>
  </si>
  <si>
    <t>226.7</t>
  </si>
  <si>
    <t>215.9</t>
  </si>
  <si>
    <t>107.9</t>
  </si>
  <si>
    <t>145.7</t>
  </si>
  <si>
    <t>291.4</t>
  </si>
  <si>
    <t>264.4</t>
  </si>
  <si>
    <t>302.2</t>
  </si>
  <si>
    <t>72.8</t>
  </si>
  <si>
    <t>58.8</t>
  </si>
  <si>
    <t>123.2</t>
  </si>
  <si>
    <t>243.6</t>
  </si>
  <si>
    <t>165.2</t>
  </si>
  <si>
    <t>95.2</t>
  </si>
  <si>
    <t>89.6</t>
  </si>
  <si>
    <t>109.2</t>
  </si>
  <si>
    <t>120.4</t>
  </si>
  <si>
    <t>128.8</t>
  </si>
  <si>
    <t>221.2</t>
  </si>
  <si>
    <t>92.4</t>
  </si>
  <si>
    <t>193.2</t>
  </si>
  <si>
    <t>81.2</t>
  </si>
  <si>
    <t>115.9</t>
  </si>
  <si>
    <t>186.5</t>
  </si>
  <si>
    <t>50.4</t>
  </si>
  <si>
    <t>45.4</t>
  </si>
  <si>
    <t>40.3</t>
  </si>
  <si>
    <t>55.5</t>
  </si>
  <si>
    <t>60.5</t>
  </si>
  <si>
    <t>70.6</t>
  </si>
  <si>
    <t>20.2</t>
  </si>
  <si>
    <t>25.2</t>
  </si>
  <si>
    <t>30.2</t>
  </si>
  <si>
    <t>141.2</t>
  </si>
  <si>
    <t>47.9</t>
  </si>
  <si>
    <t>28.8</t>
  </si>
  <si>
    <t>52.7</t>
  </si>
  <si>
    <t>124.6</t>
  </si>
  <si>
    <t>129.4</t>
  </si>
  <si>
    <t>38.3</t>
  </si>
  <si>
    <t>91.1</t>
  </si>
  <si>
    <t>100.7</t>
  </si>
  <si>
    <t>105.4</t>
  </si>
  <si>
    <t>57.5</t>
  </si>
  <si>
    <t>81.5</t>
  </si>
  <si>
    <t>62.3</t>
  </si>
  <si>
    <t>76.7</t>
  </si>
  <si>
    <t>234.5</t>
  </si>
  <si>
    <t>217.8</t>
  </si>
  <si>
    <t>79.6</t>
  </si>
  <si>
    <t>75.4</t>
  </si>
  <si>
    <t>54.4</t>
  </si>
  <si>
    <t>238.7</t>
  </si>
  <si>
    <t>163.3</t>
  </si>
  <si>
    <t>129.8</t>
  </si>
  <si>
    <t>37.7</t>
  </si>
  <si>
    <t>188.5</t>
  </si>
  <si>
    <t>150.8</t>
  </si>
  <si>
    <t>205.2</t>
  </si>
  <si>
    <t>50.3</t>
  </si>
  <si>
    <t>259.7</t>
  </si>
  <si>
    <t>318.3</t>
  </si>
  <si>
    <t>142.8</t>
  </si>
  <si>
    <t>178.5</t>
  </si>
  <si>
    <t>172.5</t>
  </si>
  <si>
    <t>196.3</t>
  </si>
  <si>
    <t>124.9</t>
  </si>
  <si>
    <t>190.4</t>
  </si>
  <si>
    <t>148.7</t>
  </si>
  <si>
    <t>136.8</t>
  </si>
  <si>
    <t>297.4</t>
  </si>
  <si>
    <t>333.1</t>
  </si>
  <si>
    <t>83.3</t>
  </si>
  <si>
    <t>41.6</t>
  </si>
  <si>
    <t>261.7</t>
  </si>
  <si>
    <t>273.6</t>
  </si>
  <si>
    <t>279.6</t>
  </si>
  <si>
    <t>220.1</t>
  </si>
  <si>
    <t>237.9</t>
  </si>
  <si>
    <t>11.7</t>
  </si>
  <si>
    <t>23.3</t>
  </si>
  <si>
    <t>58.3</t>
  </si>
  <si>
    <t>93.3</t>
  </si>
  <si>
    <t>139.9</t>
  </si>
  <si>
    <t>446.5</t>
  </si>
  <si>
    <t>348.8</t>
  </si>
  <si>
    <t>216.3</t>
  </si>
  <si>
    <t>195.3</t>
  </si>
  <si>
    <t>118.6</t>
  </si>
  <si>
    <t>495.3</t>
  </si>
  <si>
    <t>327.9</t>
  </si>
  <si>
    <t>397.6</t>
  </si>
  <si>
    <t>481.4</t>
  </si>
  <si>
    <t>174.4</t>
  </si>
  <si>
    <t>258.1</t>
  </si>
  <si>
    <t>132.5</t>
  </si>
  <si>
    <t>565.1</t>
  </si>
  <si>
    <t>104.6</t>
  </si>
  <si>
    <t>334.9</t>
  </si>
  <si>
    <t>341.8</t>
  </si>
  <si>
    <t>634.8</t>
  </si>
  <si>
    <t>355.8</t>
  </si>
  <si>
    <t>369.7</t>
  </si>
  <si>
    <t>178.4</t>
  </si>
  <si>
    <t>142.7</t>
  </si>
  <si>
    <t>160.6</t>
  </si>
  <si>
    <t>196.2</t>
  </si>
  <si>
    <t>117.7</t>
  </si>
  <si>
    <t>114.2</t>
  </si>
  <si>
    <t>214.1</t>
  </si>
  <si>
    <t>224.8</t>
  </si>
  <si>
    <t>82.1</t>
  </si>
  <si>
    <t>74.9</t>
  </si>
  <si>
    <t>192.7</t>
  </si>
  <si>
    <t>239.1</t>
  </si>
  <si>
    <t>89.2</t>
  </si>
  <si>
    <t>96.3</t>
  </si>
  <si>
    <t>167.7</t>
  </si>
  <si>
    <t>53.5</t>
  </si>
  <si>
    <t>217.6</t>
  </si>
  <si>
    <t>119.6</t>
  </si>
  <si>
    <t>199.4</t>
  </si>
  <si>
    <t>166.1</t>
  </si>
  <si>
    <t>159.5</t>
  </si>
  <si>
    <t>126.3</t>
  </si>
  <si>
    <t>59.8</t>
  </si>
  <si>
    <t>232.6</t>
  </si>
  <si>
    <t>179.4</t>
  </si>
  <si>
    <t>79.7</t>
  </si>
  <si>
    <t>66.5</t>
  </si>
  <si>
    <t>259.2</t>
  </si>
  <si>
    <t>95.6</t>
  </si>
  <si>
    <t>150.2</t>
  </si>
  <si>
    <t>191.1</t>
  </si>
  <si>
    <t>54.6</t>
  </si>
  <si>
    <t>122.9</t>
  </si>
  <si>
    <t>45.5</t>
  </si>
  <si>
    <t>36.4</t>
  </si>
  <si>
    <t>18.2</t>
  </si>
  <si>
    <t>63.7</t>
  </si>
  <si>
    <t>50.1</t>
  </si>
  <si>
    <t>100.1</t>
  </si>
  <si>
    <t>127.4</t>
  </si>
  <si>
    <t>250.3</t>
  </si>
  <si>
    <t>26.2</t>
  </si>
  <si>
    <t>39.4</t>
  </si>
  <si>
    <t>78.7</t>
  </si>
  <si>
    <t>52.5</t>
  </si>
  <si>
    <t>131.2</t>
  </si>
  <si>
    <t>157.5</t>
  </si>
  <si>
    <t>118.1</t>
  </si>
  <si>
    <t>63.4</t>
  </si>
  <si>
    <t>69.1</t>
  </si>
  <si>
    <t>86.4</t>
  </si>
  <si>
    <t>155.6</t>
  </si>
  <si>
    <t>184.4</t>
  </si>
  <si>
    <t>345.7</t>
  </si>
  <si>
    <t>34.6</t>
  </si>
  <si>
    <t>161.3</t>
  </si>
  <si>
    <t>126.7</t>
  </si>
  <si>
    <t>46.1</t>
  </si>
  <si>
    <t>336.5</t>
  </si>
  <si>
    <t>322.2</t>
  </si>
  <si>
    <t>214.8</t>
  </si>
  <si>
    <t>343.7</t>
  </si>
  <si>
    <t>601.5</t>
  </si>
  <si>
    <t>286.4</t>
  </si>
  <si>
    <t>143.2</t>
  </si>
  <si>
    <t>293.6</t>
  </si>
  <si>
    <t>207.6</t>
  </si>
  <si>
    <t>415.3</t>
  </si>
  <si>
    <t>272.1</t>
  </si>
  <si>
    <t>365.2</t>
  </si>
  <si>
    <t>250.6</t>
  </si>
  <si>
    <t>121.7</t>
  </si>
  <si>
    <t>78.8</t>
  </si>
  <si>
    <t>379.5</t>
  </si>
  <si>
    <t>300.7</t>
  </si>
  <si>
    <t>97.1</t>
  </si>
  <si>
    <t>68.6</t>
  </si>
  <si>
    <t>114.3</t>
  </si>
  <si>
    <t>131.4</t>
  </si>
  <si>
    <t>154.3</t>
  </si>
  <si>
    <t>91.4</t>
  </si>
  <si>
    <t>137.1</t>
  </si>
  <si>
    <t>74.3</t>
  </si>
  <si>
    <t>102.9</t>
  </si>
  <si>
    <t>211.4</t>
  </si>
  <si>
    <t>142.9</t>
  </si>
  <si>
    <t>285.7</t>
  </si>
  <si>
    <t>131.8</t>
  </si>
  <si>
    <t>75.3</t>
  </si>
  <si>
    <t>103.6</t>
  </si>
  <si>
    <t>61.2</t>
  </si>
  <si>
    <t>216.6</t>
  </si>
  <si>
    <t>183.6</t>
  </si>
  <si>
    <t>80.1</t>
  </si>
  <si>
    <t>169.5</t>
  </si>
  <si>
    <t>160.1</t>
  </si>
  <si>
    <t>108.3</t>
  </si>
  <si>
    <t>282.5</t>
  </si>
  <si>
    <t>101.5</t>
  </si>
  <si>
    <t>133.6</t>
  </si>
  <si>
    <t>80.2</t>
  </si>
  <si>
    <t>299.2</t>
  </si>
  <si>
    <t>192.4</t>
  </si>
  <si>
    <t>240.5</t>
  </si>
  <si>
    <t>128.2</t>
  </si>
  <si>
    <t>138.9</t>
  </si>
  <si>
    <t>165.6</t>
  </si>
  <si>
    <t>176.3</t>
  </si>
  <si>
    <t>85.5</t>
  </si>
  <si>
    <t>229.8</t>
  </si>
  <si>
    <t>107.1</t>
  </si>
  <si>
    <t>321.3</t>
  </si>
  <si>
    <t>258.3</t>
  </si>
  <si>
    <t>100.8</t>
  </si>
  <si>
    <t>75.6</t>
  </si>
  <si>
    <t>296.1</t>
  </si>
  <si>
    <t>144.9</t>
  </si>
  <si>
    <t>233.1</t>
  </si>
  <si>
    <t>88.2</t>
  </si>
  <si>
    <t>182.7</t>
  </si>
  <si>
    <t>201.6</t>
  </si>
  <si>
    <t>201.9</t>
  </si>
  <si>
    <t>108.7</t>
  </si>
  <si>
    <t>194.1</t>
  </si>
  <si>
    <t>240.7</t>
  </si>
  <si>
    <t>310.5</t>
  </si>
  <si>
    <t>38.8</t>
  </si>
  <si>
    <t>100.9</t>
  </si>
  <si>
    <t>69.9</t>
  </si>
  <si>
    <t>442.5</t>
  </si>
  <si>
    <t>11.9</t>
  </si>
  <si>
    <t>23.7</t>
  </si>
  <si>
    <t>27.7</t>
  </si>
  <si>
    <t>67.2</t>
  </si>
  <si>
    <t>55.4</t>
  </si>
  <si>
    <t>59.3</t>
  </si>
  <si>
    <t>51.4</t>
  </si>
  <si>
    <t>127.8</t>
  </si>
  <si>
    <t>112.7</t>
  </si>
  <si>
    <t>52.6</t>
  </si>
  <si>
    <t>22.5</t>
  </si>
  <si>
    <t>97.7</t>
  </si>
  <si>
    <t>105.2</t>
  </si>
  <si>
    <t>150.3</t>
  </si>
  <si>
    <t>135.3</t>
  </si>
  <si>
    <t>90.2</t>
  </si>
  <si>
    <t>110.9</t>
  </si>
  <si>
    <t>181.4</t>
  </si>
  <si>
    <t>85.7</t>
  </si>
  <si>
    <t>186.4</t>
  </si>
  <si>
    <t>65.5</t>
  </si>
  <si>
    <t>90.7</t>
  </si>
  <si>
    <t>141.1</t>
  </si>
  <si>
    <t>176.4</t>
  </si>
  <si>
    <t>250.7</t>
  </si>
  <si>
    <t>285.3</t>
  </si>
  <si>
    <t>198.8</t>
  </si>
  <si>
    <t>181.6</t>
  </si>
  <si>
    <t>138.3</t>
  </si>
  <si>
    <t>164.3</t>
  </si>
  <si>
    <t>700.3</t>
  </si>
  <si>
    <t>639.8</t>
  </si>
  <si>
    <t>328.5</t>
  </si>
  <si>
    <t>319.9</t>
  </si>
  <si>
    <t>207.5</t>
  </si>
  <si>
    <t>345.8</t>
  </si>
  <si>
    <t>233.4</t>
  </si>
  <si>
    <t>257.9</t>
  </si>
  <si>
    <t>175.8</t>
  </si>
  <si>
    <t>105.5</t>
  </si>
  <si>
    <t>76.2</t>
  </si>
  <si>
    <t>187.6</t>
  </si>
  <si>
    <t>146.5</t>
  </si>
  <si>
    <t>164.1</t>
  </si>
  <si>
    <t>70.3</t>
  </si>
  <si>
    <t>46.9</t>
  </si>
  <si>
    <t>181.7</t>
  </si>
  <si>
    <t>228.6</t>
  </si>
  <si>
    <t>193.4</t>
  </si>
  <si>
    <t>218.2</t>
  </si>
  <si>
    <t>192.5</t>
  </si>
  <si>
    <t>98.4</t>
  </si>
  <si>
    <t>188.2</t>
  </si>
  <si>
    <t>239.6</t>
  </si>
  <si>
    <t>290.9</t>
  </si>
  <si>
    <t>136.9</t>
  </si>
  <si>
    <t>273.8</t>
  </si>
  <si>
    <t>265.2</t>
  </si>
  <si>
    <t>115.5</t>
  </si>
  <si>
    <t>81.3</t>
  </si>
  <si>
    <t>145.4</t>
  </si>
  <si>
    <t>85.6</t>
  </si>
  <si>
    <t>312.3</t>
  </si>
  <si>
    <t>162.6</t>
  </si>
  <si>
    <t>180.6</t>
  </si>
  <si>
    <t>238.4</t>
  </si>
  <si>
    <t>144.5</t>
  </si>
  <si>
    <t>79.5</t>
  </si>
  <si>
    <t>231.2</t>
  </si>
  <si>
    <t>281.8</t>
  </si>
  <si>
    <t>216.7</t>
  </si>
  <si>
    <t>137.3</t>
  </si>
  <si>
    <t>101.1</t>
  </si>
  <si>
    <t>57.8</t>
  </si>
  <si>
    <t>187.8</t>
  </si>
  <si>
    <t>296.2</t>
  </si>
  <si>
    <t>173.4</t>
  </si>
  <si>
    <t>151.7</t>
  </si>
  <si>
    <t>122.8</t>
  </si>
  <si>
    <t>267.3</t>
  </si>
  <si>
    <t>24.8</t>
  </si>
  <si>
    <t>68.2</t>
  </si>
  <si>
    <t>49.6</t>
  </si>
  <si>
    <t>12.4</t>
  </si>
  <si>
    <t>43.4</t>
  </si>
  <si>
    <t>55.8</t>
  </si>
  <si>
    <t>142.6</t>
  </si>
  <si>
    <t>111.6</t>
  </si>
  <si>
    <t>71.4</t>
  </si>
  <si>
    <t>25.5</t>
  </si>
  <si>
    <t>40.8</t>
  </si>
  <si>
    <t>101.9</t>
  </si>
  <si>
    <t>96.8</t>
  </si>
  <si>
    <t>45.9</t>
  </si>
  <si>
    <t>206.5</t>
  </si>
  <si>
    <t>86.6</t>
  </si>
  <si>
    <t>226.4</t>
  </si>
  <si>
    <t>79.9</t>
  </si>
  <si>
    <t>113.2</t>
  </si>
  <si>
    <t>126.5</t>
  </si>
  <si>
    <t>166.5</t>
  </si>
  <si>
    <t>237.6</t>
  </si>
  <si>
    <t>350.5</t>
  </si>
  <si>
    <t>268.7</t>
  </si>
  <si>
    <t>136.3</t>
  </si>
  <si>
    <t>194.7</t>
  </si>
  <si>
    <t>331.1</t>
  </si>
  <si>
    <t>346.6</t>
  </si>
  <si>
    <t>167.5</t>
  </si>
  <si>
    <t>132.4</t>
  </si>
  <si>
    <t>101.3</t>
  </si>
  <si>
    <t>342.7</t>
  </si>
  <si>
    <t>424.5</t>
  </si>
  <si>
    <t>401.2</t>
  </si>
  <si>
    <t>8.5</t>
  </si>
  <si>
    <t>135.5</t>
  </si>
  <si>
    <t>211.7</t>
  </si>
  <si>
    <t>50.8</t>
  </si>
  <si>
    <t>67.8</t>
  </si>
  <si>
    <t>330.3</t>
  </si>
  <si>
    <t>279.5</t>
  </si>
  <si>
    <t>254.1</t>
  </si>
  <si>
    <t>262.5</t>
  </si>
  <si>
    <t>440.3</t>
  </si>
  <si>
    <t>181.3</t>
  </si>
  <si>
    <t>453.3</t>
  </si>
  <si>
    <t>310.8</t>
  </si>
  <si>
    <t>125.2</t>
  </si>
  <si>
    <t>500.8</t>
  </si>
  <si>
    <t>392.8</t>
  </si>
  <si>
    <t>366.9</t>
  </si>
  <si>
    <t>552.6</t>
  </si>
  <si>
    <t>168.4</t>
  </si>
  <si>
    <t>215.8</t>
  </si>
  <si>
    <t>224.5</t>
  </si>
  <si>
    <t>228.8</t>
  </si>
  <si>
    <t>276.3</t>
  </si>
  <si>
    <t>Colonne Excel</t>
  </si>
  <si>
    <t>Colonne BDD</t>
  </si>
  <si>
    <t>Incohérences</t>
  </si>
  <si>
    <t>Questions éventuelles</t>
  </si>
  <si>
    <t>CA_Four</t>
  </si>
  <si>
    <t>O_&lt;Mois&gt;</t>
  </si>
  <si>
    <t>R_&lt;Mois&gt;</t>
  </si>
  <si>
    <t>FAITS.CAOBJECTIFFAITS</t>
  </si>
  <si>
    <t>FAITS.CAREELFAITS</t>
  </si>
  <si>
    <t>Certaines valeurs semblent trop élevées Certaines valeurs sont à 0</t>
  </si>
  <si>
    <t>CA_Hifi</t>
  </si>
  <si>
    <t>Que faire des valeurs incohérentes ?</t>
  </si>
  <si>
    <t>CA_Magneto</t>
  </si>
  <si>
    <t>102.4</t>
  </si>
  <si>
    <t>108.4</t>
  </si>
  <si>
    <t>385.5</t>
  </si>
  <si>
    <t>286.1</t>
  </si>
  <si>
    <t>69.3</t>
  </si>
  <si>
    <t>337.3</t>
  </si>
  <si>
    <t>397.5</t>
  </si>
  <si>
    <t>195.7</t>
  </si>
  <si>
    <t>316.2</t>
  </si>
  <si>
    <t>295.1</t>
  </si>
  <si>
    <t>90.8</t>
  </si>
  <si>
    <t>179.5</t>
  </si>
  <si>
    <t>365.5</t>
  </si>
  <si>
    <t>114.6</t>
  </si>
  <si>
    <t>97.3</t>
  </si>
  <si>
    <t>201.1</t>
  </si>
  <si>
    <t>116.8</t>
  </si>
  <si>
    <t>108.1</t>
  </si>
  <si>
    <t>64.9</t>
  </si>
  <si>
    <t>134.1</t>
  </si>
  <si>
    <t>84.4</t>
  </si>
  <si>
    <t>60.6</t>
  </si>
  <si>
    <t>58.4</t>
  </si>
  <si>
    <t>138.4</t>
  </si>
  <si>
    <t>151.4</t>
  </si>
  <si>
    <t>175.2</t>
  </si>
  <si>
    <t>20.5</t>
  </si>
  <si>
    <t>10.3</t>
  </si>
  <si>
    <t>34.2</t>
  </si>
  <si>
    <t>65.1</t>
  </si>
  <si>
    <t>61.6</t>
  </si>
  <si>
    <t>27.4</t>
  </si>
  <si>
    <t>58.2</t>
  </si>
  <si>
    <t>17.1</t>
  </si>
  <si>
    <t>13.7</t>
  </si>
  <si>
    <t>44.5</t>
  </si>
  <si>
    <t>99.3</t>
  </si>
  <si>
    <t>287.4</t>
  </si>
  <si>
    <t>139.1</t>
  </si>
  <si>
    <t>145.3</t>
  </si>
  <si>
    <t>176.2</t>
  </si>
  <si>
    <t>191.6</t>
  </si>
  <si>
    <t>222.5</t>
  </si>
  <si>
    <t>114.4</t>
  </si>
  <si>
    <t>77.3</t>
  </si>
  <si>
    <t>231.8</t>
  </si>
  <si>
    <t>200.9</t>
  </si>
  <si>
    <t>148.4</t>
  </si>
  <si>
    <t>213.3</t>
  </si>
  <si>
    <t>157.6</t>
  </si>
  <si>
    <t>299.8</t>
  </si>
  <si>
    <t>354.5</t>
  </si>
  <si>
    <t>274.1</t>
  </si>
  <si>
    <t>283.6</t>
  </si>
  <si>
    <t>198.5</t>
  </si>
  <si>
    <t>519.9</t>
  </si>
  <si>
    <t>326.1</t>
  </si>
  <si>
    <t>231.6</t>
  </si>
  <si>
    <t>269.4</t>
  </si>
  <si>
    <t>255.2</t>
  </si>
  <si>
    <t>387.5</t>
  </si>
  <si>
    <t>378.1</t>
  </si>
  <si>
    <t>411.2</t>
  </si>
  <si>
    <t>250.5</t>
  </si>
  <si>
    <t>179.6</t>
  </si>
  <si>
    <t>78.5</t>
  </si>
  <si>
    <t>320.9</t>
  </si>
  <si>
    <t>375.5</t>
  </si>
  <si>
    <t>153.6</t>
  </si>
  <si>
    <t>180.9</t>
  </si>
  <si>
    <t>160.4</t>
  </si>
  <si>
    <t>249.2</t>
  </si>
  <si>
    <t>129.7</t>
  </si>
  <si>
    <t>81.9</t>
  </si>
  <si>
    <t>225.3</t>
  </si>
  <si>
    <t>105.8</t>
  </si>
  <si>
    <t>68.3</t>
  </si>
  <si>
    <t>177.5</t>
  </si>
  <si>
    <t>218.5</t>
  </si>
  <si>
    <t>522.2</t>
  </si>
  <si>
    <t>142.3</t>
  </si>
  <si>
    <t>180.5</t>
  </si>
  <si>
    <t>152.7</t>
  </si>
  <si>
    <t>381.8</t>
  </si>
  <si>
    <t>149.3</t>
  </si>
  <si>
    <t>131.9</t>
  </si>
  <si>
    <t>166.6</t>
  </si>
  <si>
    <t>291.6</t>
  </si>
  <si>
    <t>207.1</t>
  </si>
  <si>
    <t>117.2</t>
  </si>
  <si>
    <t>81.7</t>
  </si>
  <si>
    <t>76.3</t>
  </si>
  <si>
    <t>171.6</t>
  </si>
  <si>
    <t>98.1</t>
  </si>
  <si>
    <t>136.2</t>
  </si>
  <si>
    <t>95.4</t>
  </si>
  <si>
    <t>155.3</t>
  </si>
  <si>
    <t>130.8</t>
  </si>
  <si>
    <t>149.8</t>
  </si>
  <si>
    <t>185.3</t>
  </si>
  <si>
    <t>419.6</t>
  </si>
  <si>
    <t>168.9</t>
  </si>
  <si>
    <t>128.1</t>
  </si>
  <si>
    <t>174.5</t>
  </si>
  <si>
    <t>100.2</t>
  </si>
  <si>
    <t>303.7</t>
  </si>
  <si>
    <t>245.6</t>
  </si>
  <si>
    <t>64.6</t>
  </si>
  <si>
    <t>161.6</t>
  </si>
  <si>
    <t>142.2</t>
  </si>
  <si>
    <t>226.2</t>
  </si>
  <si>
    <t>216.5</t>
  </si>
  <si>
    <t>54.9</t>
  </si>
  <si>
    <t>67.9</t>
  </si>
  <si>
    <t>117.8</t>
  </si>
  <si>
    <t>132.1</t>
  </si>
  <si>
    <t>339.1</t>
  </si>
  <si>
    <t>235.6</t>
  </si>
  <si>
    <t>174.9</t>
  </si>
  <si>
    <t>278.4</t>
  </si>
  <si>
    <t>228.4</t>
  </si>
  <si>
    <t>153.5</t>
  </si>
  <si>
    <t>246.3</t>
  </si>
  <si>
    <t>317.7</t>
  </si>
  <si>
    <t>189.2</t>
  </si>
  <si>
    <t>210.6</t>
  </si>
  <si>
    <t>113.4</t>
  </si>
  <si>
    <t>56.7</t>
  </si>
  <si>
    <t>247.7</t>
  </si>
  <si>
    <t>280.6</t>
  </si>
  <si>
    <t>217.9</t>
  </si>
  <si>
    <t>98.5</t>
  </si>
  <si>
    <t>211.9</t>
  </si>
  <si>
    <t>244.7</t>
  </si>
  <si>
    <t>304.4</t>
  </si>
  <si>
    <t>127.5</t>
  </si>
  <si>
    <t>39.8</t>
  </si>
  <si>
    <t>108.9</t>
  </si>
  <si>
    <t>90.3</t>
  </si>
  <si>
    <t>87.6</t>
  </si>
  <si>
    <t>196.5</t>
  </si>
  <si>
    <t>74.4</t>
  </si>
  <si>
    <t>172.6</t>
  </si>
  <si>
    <t>122.2</t>
  </si>
  <si>
    <t>215.1</t>
  </si>
  <si>
    <t>132.8</t>
  </si>
  <si>
    <t>60.7</t>
  </si>
  <si>
    <t>159.6</t>
  </si>
  <si>
    <t>242.6</t>
  </si>
  <si>
    <t>70.2</t>
  </si>
  <si>
    <t>143.7</t>
  </si>
  <si>
    <t>86.2</t>
  </si>
  <si>
    <t>127.7</t>
  </si>
  <si>
    <t>162.8</t>
  </si>
  <si>
    <t>102.2</t>
  </si>
  <si>
    <t>76.6</t>
  </si>
  <si>
    <t>140.5</t>
  </si>
  <si>
    <t>206.1</t>
  </si>
  <si>
    <t>360.7</t>
  </si>
  <si>
    <t>211.5</t>
  </si>
  <si>
    <t>162.7</t>
  </si>
  <si>
    <t>284.7</t>
  </si>
  <si>
    <t>271.2</t>
  </si>
  <si>
    <t>225.1</t>
  </si>
  <si>
    <t>330.8</t>
  </si>
  <si>
    <t>173.6</t>
  </si>
  <si>
    <t>70.5</t>
  </si>
  <si>
    <t>51.5</t>
  </si>
  <si>
    <t>439.3</t>
  </si>
  <si>
    <t>227.8</t>
  </si>
  <si>
    <t>195.2</t>
  </si>
  <si>
    <t>306.4</t>
  </si>
  <si>
    <t>259.6</t>
  </si>
  <si>
    <t>111.3</t>
  </si>
  <si>
    <t>92.7</t>
  </si>
  <si>
    <t>105.1</t>
  </si>
  <si>
    <t>302.9</t>
  </si>
  <si>
    <t>352.3</t>
  </si>
  <si>
    <t>380.1</t>
  </si>
  <si>
    <t>83.4</t>
  </si>
  <si>
    <t>275.1</t>
  </si>
  <si>
    <t>186.8</t>
  </si>
  <si>
    <t>358.1</t>
  </si>
  <si>
    <t>118.3</t>
  </si>
  <si>
    <t>193.1</t>
  </si>
  <si>
    <t>199.3</t>
  </si>
  <si>
    <t>255.4</t>
  </si>
  <si>
    <t>236.7</t>
  </si>
  <si>
    <t>121.4</t>
  </si>
  <si>
    <t>112.1</t>
  </si>
  <si>
    <t>351.9</t>
  </si>
  <si>
    <t>270.9</t>
  </si>
  <si>
    <t>379.9</t>
  </si>
  <si>
    <t>361.2</t>
  </si>
  <si>
    <t>149.5</t>
  </si>
  <si>
    <t>102.8</t>
  </si>
  <si>
    <t>264.7</t>
  </si>
  <si>
    <t>470.2</t>
  </si>
  <si>
    <t>191.8</t>
  </si>
  <si>
    <t>226.6</t>
  </si>
  <si>
    <t>84.3</t>
  </si>
  <si>
    <t>351.6</t>
  </si>
  <si>
    <t>113.3</t>
  </si>
  <si>
    <t>156.9</t>
  </si>
  <si>
    <t>209.2</t>
  </si>
  <si>
    <t>177.2</t>
  </si>
  <si>
    <t>197.6</t>
  </si>
  <si>
    <t>101.7</t>
  </si>
  <si>
    <t>245.7</t>
  </si>
  <si>
    <t>171.4</t>
  </si>
  <si>
    <t>202.8</t>
  </si>
  <si>
    <t>391.4</t>
  </si>
  <si>
    <t>208.6</t>
  </si>
  <si>
    <t>242.8</t>
  </si>
  <si>
    <t>238.3</t>
  </si>
  <si>
    <t>94.8</t>
  </si>
  <si>
    <t>97.4</t>
  </si>
  <si>
    <t>279.4</t>
  </si>
  <si>
    <t>307.5</t>
  </si>
  <si>
    <t>92.3</t>
  </si>
  <si>
    <t>53.8</t>
  </si>
  <si>
    <t>28.2</t>
  </si>
  <si>
    <t>33.3</t>
  </si>
  <si>
    <t>130.7</t>
  </si>
  <si>
    <t>84.6</t>
  </si>
  <si>
    <t>43.6</t>
  </si>
  <si>
    <t>56.4</t>
  </si>
  <si>
    <t>74.6</t>
  </si>
  <si>
    <t>46.3</t>
  </si>
  <si>
    <t>41.1</t>
  </si>
  <si>
    <t>133.7</t>
  </si>
  <si>
    <t>61.7</t>
  </si>
  <si>
    <t>77.1</t>
  </si>
  <si>
    <t>185.2</t>
  </si>
  <si>
    <t>56.6</t>
  </si>
  <si>
    <t>69.4</t>
  </si>
  <si>
    <t>87.4</t>
  </si>
  <si>
    <t>85.8</t>
  </si>
  <si>
    <t>249.3</t>
  </si>
  <si>
    <t>238.6</t>
  </si>
  <si>
    <t>227.9</t>
  </si>
  <si>
    <t>115.3</t>
  </si>
  <si>
    <t>83.1</t>
  </si>
  <si>
    <t>93.8</t>
  </si>
  <si>
    <t>128.7</t>
  </si>
  <si>
    <t>139.4</t>
  </si>
  <si>
    <t>214.5</t>
  </si>
  <si>
    <t>96.5</t>
  </si>
  <si>
    <t>217.2</t>
  </si>
  <si>
    <t>278.8</t>
  </si>
  <si>
    <t>344.2</t>
  </si>
  <si>
    <t>220.3</t>
  </si>
  <si>
    <t>154.9</t>
  </si>
  <si>
    <t>103.3</t>
  </si>
  <si>
    <t>55.1</t>
  </si>
  <si>
    <t>189.3</t>
  </si>
  <si>
    <t>227.2</t>
  </si>
  <si>
    <t>237.5</t>
  </si>
  <si>
    <t>192.8</t>
  </si>
  <si>
    <t>68.8</t>
  </si>
  <si>
    <t>223.7</t>
  </si>
  <si>
    <t>313.2</t>
  </si>
  <si>
    <t>309.8</t>
  </si>
  <si>
    <t>27.2</t>
  </si>
  <si>
    <t>21.8</t>
  </si>
  <si>
    <t>13.6</t>
  </si>
  <si>
    <t>10.9</t>
  </si>
  <si>
    <t>16.3</t>
  </si>
  <si>
    <t>29.9</t>
  </si>
  <si>
    <t>24.5</t>
  </si>
  <si>
    <t>32.6</t>
  </si>
  <si>
    <t>38.1</t>
  </si>
  <si>
    <t>8.2</t>
  </si>
  <si>
    <t>229.3</t>
  </si>
  <si>
    <t>335.5</t>
  </si>
  <si>
    <t>190.7</t>
  </si>
  <si>
    <t>352.4</t>
  </si>
  <si>
    <t>586.5</t>
  </si>
  <si>
    <t>275.2</t>
  </si>
  <si>
    <t>123.1</t>
  </si>
  <si>
    <t>185.9</t>
  </si>
  <si>
    <t>219.6</t>
  </si>
  <si>
    <t>248.6</t>
  </si>
  <si>
    <t>386.2</t>
  </si>
  <si>
    <t>50.7</t>
  </si>
  <si>
    <t>371.7</t>
  </si>
  <si>
    <t>427.2</t>
  </si>
  <si>
    <t>147.5</t>
  </si>
  <si>
    <t>300.3</t>
  </si>
  <si>
    <t>63.2</t>
  </si>
  <si>
    <t>42.1</t>
  </si>
  <si>
    <t>152.8</t>
  </si>
  <si>
    <t>155.4</t>
  </si>
  <si>
    <t>57.9</t>
  </si>
  <si>
    <t>68.5</t>
  </si>
  <si>
    <t>194.9</t>
  </si>
  <si>
    <t>334.5</t>
  </si>
  <si>
    <t>108.8</t>
  </si>
  <si>
    <t>172.3</t>
  </si>
  <si>
    <t>353.7</t>
  </si>
  <si>
    <t>111.9</t>
  </si>
  <si>
    <t>193.5</t>
  </si>
  <si>
    <t>72.6</t>
  </si>
  <si>
    <t>235.8</t>
  </si>
  <si>
    <t>57.4</t>
  </si>
  <si>
    <t>205.6</t>
  </si>
  <si>
    <t>39.3</t>
  </si>
  <si>
    <t>194.5</t>
  </si>
  <si>
    <t>166.3</t>
  </si>
  <si>
    <t>106.7</t>
  </si>
  <si>
    <t>138.1</t>
  </si>
  <si>
    <t>163.2</t>
  </si>
  <si>
    <t>84.7</t>
  </si>
  <si>
    <t>200.8</t>
  </si>
  <si>
    <t>188.3</t>
  </si>
  <si>
    <t>210.2</t>
  </si>
  <si>
    <t>9.1</t>
  </si>
  <si>
    <t>45.3</t>
  </si>
  <si>
    <t>15.1</t>
  </si>
  <si>
    <t>21.1</t>
  </si>
  <si>
    <t>12.1</t>
  </si>
  <si>
    <t>24.2</t>
  </si>
  <si>
    <t>101.8</t>
  </si>
  <si>
    <t>62.9</t>
  </si>
  <si>
    <t>230.6</t>
  </si>
  <si>
    <t>137.7</t>
  </si>
  <si>
    <t>89.8</t>
  </si>
  <si>
    <t>59.9</t>
  </si>
  <si>
    <t>218.6</t>
  </si>
  <si>
    <t>251.5</t>
  </si>
  <si>
    <t>80.8</t>
  </si>
  <si>
    <t>323.4</t>
  </si>
  <si>
    <t>343.3</t>
  </si>
  <si>
    <t>409.8</t>
  </si>
  <si>
    <t>73.8</t>
  </si>
  <si>
    <t>51.7</t>
  </si>
  <si>
    <t>147.7</t>
  </si>
  <si>
    <t>184.6</t>
  </si>
  <si>
    <t>302.7</t>
  </si>
  <si>
    <t>254.7</t>
  </si>
  <si>
    <t>225.2</t>
  </si>
  <si>
    <t>162.4</t>
  </si>
  <si>
    <t>77.5</t>
  </si>
  <si>
    <t>450.4</t>
  </si>
  <si>
    <t>212.7</t>
  </si>
  <si>
    <t>240.9</t>
  </si>
  <si>
    <t>115.7</t>
  </si>
  <si>
    <t>187.7</t>
  </si>
  <si>
    <t>137.6</t>
  </si>
  <si>
    <t>156.4</t>
  </si>
  <si>
    <t>143.9</t>
  </si>
  <si>
    <t>84.5</t>
  </si>
  <si>
    <t>65.7</t>
  </si>
  <si>
    <t>140.8</t>
  </si>
  <si>
    <t>262.8</t>
  </si>
  <si>
    <t>191.5</t>
  </si>
  <si>
    <t>120.1</t>
  </si>
  <si>
    <t>94.1</t>
  </si>
  <si>
    <t>197.9</t>
  </si>
  <si>
    <t>68.1</t>
  </si>
  <si>
    <t>77.9</t>
  </si>
  <si>
    <t>214.2</t>
  </si>
  <si>
    <t>126.6</t>
  </si>
  <si>
    <t>116.9</t>
  </si>
  <si>
    <t>51.9</t>
  </si>
  <si>
    <t>42.2</t>
  </si>
  <si>
    <t>282.4</t>
  </si>
  <si>
    <t>194.8</t>
  </si>
  <si>
    <t>155.8</t>
  </si>
  <si>
    <t>152.6</t>
  </si>
  <si>
    <t>204.5</t>
  </si>
  <si>
    <t>295.8</t>
  </si>
  <si>
    <t>285.8</t>
  </si>
  <si>
    <t>202.7</t>
  </si>
  <si>
    <t>392.2</t>
  </si>
  <si>
    <t>69.8</t>
  </si>
  <si>
    <t>129.6</t>
  </si>
  <si>
    <t>312.4</t>
  </si>
  <si>
    <t>651.4</t>
  </si>
  <si>
    <t>245.9</t>
  </si>
  <si>
    <t>231.7</t>
  </si>
  <si>
    <t>54.7</t>
  </si>
  <si>
    <t>364.5</t>
  </si>
  <si>
    <t>104.1</t>
  </si>
  <si>
    <t>200.5</t>
  </si>
  <si>
    <t>57.3</t>
  </si>
  <si>
    <t>49.5</t>
  </si>
  <si>
    <t>234.3</t>
  </si>
  <si>
    <t>156.2</t>
  </si>
  <si>
    <t>15.5</t>
  </si>
  <si>
    <t>8.8</t>
  </si>
  <si>
    <t>22.1</t>
  </si>
  <si>
    <t>24.3</t>
  </si>
  <si>
    <t>17.7</t>
  </si>
  <si>
    <t>4.4</t>
  </si>
  <si>
    <t>19.9</t>
  </si>
  <si>
    <t>28.7</t>
  </si>
  <si>
    <t>110.8</t>
  </si>
  <si>
    <t>68.4</t>
  </si>
  <si>
    <t>65.2</t>
  </si>
  <si>
    <t>175.9</t>
  </si>
  <si>
    <t>117.3</t>
  </si>
  <si>
    <t>45.6</t>
  </si>
  <si>
    <t>123.8</t>
  </si>
  <si>
    <t>94.5</t>
  </si>
  <si>
    <t>61.9</t>
  </si>
  <si>
    <t>117.9</t>
  </si>
  <si>
    <t>95.5</t>
  </si>
  <si>
    <t>22.4</t>
  </si>
  <si>
    <t>26.4</t>
  </si>
  <si>
    <t>113.8</t>
  </si>
  <si>
    <t>56.9</t>
  </si>
  <si>
    <t>28.5</t>
  </si>
  <si>
    <t>52.8</t>
  </si>
  <si>
    <t>73.2</t>
  </si>
  <si>
    <t>89.4</t>
  </si>
  <si>
    <t>91.5</t>
  </si>
  <si>
    <t>238.5</t>
  </si>
  <si>
    <t>81.4</t>
  </si>
  <si>
    <t>183.3</t>
  </si>
  <si>
    <t>177.4</t>
  </si>
  <si>
    <t>273.4</t>
  </si>
  <si>
    <t>436.3</t>
  </si>
  <si>
    <t>119.3</t>
  </si>
  <si>
    <t>186.2</t>
  </si>
  <si>
    <t>15.9</t>
  </si>
  <si>
    <t>12.6</t>
  </si>
  <si>
    <t>7.7</t>
  </si>
  <si>
    <t>11.4</t>
  </si>
  <si>
    <t>35.8</t>
  </si>
  <si>
    <t>38.6</t>
  </si>
  <si>
    <t>13.4</t>
  </si>
  <si>
    <t>24.4</t>
  </si>
  <si>
    <t>8.9</t>
  </si>
  <si>
    <t>5.7</t>
  </si>
  <si>
    <t>9.8</t>
  </si>
  <si>
    <t>23.2</t>
  </si>
  <si>
    <t>342.6</t>
  </si>
  <si>
    <t>283.4</t>
  </si>
  <si>
    <t>278.2</t>
  </si>
  <si>
    <t>363.2</t>
  </si>
  <si>
    <t>157.1</t>
  </si>
  <si>
    <t>311.7</t>
  </si>
  <si>
    <t>355.5</t>
  </si>
  <si>
    <t>112.2</t>
  </si>
  <si>
    <t>147.2</t>
  </si>
  <si>
    <t>175.3</t>
  </si>
  <si>
    <t>84.1</t>
  </si>
  <si>
    <t>550.4</t>
  </si>
  <si>
    <t>248.9</t>
  </si>
  <si>
    <t>241.9</t>
  </si>
  <si>
    <t>252.4</t>
  </si>
  <si>
    <t>210.4</t>
  </si>
  <si>
    <t>73.6</t>
  </si>
  <si>
    <t>42.4</t>
  </si>
  <si>
    <t>46.2</t>
  </si>
  <si>
    <t>146.4</t>
  </si>
  <si>
    <t>34.7</t>
  </si>
  <si>
    <t>30.8</t>
  </si>
  <si>
    <t>153.1</t>
  </si>
  <si>
    <t>159.1</t>
  </si>
  <si>
    <t>72.1</t>
  </si>
  <si>
    <t>126.1</t>
  </si>
  <si>
    <t>78.1</t>
  </si>
  <si>
    <t>129.1</t>
  </si>
  <si>
    <t>162.1</t>
  </si>
  <si>
    <t>156.1</t>
  </si>
  <si>
    <t>87.1</t>
  </si>
  <si>
    <t>461.5</t>
  </si>
  <si>
    <t>61.5</t>
  </si>
  <si>
    <t>212.3</t>
  </si>
  <si>
    <t>43.1</t>
  </si>
  <si>
    <t>215.4</t>
  </si>
  <si>
    <t>138.5</t>
  </si>
  <si>
    <t>153.8</t>
  </si>
  <si>
    <t>94.6</t>
  </si>
  <si>
    <t>348.9</t>
  </si>
  <si>
    <t>203.9</t>
  </si>
  <si>
    <t>271.1</t>
  </si>
  <si>
    <t>262.7</t>
  </si>
  <si>
    <t>75.7</t>
  </si>
  <si>
    <t>334.2</t>
  </si>
  <si>
    <t>96.7</t>
  </si>
  <si>
    <t>287.9</t>
  </si>
  <si>
    <t>323.7</t>
  </si>
  <si>
    <t>44.1</t>
  </si>
  <si>
    <t>52.9</t>
  </si>
  <si>
    <t>29.4</t>
  </si>
  <si>
    <t>41.2</t>
  </si>
  <si>
    <t>20.6</t>
  </si>
  <si>
    <t>73.5</t>
  </si>
  <si>
    <t>26.5</t>
  </si>
  <si>
    <t>67.6</t>
  </si>
  <si>
    <t>85.3</t>
  </si>
  <si>
    <t>38.2</t>
  </si>
  <si>
    <t>64.7</t>
  </si>
  <si>
    <t>23.5</t>
  </si>
  <si>
    <t>170.6</t>
  </si>
  <si>
    <t>136.5</t>
  </si>
  <si>
    <t>282.3</t>
  </si>
  <si>
    <t>133.4</t>
  </si>
  <si>
    <t>71.3</t>
  </si>
  <si>
    <t>269.8</t>
  </si>
  <si>
    <t>328.8</t>
  </si>
  <si>
    <t>207.8</t>
  </si>
  <si>
    <t>400.1</t>
  </si>
  <si>
    <t>384.6</t>
  </si>
  <si>
    <t>D_Janvier</t>
  </si>
  <si>
    <t>D_Fevrier</t>
  </si>
  <si>
    <t>D_Mars</t>
  </si>
  <si>
    <t>D_Avril</t>
  </si>
  <si>
    <t>D_Mai</t>
  </si>
  <si>
    <t>D_Juin</t>
  </si>
  <si>
    <t>D_Juillet</t>
  </si>
  <si>
    <t>D_Aout</t>
  </si>
  <si>
    <t>D_Septembre</t>
  </si>
  <si>
    <t>D_Octobre</t>
  </si>
  <si>
    <t>D_Novembre</t>
  </si>
  <si>
    <t>D_Decembre</t>
  </si>
  <si>
    <t>Ecart Type O</t>
  </si>
  <si>
    <t>Ecart Type R</t>
  </si>
  <si>
    <t>Nb d'estim. OK</t>
  </si>
  <si>
    <t>Nb d'estim. Inf.</t>
  </si>
  <si>
    <t>Nb d'estim. Sup.</t>
  </si>
  <si>
    <t>Moyenne des Moyennes</t>
  </si>
  <si>
    <t>Médiane des Médianes</t>
  </si>
  <si>
    <t>Moyenne des Ecarts Types</t>
  </si>
  <si>
    <t>Objectif</t>
  </si>
  <si>
    <t>Réel</t>
  </si>
  <si>
    <t>Maximum des Maxima</t>
  </si>
  <si>
    <t>Minimum des Minima</t>
  </si>
  <si>
    <t>Minimum des Moyennes</t>
  </si>
  <si>
    <t>Maximum des Moyennes</t>
  </si>
  <si>
    <t>Minimum des Maxima</t>
  </si>
  <si>
    <t>Maximum des Minima</t>
  </si>
  <si>
    <t>Minimum des Médianes</t>
  </si>
  <si>
    <t>Maximum des Médianes</t>
  </si>
  <si>
    <t>Minimum des Ecarts-Type</t>
  </si>
  <si>
    <t>Maximum des Ecarts-Type</t>
  </si>
  <si>
    <t>% d'estim. OK</t>
  </si>
  <si>
    <t>% d'estim. Inf.</t>
  </si>
  <si>
    <t>% d'estim. Sup.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</si>
</sst>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1">
    <xf numFmtId="0" fontId="0" fillId="0" borderId="0" xfId="0"/>
    <xf numFmtId="0" fontId="1" fillId="0" borderId="0" xfId="1"/>
    <xf numFmtId="2" fontId="1" fillId="0" borderId="0" xfId="1" applyNumberFormat="1" applyAlignment="1">
      <alignment horizontal="right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7" xfId="1" applyFill="1" applyBorder="1"/>
    <xf numFmtId="0" fontId="1" fillId="0" borderId="9" xfId="1" applyFill="1" applyBorder="1"/>
    <xf numFmtId="0" fontId="1" fillId="0" borderId="10" xfId="1" applyFill="1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1" xfId="1" applyFill="1" applyBorder="1"/>
    <xf numFmtId="1" fontId="0" fillId="0" borderId="13" xfId="0" applyNumberFormat="1" applyBorder="1"/>
    <xf numFmtId="1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0" borderId="1" xfId="1" applyFont="1" applyBorder="1"/>
    <xf numFmtId="2" fontId="0" fillId="0" borderId="19" xfId="0" applyNumberFormat="1" applyBorder="1"/>
    <xf numFmtId="0" fontId="2" fillId="0" borderId="1" xfId="2" applyFont="1" applyBorder="1"/>
    <xf numFmtId="0" fontId="1" fillId="0" borderId="0" xfId="1" applyBorder="1" applyAlignment="1">
      <alignment horizontal="right"/>
    </xf>
    <xf numFmtId="0" fontId="1" fillId="0" borderId="19" xfId="1" applyBorder="1" applyAlignment="1">
      <alignment horizontal="right"/>
    </xf>
    <xf numFmtId="0" fontId="1" fillId="0" borderId="20" xfId="1" applyBorder="1" applyAlignment="1">
      <alignment horizontal="right"/>
    </xf>
    <xf numFmtId="0" fontId="1" fillId="0" borderId="17" xfId="1" applyBorder="1" applyAlignment="1">
      <alignment horizontal="right"/>
    </xf>
    <xf numFmtId="0" fontId="2" fillId="0" borderId="21" xfId="1" applyFont="1" applyBorder="1" applyAlignment="1">
      <alignment horizontal="right"/>
    </xf>
    <xf numFmtId="0" fontId="2" fillId="0" borderId="22" xfId="1" applyFont="1" applyBorder="1" applyAlignment="1">
      <alignment horizontal="right"/>
    </xf>
    <xf numFmtId="0" fontId="1" fillId="0" borderId="18" xfId="1" applyBorder="1"/>
    <xf numFmtId="0" fontId="1" fillId="0" borderId="15" xfId="1" applyBorder="1"/>
    <xf numFmtId="0" fontId="3" fillId="0" borderId="0" xfId="2" applyBorder="1" applyAlignment="1">
      <alignment horizontal="right"/>
    </xf>
    <xf numFmtId="0" fontId="3" fillId="0" borderId="19" xfId="2" applyBorder="1" applyAlignment="1">
      <alignment horizontal="right"/>
    </xf>
    <xf numFmtId="0" fontId="3" fillId="0" borderId="20" xfId="2" applyBorder="1" applyAlignment="1">
      <alignment horizontal="right"/>
    </xf>
    <xf numFmtId="0" fontId="3" fillId="0" borderId="17" xfId="2" applyBorder="1" applyAlignment="1">
      <alignment horizontal="right"/>
    </xf>
    <xf numFmtId="0" fontId="2" fillId="0" borderId="21" xfId="2" applyFont="1" applyBorder="1" applyAlignment="1">
      <alignment horizontal="right"/>
    </xf>
    <xf numFmtId="0" fontId="2" fillId="0" borderId="22" xfId="2" applyFont="1" applyBorder="1" applyAlignment="1">
      <alignment horizontal="right"/>
    </xf>
    <xf numFmtId="0" fontId="3" fillId="0" borderId="18" xfId="2" applyBorder="1"/>
    <xf numFmtId="0" fontId="3" fillId="0" borderId="15" xfId="2" applyBorder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22" xfId="0" applyNumberFormat="1" applyBorder="1"/>
    <xf numFmtId="0" fontId="2" fillId="0" borderId="27" xfId="1" applyFont="1" applyBorder="1" applyAlignment="1">
      <alignment horizontal="right"/>
    </xf>
    <xf numFmtId="0" fontId="0" fillId="0" borderId="26" xfId="0" applyBorder="1"/>
    <xf numFmtId="0" fontId="2" fillId="0" borderId="28" xfId="1" applyFont="1" applyBorder="1" applyAlignment="1">
      <alignment horizontal="right"/>
    </xf>
    <xf numFmtId="0" fontId="2" fillId="0" borderId="29" xfId="1" applyFont="1" applyBorder="1" applyAlignment="1">
      <alignment horizontal="right"/>
    </xf>
    <xf numFmtId="2" fontId="3" fillId="0" borderId="30" xfId="1" applyNumberFormat="1" applyFont="1" applyBorder="1" applyAlignment="1">
      <alignment horizontal="right"/>
    </xf>
    <xf numFmtId="0" fontId="0" fillId="0" borderId="31" xfId="0" applyBorder="1"/>
    <xf numFmtId="2" fontId="3" fillId="0" borderId="32" xfId="1" applyNumberFormat="1" applyFont="1" applyBorder="1" applyAlignment="1">
      <alignment horizontal="right"/>
    </xf>
    <xf numFmtId="0" fontId="0" fillId="0" borderId="33" xfId="0" applyBorder="1"/>
    <xf numFmtId="2" fontId="3" fillId="0" borderId="34" xfId="1" applyNumberFormat="1" applyFont="1" applyBorder="1" applyAlignment="1">
      <alignment horizontal="right"/>
    </xf>
    <xf numFmtId="0" fontId="0" fillId="0" borderId="35" xfId="0" applyBorder="1"/>
    <xf numFmtId="0" fontId="1" fillId="0" borderId="36" xfId="1" applyFill="1" applyBorder="1"/>
    <xf numFmtId="0" fontId="3" fillId="0" borderId="7" xfId="1" applyFont="1" applyFill="1" applyBorder="1"/>
    <xf numFmtId="0" fontId="3" fillId="0" borderId="9" xfId="1" applyFont="1" applyFill="1" applyBorder="1"/>
    <xf numFmtId="0" fontId="3" fillId="0" borderId="36" xfId="1" applyFont="1" applyFill="1" applyBorder="1"/>
    <xf numFmtId="2" fontId="0" fillId="0" borderId="37" xfId="0" applyNumberFormat="1" applyBorder="1"/>
    <xf numFmtId="2" fontId="0" fillId="0" borderId="38" xfId="0" applyNumberFormat="1" applyBorder="1"/>
    <xf numFmtId="0" fontId="7" fillId="0" borderId="26" xfId="0" applyFont="1" applyBorder="1"/>
    <xf numFmtId="0" fontId="5" fillId="0" borderId="2" xfId="0" applyFont="1" applyBorder="1"/>
    <xf numFmtId="0" fontId="6" fillId="0" borderId="3" xfId="0" applyFont="1" applyBorder="1"/>
    <xf numFmtId="0" fontId="3" fillId="0" borderId="8" xfId="1" applyFont="1" applyFill="1" applyBorder="1"/>
    <xf numFmtId="0" fontId="1" fillId="0" borderId="39" xfId="1" applyBorder="1"/>
    <xf numFmtId="0" fontId="1" fillId="0" borderId="40" xfId="1" applyBorder="1"/>
    <xf numFmtId="0" fontId="1" fillId="0" borderId="41" xfId="1" applyBorder="1"/>
    <xf numFmtId="2" fontId="3" fillId="0" borderId="26" xfId="1" applyNumberFormat="1" applyFont="1" applyBorder="1" applyAlignment="1">
      <alignment horizontal="right"/>
    </xf>
    <xf numFmtId="2" fontId="3" fillId="0" borderId="2" xfId="1" applyNumberFormat="1" applyFont="1" applyBorder="1" applyAlignment="1">
      <alignment horizontal="right"/>
    </xf>
    <xf numFmtId="0" fontId="0" fillId="0" borderId="2" xfId="0" applyBorder="1"/>
    <xf numFmtId="2" fontId="3" fillId="0" borderId="3" xfId="1" applyNumberFormat="1" applyFont="1" applyBorder="1" applyAlignment="1">
      <alignment horizontal="right"/>
    </xf>
    <xf numFmtId="0" fontId="0" fillId="0" borderId="3" xfId="0" applyBorder="1"/>
    <xf numFmtId="0" fontId="3" fillId="0" borderId="39" xfId="2" applyFont="1" applyBorder="1"/>
    <xf numFmtId="0" fontId="3" fillId="0" borderId="40" xfId="2" applyFont="1" applyBorder="1"/>
    <xf numFmtId="0" fontId="3" fillId="0" borderId="41" xfId="2" applyFont="1" applyBorder="1"/>
    <xf numFmtId="0" fontId="3" fillId="0" borderId="24" xfId="2" applyBorder="1"/>
    <xf numFmtId="0" fontId="3" fillId="0" borderId="25" xfId="2" applyBorder="1"/>
    <xf numFmtId="0" fontId="5" fillId="0" borderId="30" xfId="0" applyFont="1" applyBorder="1"/>
    <xf numFmtId="0" fontId="7" fillId="0" borderId="32" xfId="0" applyFont="1" applyBorder="1"/>
    <xf numFmtId="0" fontId="6" fillId="0" borderId="34" xfId="0" applyFont="1" applyBorder="1"/>
    <xf numFmtId="2" fontId="5" fillId="0" borderId="2" xfId="0" applyNumberFormat="1" applyFont="1" applyBorder="1"/>
    <xf numFmtId="2" fontId="5" fillId="0" borderId="31" xfId="0" applyNumberFormat="1" applyFont="1" applyBorder="1"/>
    <xf numFmtId="2" fontId="7" fillId="0" borderId="26" xfId="0" applyNumberFormat="1" applyFont="1" applyBorder="1"/>
    <xf numFmtId="2" fontId="7" fillId="0" borderId="33" xfId="0" applyNumberFormat="1" applyFont="1" applyBorder="1"/>
    <xf numFmtId="2" fontId="6" fillId="0" borderId="3" xfId="0" applyNumberFormat="1" applyFont="1" applyBorder="1"/>
    <xf numFmtId="2" fontId="6" fillId="0" borderId="35" xfId="0" applyNumberFormat="1" applyFont="1" applyBorder="1"/>
    <xf numFmtId="1" fontId="5" fillId="0" borderId="4" xfId="0" applyNumberFormat="1" applyFont="1" applyBorder="1"/>
    <xf numFmtId="1" fontId="5" fillId="0" borderId="2" xfId="0" applyNumberFormat="1" applyFont="1" applyBorder="1"/>
    <xf numFmtId="1" fontId="5" fillId="0" borderId="31" xfId="0" applyNumberFormat="1" applyFont="1" applyBorder="1"/>
    <xf numFmtId="1" fontId="7" fillId="0" borderId="5" xfId="0" applyNumberFormat="1" applyFont="1" applyBorder="1"/>
    <xf numFmtId="1" fontId="7" fillId="0" borderId="26" xfId="0" applyNumberFormat="1" applyFont="1" applyBorder="1"/>
    <xf numFmtId="1" fontId="7" fillId="0" borderId="33" xfId="0" applyNumberFormat="1" applyFont="1" applyBorder="1"/>
    <xf numFmtId="1" fontId="6" fillId="0" borderId="37" xfId="0" applyNumberFormat="1" applyFont="1" applyBorder="1"/>
    <xf numFmtId="1" fontId="6" fillId="0" borderId="38" xfId="0" applyNumberFormat="1" applyFont="1" applyBorder="1"/>
    <xf numFmtId="1" fontId="6" fillId="0" borderId="42" xfId="0" applyNumberFormat="1" applyFont="1" applyBorder="1"/>
    <xf numFmtId="2" fontId="0" fillId="0" borderId="31" xfId="0" applyNumberFormat="1" applyBorder="1"/>
    <xf numFmtId="2" fontId="0" fillId="0" borderId="26" xfId="0" applyNumberFormat="1" applyBorder="1"/>
    <xf numFmtId="2" fontId="0" fillId="0" borderId="33" xfId="0" applyNumberFormat="1" applyBorder="1"/>
    <xf numFmtId="2" fontId="0" fillId="0" borderId="35" xfId="0" applyNumberForma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30" xfId="0" applyNumberFormat="1" applyBorder="1"/>
    <xf numFmtId="2" fontId="0" fillId="0" borderId="34" xfId="0" applyNumberFormat="1" applyBorder="1"/>
  </cellXfs>
  <cellStyles count="3">
    <cellStyle name="Normal" xfId="0" builtinId="0"/>
    <cellStyle name="Normal 2" xfId="1"/>
    <cellStyle name="Normal 3" xfId="2"/>
  </cellStyles>
  <dxfs count="1086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5:D8" totalsRowShown="0" dataDxfId="1085">
  <autoFilter ref="A5:D8"/>
  <tableColumns count="4">
    <tableColumn id="1" name="Colonne Excel" dataDxfId="1084"/>
    <tableColumn id="2" name="Colonne BDD" dataDxfId="1083"/>
    <tableColumn id="3" name="Incohérences" dataDxfId="1082"/>
    <tableColumn id="4" name="Questions éventuelles" dataDxfId="108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8:D21" totalsRowShown="0" dataDxfId="1080">
  <autoFilter ref="A18:D21"/>
  <tableColumns count="4">
    <tableColumn id="1" name="Colonne Excel" dataDxfId="1079"/>
    <tableColumn id="2" name="Colonne BDD" dataDxfId="1078"/>
    <tableColumn id="3" name="Incohérences" dataDxfId="1077"/>
    <tableColumn id="4" name="Questions éventuelles" dataDxfId="107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134" displayName="Tableau134" ref="A31:D34" totalsRowShown="0" dataDxfId="1075">
  <autoFilter ref="A31:D34"/>
  <tableColumns count="4">
    <tableColumn id="1" name="Colonne Excel" dataDxfId="1074"/>
    <tableColumn id="2" name="Colonne BDD" dataDxfId="1073"/>
    <tableColumn id="3" name="Incohérences" dataDxfId="1072"/>
    <tableColumn id="4" name="Questions éventuelles" dataDxfId="107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15" sqref="C15:C16"/>
    </sheetView>
  </sheetViews>
  <sheetFormatPr baseColWidth="10" defaultRowHeight="15" x14ac:dyDescent="0.25"/>
  <cols>
    <col min="1" max="1" width="15.5703125" customWidth="1"/>
    <col min="2" max="2" width="22" bestFit="1" customWidth="1"/>
    <col min="3" max="3" width="39" bestFit="1" customWidth="1"/>
    <col min="4" max="4" width="33.85546875" bestFit="1" customWidth="1"/>
  </cols>
  <sheetData>
    <row r="1" spans="1:4" ht="23.25" x14ac:dyDescent="0.35">
      <c r="A1" s="36" t="s">
        <v>1137</v>
      </c>
    </row>
    <row r="5" spans="1:4" x14ac:dyDescent="0.25">
      <c r="A5" t="s">
        <v>1133</v>
      </c>
      <c r="B5" t="s">
        <v>1134</v>
      </c>
      <c r="C5" t="s">
        <v>1135</v>
      </c>
      <c r="D5" t="s">
        <v>1136</v>
      </c>
    </row>
    <row r="6" spans="1:4" ht="30" x14ac:dyDescent="0.25">
      <c r="A6" s="37" t="s">
        <v>1138</v>
      </c>
      <c r="B6" s="37" t="s">
        <v>1140</v>
      </c>
      <c r="C6" s="38" t="s">
        <v>1142</v>
      </c>
      <c r="D6" s="37" t="s">
        <v>1144</v>
      </c>
    </row>
    <row r="7" spans="1:4" x14ac:dyDescent="0.25">
      <c r="A7" s="37"/>
      <c r="B7" s="37"/>
      <c r="C7" s="37"/>
      <c r="D7" s="37"/>
    </row>
    <row r="8" spans="1:4" ht="30" x14ac:dyDescent="0.25">
      <c r="A8" s="37" t="s">
        <v>1139</v>
      </c>
      <c r="B8" s="37" t="s">
        <v>1141</v>
      </c>
      <c r="C8" s="38" t="s">
        <v>1142</v>
      </c>
      <c r="D8" s="37" t="s">
        <v>1144</v>
      </c>
    </row>
    <row r="14" spans="1:4" ht="23.25" x14ac:dyDescent="0.35">
      <c r="A14" s="36" t="s">
        <v>1143</v>
      </c>
    </row>
    <row r="18" spans="1:4" x14ac:dyDescent="0.25">
      <c r="A18" t="s">
        <v>1133</v>
      </c>
      <c r="B18" t="s">
        <v>1134</v>
      </c>
      <c r="C18" t="s">
        <v>1135</v>
      </c>
      <c r="D18" t="s">
        <v>1136</v>
      </c>
    </row>
    <row r="19" spans="1:4" ht="30" x14ac:dyDescent="0.25">
      <c r="A19" s="37" t="s">
        <v>1138</v>
      </c>
      <c r="B19" s="37" t="s">
        <v>1140</v>
      </c>
      <c r="C19" s="38" t="s">
        <v>1142</v>
      </c>
      <c r="D19" s="37" t="s">
        <v>1144</v>
      </c>
    </row>
    <row r="20" spans="1:4" x14ac:dyDescent="0.25">
      <c r="A20" s="37"/>
      <c r="B20" s="37"/>
      <c r="C20" s="37"/>
      <c r="D20" s="37"/>
    </row>
    <row r="21" spans="1:4" ht="30" x14ac:dyDescent="0.25">
      <c r="A21" s="37" t="s">
        <v>1139</v>
      </c>
      <c r="B21" s="37" t="s">
        <v>1141</v>
      </c>
      <c r="C21" s="38" t="s">
        <v>1142</v>
      </c>
      <c r="D21" s="37" t="s">
        <v>1144</v>
      </c>
    </row>
    <row r="27" spans="1:4" ht="23.25" x14ac:dyDescent="0.35">
      <c r="A27" s="36" t="s">
        <v>1145</v>
      </c>
    </row>
    <row r="31" spans="1:4" x14ac:dyDescent="0.25">
      <c r="A31" t="s">
        <v>1133</v>
      </c>
      <c r="B31" t="s">
        <v>1134</v>
      </c>
      <c r="C31" t="s">
        <v>1135</v>
      </c>
      <c r="D31" t="s">
        <v>1136</v>
      </c>
    </row>
    <row r="32" spans="1:4" ht="30" x14ac:dyDescent="0.25">
      <c r="A32" s="37" t="s">
        <v>1138</v>
      </c>
      <c r="B32" s="37" t="s">
        <v>1140</v>
      </c>
      <c r="C32" s="38" t="s">
        <v>1142</v>
      </c>
      <c r="D32" s="37" t="s">
        <v>1144</v>
      </c>
    </row>
    <row r="33" spans="1:4" x14ac:dyDescent="0.25">
      <c r="A33" s="37"/>
      <c r="B33" s="37"/>
      <c r="C33" s="37"/>
      <c r="D33" s="37"/>
    </row>
    <row r="34" spans="1:4" ht="30" x14ac:dyDescent="0.25">
      <c r="A34" s="37" t="s">
        <v>1139</v>
      </c>
      <c r="B34" s="37" t="s">
        <v>1141</v>
      </c>
      <c r="C34" s="38" t="s">
        <v>1142</v>
      </c>
      <c r="D34" s="37" t="s">
        <v>1144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baseColWidth="10" defaultRowHeight="15" x14ac:dyDescent="0.25"/>
  <cols>
    <col min="39" max="39" width="24.42578125" bestFit="1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71" t="s">
        <v>25</v>
      </c>
      <c r="B2" s="44">
        <v>268</v>
      </c>
      <c r="C2" s="64">
        <v>165.6</v>
      </c>
      <c r="D2" s="3">
        <f>B2-C2</f>
        <v>102.4</v>
      </c>
      <c r="E2" s="64">
        <v>120.5</v>
      </c>
      <c r="F2" s="64">
        <v>120.5</v>
      </c>
      <c r="G2" s="3">
        <f>E2-F2</f>
        <v>0</v>
      </c>
      <c r="H2" s="64">
        <v>102.4</v>
      </c>
      <c r="I2" s="64">
        <v>108.4</v>
      </c>
      <c r="J2" s="3">
        <f>H2-I2</f>
        <v>-6</v>
      </c>
      <c r="K2" s="64">
        <v>271</v>
      </c>
      <c r="L2" s="64">
        <v>385.5</v>
      </c>
      <c r="M2" s="3">
        <f>K2-L2</f>
        <v>-114.5</v>
      </c>
      <c r="N2" s="64">
        <v>144.6</v>
      </c>
      <c r="O2" s="64">
        <v>156.6</v>
      </c>
      <c r="P2" s="3">
        <f>N2-O2</f>
        <v>-12</v>
      </c>
      <c r="Q2" s="64">
        <v>286.10000000000002</v>
      </c>
      <c r="R2" s="64">
        <v>283.10000000000002</v>
      </c>
      <c r="S2" s="3">
        <f>Q2-R2</f>
        <v>3</v>
      </c>
      <c r="T2" s="64">
        <v>66.3</v>
      </c>
      <c r="U2" s="64">
        <v>69.3</v>
      </c>
      <c r="V2" s="3">
        <f>T2-U2</f>
        <v>-3</v>
      </c>
      <c r="W2" s="64">
        <v>337.3</v>
      </c>
      <c r="X2" s="64">
        <v>397.5</v>
      </c>
      <c r="Y2" s="3">
        <f>W2-X2</f>
        <v>-60.199999999999989</v>
      </c>
      <c r="Z2" s="64">
        <v>180.7</v>
      </c>
      <c r="AA2" s="64">
        <v>195.7</v>
      </c>
      <c r="AB2" s="3">
        <f>Z2-AA2</f>
        <v>-15</v>
      </c>
      <c r="AC2" s="64">
        <v>322.2</v>
      </c>
      <c r="AD2" s="64">
        <v>316.2</v>
      </c>
      <c r="AE2" s="3">
        <f>AC2-AD2</f>
        <v>6</v>
      </c>
      <c r="AF2" s="64">
        <v>192.7</v>
      </c>
      <c r="AG2" s="64">
        <v>108.4</v>
      </c>
      <c r="AH2" s="3">
        <f>AF2-AG2</f>
        <v>84.299999999999983</v>
      </c>
      <c r="AI2" s="64">
        <v>262</v>
      </c>
      <c r="AJ2" s="64">
        <v>295.10000000000002</v>
      </c>
      <c r="AK2" s="91">
        <f>AI2-AJ2</f>
        <v>-33.100000000000023</v>
      </c>
    </row>
    <row r="3" spans="1:37" x14ac:dyDescent="0.25">
      <c r="A3" s="71" t="s">
        <v>44</v>
      </c>
      <c r="B3" s="46">
        <v>90.8</v>
      </c>
      <c r="C3" s="63">
        <v>47.6</v>
      </c>
      <c r="D3" s="92">
        <f t="shared" ref="D3:D49" si="0">B3-C3</f>
        <v>43.199999999999996</v>
      </c>
      <c r="E3" s="63">
        <v>179.5</v>
      </c>
      <c r="F3" s="63">
        <v>365.5</v>
      </c>
      <c r="G3" s="92">
        <f t="shared" ref="G3:G49" si="1">E3-F3</f>
        <v>-186</v>
      </c>
      <c r="H3" s="63">
        <v>114.6</v>
      </c>
      <c r="I3" s="63">
        <v>97.3</v>
      </c>
      <c r="J3" s="92">
        <f t="shared" ref="J3:J49" si="2">H3-I3</f>
        <v>17.299999999999997</v>
      </c>
      <c r="K3" s="63">
        <v>121.1</v>
      </c>
      <c r="L3" s="63">
        <v>201.1</v>
      </c>
      <c r="M3" s="92">
        <f t="shared" ref="M3:M49" si="3">K3-L3</f>
        <v>-80</v>
      </c>
      <c r="N3" s="63">
        <v>116.8</v>
      </c>
      <c r="O3" s="63">
        <v>108.1</v>
      </c>
      <c r="P3" s="92">
        <f t="shared" ref="P3:P49" si="4">N3-O3</f>
        <v>8.7000000000000028</v>
      </c>
      <c r="Q3" s="63">
        <v>64.900000000000006</v>
      </c>
      <c r="R3" s="63">
        <v>69.2</v>
      </c>
      <c r="S3" s="92">
        <f t="shared" ref="S3:S49" si="5">Q3-R3</f>
        <v>-4.2999999999999972</v>
      </c>
      <c r="T3" s="63">
        <v>106</v>
      </c>
      <c r="U3" s="63">
        <v>134.1</v>
      </c>
      <c r="V3" s="92">
        <f t="shared" ref="V3:V49" si="6">T3-U3</f>
        <v>-28.099999999999994</v>
      </c>
      <c r="W3" s="63">
        <v>149.19999999999999</v>
      </c>
      <c r="X3" s="63">
        <v>84.4</v>
      </c>
      <c r="Y3" s="92">
        <f t="shared" ref="Y3:Y49" si="7">W3-X3</f>
        <v>64.799999999999983</v>
      </c>
      <c r="Z3" s="63">
        <v>60.6</v>
      </c>
      <c r="AA3" s="63">
        <v>58.4</v>
      </c>
      <c r="AB3" s="92">
        <f t="shared" ref="AB3:AB49" si="8">Z3-AA3</f>
        <v>2.2000000000000028</v>
      </c>
      <c r="AC3" s="63">
        <v>188.2</v>
      </c>
      <c r="AD3" s="63">
        <v>138.4</v>
      </c>
      <c r="AE3" s="92">
        <f t="shared" ref="AE3:AE49" si="9">AC3-AD3</f>
        <v>49.799999999999983</v>
      </c>
      <c r="AF3" s="63">
        <v>90.8</v>
      </c>
      <c r="AG3" s="63">
        <v>97.3</v>
      </c>
      <c r="AH3" s="92">
        <f t="shared" ref="AH3:AH49" si="10">AF3-AG3</f>
        <v>-6.5</v>
      </c>
      <c r="AI3" s="63">
        <v>151.4</v>
      </c>
      <c r="AJ3" s="63">
        <v>175.2</v>
      </c>
      <c r="AK3" s="93">
        <f t="shared" ref="AK3:AK49" si="11">AI3-AJ3</f>
        <v>-23.799999999999983</v>
      </c>
    </row>
    <row r="4" spans="1:37" x14ac:dyDescent="0.25">
      <c r="A4" s="71" t="s">
        <v>60</v>
      </c>
      <c r="B4" s="46">
        <v>20.5</v>
      </c>
      <c r="C4" s="63">
        <v>10.3</v>
      </c>
      <c r="D4" s="92">
        <f t="shared" si="0"/>
        <v>10.199999999999999</v>
      </c>
      <c r="E4" s="63">
        <v>20.5</v>
      </c>
      <c r="F4" s="63">
        <v>20.5</v>
      </c>
      <c r="G4" s="92">
        <f t="shared" si="1"/>
        <v>0</v>
      </c>
      <c r="H4" s="63">
        <v>37.700000000000003</v>
      </c>
      <c r="I4" s="63">
        <v>34.200000000000003</v>
      </c>
      <c r="J4" s="92">
        <f t="shared" si="2"/>
        <v>3.5</v>
      </c>
      <c r="K4" s="63">
        <v>65.099999999999994</v>
      </c>
      <c r="L4" s="63">
        <v>61.6</v>
      </c>
      <c r="M4" s="92">
        <f t="shared" si="3"/>
        <v>3.4999999999999929</v>
      </c>
      <c r="N4" s="63">
        <v>47.9</v>
      </c>
      <c r="O4" s="63">
        <v>47.9</v>
      </c>
      <c r="P4" s="92">
        <f t="shared" si="4"/>
        <v>0</v>
      </c>
      <c r="Q4" s="63">
        <v>27.4</v>
      </c>
      <c r="R4" s="63">
        <v>58.2</v>
      </c>
      <c r="S4" s="92">
        <f t="shared" si="5"/>
        <v>-30.800000000000004</v>
      </c>
      <c r="T4" s="63">
        <v>17.100000000000001</v>
      </c>
      <c r="U4" s="63">
        <v>13.7</v>
      </c>
      <c r="V4" s="92">
        <f t="shared" si="6"/>
        <v>3.4000000000000021</v>
      </c>
      <c r="W4" s="63">
        <v>51.4</v>
      </c>
      <c r="X4" s="63">
        <v>34.200000000000003</v>
      </c>
      <c r="Y4" s="92">
        <f t="shared" si="7"/>
        <v>17.199999999999996</v>
      </c>
      <c r="Z4" s="63">
        <v>44.5</v>
      </c>
      <c r="AA4" s="63">
        <v>44.5</v>
      </c>
      <c r="AB4" s="92">
        <f t="shared" si="8"/>
        <v>0</v>
      </c>
      <c r="AC4" s="63">
        <v>17.100000000000001</v>
      </c>
      <c r="AD4" s="63">
        <v>10.3</v>
      </c>
      <c r="AE4" s="92">
        <f t="shared" si="9"/>
        <v>6.8000000000000007</v>
      </c>
      <c r="AF4" s="63">
        <v>24</v>
      </c>
      <c r="AG4" s="63">
        <v>20.5</v>
      </c>
      <c r="AH4" s="92">
        <f t="shared" si="10"/>
        <v>3.5</v>
      </c>
      <c r="AI4" s="63">
        <v>61.6</v>
      </c>
      <c r="AJ4" s="63">
        <v>99.3</v>
      </c>
      <c r="AK4" s="93">
        <f t="shared" si="11"/>
        <v>-37.699999999999996</v>
      </c>
    </row>
    <row r="5" spans="1:37" x14ac:dyDescent="0.25">
      <c r="A5" s="71" t="s">
        <v>63</v>
      </c>
      <c r="B5" s="46">
        <v>287.39999999999998</v>
      </c>
      <c r="C5" s="63">
        <v>151.4</v>
      </c>
      <c r="D5" s="92">
        <f t="shared" si="0"/>
        <v>135.99999999999997</v>
      </c>
      <c r="E5" s="63">
        <v>265.8</v>
      </c>
      <c r="F5" s="63">
        <v>139.1</v>
      </c>
      <c r="G5" s="92">
        <f t="shared" si="1"/>
        <v>126.70000000000002</v>
      </c>
      <c r="H5" s="63">
        <v>145.30000000000001</v>
      </c>
      <c r="I5" s="63">
        <v>176.2</v>
      </c>
      <c r="J5" s="92">
        <f t="shared" si="2"/>
        <v>-30.899999999999977</v>
      </c>
      <c r="K5" s="63">
        <v>191.6</v>
      </c>
      <c r="L5" s="63">
        <v>222.5</v>
      </c>
      <c r="M5" s="92">
        <f t="shared" si="3"/>
        <v>-30.900000000000006</v>
      </c>
      <c r="N5" s="63">
        <v>114.4</v>
      </c>
      <c r="O5" s="63">
        <v>77.3</v>
      </c>
      <c r="P5" s="92">
        <f t="shared" si="4"/>
        <v>37.100000000000009</v>
      </c>
      <c r="Q5" s="63">
        <v>132.9</v>
      </c>
      <c r="R5" s="63">
        <v>231.8</v>
      </c>
      <c r="S5" s="92">
        <f t="shared" si="5"/>
        <v>-98.9</v>
      </c>
      <c r="T5" s="63">
        <v>200.9</v>
      </c>
      <c r="U5" s="63">
        <v>200.9</v>
      </c>
      <c r="V5" s="92">
        <f t="shared" si="6"/>
        <v>0</v>
      </c>
      <c r="W5" s="63">
        <v>272</v>
      </c>
      <c r="X5" s="63">
        <v>148.4</v>
      </c>
      <c r="Y5" s="92">
        <f t="shared" si="7"/>
        <v>123.6</v>
      </c>
      <c r="Z5" s="63">
        <v>213.3</v>
      </c>
      <c r="AA5" s="63">
        <v>176.2</v>
      </c>
      <c r="AB5" s="92">
        <f t="shared" si="8"/>
        <v>37.100000000000023</v>
      </c>
      <c r="AC5" s="63">
        <v>204</v>
      </c>
      <c r="AD5" s="63">
        <v>163.80000000000001</v>
      </c>
      <c r="AE5" s="92">
        <f t="shared" si="9"/>
        <v>40.199999999999989</v>
      </c>
      <c r="AF5" s="63">
        <v>129.80000000000001</v>
      </c>
      <c r="AG5" s="63">
        <v>157.6</v>
      </c>
      <c r="AH5" s="92">
        <f t="shared" si="10"/>
        <v>-27.799999999999983</v>
      </c>
      <c r="AI5" s="63">
        <v>318.3</v>
      </c>
      <c r="AJ5" s="63">
        <v>299.8</v>
      </c>
      <c r="AK5" s="93">
        <f t="shared" si="11"/>
        <v>18.5</v>
      </c>
    </row>
    <row r="6" spans="1:37" x14ac:dyDescent="0.25">
      <c r="A6" s="71" t="s">
        <v>78</v>
      </c>
      <c r="B6" s="46">
        <v>354.5</v>
      </c>
      <c r="C6" s="63">
        <v>274.10000000000002</v>
      </c>
      <c r="D6" s="92">
        <f t="shared" si="0"/>
        <v>80.399999999999977</v>
      </c>
      <c r="E6" s="63">
        <v>283.60000000000002</v>
      </c>
      <c r="F6" s="63">
        <v>354.5</v>
      </c>
      <c r="G6" s="92">
        <f t="shared" si="1"/>
        <v>-70.899999999999977</v>
      </c>
      <c r="H6" s="63">
        <v>198.5</v>
      </c>
      <c r="I6" s="63">
        <v>146.5</v>
      </c>
      <c r="J6" s="92">
        <f t="shared" si="2"/>
        <v>52</v>
      </c>
      <c r="K6" s="63">
        <v>519.9</v>
      </c>
      <c r="L6" s="63">
        <v>326.10000000000002</v>
      </c>
      <c r="M6" s="92">
        <f t="shared" si="3"/>
        <v>193.79999999999995</v>
      </c>
      <c r="N6" s="63">
        <v>198.5</v>
      </c>
      <c r="O6" s="63">
        <v>231.6</v>
      </c>
      <c r="P6" s="92">
        <f t="shared" si="4"/>
        <v>-33.099999999999994</v>
      </c>
      <c r="Q6" s="63">
        <v>269.39999999999998</v>
      </c>
      <c r="R6" s="63">
        <v>255.2</v>
      </c>
      <c r="S6" s="92">
        <f t="shared" si="5"/>
        <v>14.199999999999989</v>
      </c>
      <c r="T6" s="63">
        <v>99.2</v>
      </c>
      <c r="U6" s="63">
        <v>122.9</v>
      </c>
      <c r="V6" s="92">
        <f t="shared" si="6"/>
        <v>-23.700000000000003</v>
      </c>
      <c r="W6" s="63">
        <v>439.5</v>
      </c>
      <c r="X6" s="63">
        <v>387.5</v>
      </c>
      <c r="Y6" s="92">
        <f t="shared" si="7"/>
        <v>52</v>
      </c>
      <c r="Z6" s="63">
        <v>378.1</v>
      </c>
      <c r="AA6" s="63">
        <v>378.1</v>
      </c>
      <c r="AB6" s="92">
        <f t="shared" si="8"/>
        <v>0</v>
      </c>
      <c r="AC6" s="63">
        <v>411.2</v>
      </c>
      <c r="AD6" s="63">
        <v>250.5</v>
      </c>
      <c r="AE6" s="92">
        <f t="shared" si="9"/>
        <v>160.69999999999999</v>
      </c>
      <c r="AF6" s="63">
        <v>132.30000000000001</v>
      </c>
      <c r="AG6" s="63">
        <v>122.9</v>
      </c>
      <c r="AH6" s="92">
        <f t="shared" si="10"/>
        <v>9.4000000000000057</v>
      </c>
      <c r="AI6" s="63">
        <v>297.7</v>
      </c>
      <c r="AJ6" s="63">
        <v>179.6</v>
      </c>
      <c r="AK6" s="93">
        <f t="shared" si="11"/>
        <v>118.1</v>
      </c>
    </row>
    <row r="7" spans="1:37" x14ac:dyDescent="0.25">
      <c r="A7" s="71" t="s">
        <v>89</v>
      </c>
      <c r="B7" s="46">
        <v>122.9</v>
      </c>
      <c r="C7" s="63">
        <v>78.5</v>
      </c>
      <c r="D7" s="92">
        <f t="shared" si="0"/>
        <v>44.400000000000006</v>
      </c>
      <c r="E7" s="63">
        <v>320.89999999999998</v>
      </c>
      <c r="F7" s="63">
        <v>375.5</v>
      </c>
      <c r="G7" s="92">
        <f t="shared" si="1"/>
        <v>-54.600000000000023</v>
      </c>
      <c r="H7" s="63">
        <v>153.6</v>
      </c>
      <c r="I7" s="63">
        <v>191.1</v>
      </c>
      <c r="J7" s="92">
        <f t="shared" si="2"/>
        <v>-37.5</v>
      </c>
      <c r="K7" s="63">
        <v>180.9</v>
      </c>
      <c r="L7" s="63">
        <v>160.4</v>
      </c>
      <c r="M7" s="92">
        <f t="shared" si="3"/>
        <v>20.5</v>
      </c>
      <c r="N7" s="63">
        <v>109.2</v>
      </c>
      <c r="O7" s="63">
        <v>133.1</v>
      </c>
      <c r="P7" s="92">
        <f t="shared" si="4"/>
        <v>-23.899999999999991</v>
      </c>
      <c r="Q7" s="63">
        <v>249.2</v>
      </c>
      <c r="R7" s="63">
        <v>129.69999999999999</v>
      </c>
      <c r="S7" s="92">
        <f t="shared" si="5"/>
        <v>119.5</v>
      </c>
      <c r="T7" s="63">
        <v>109.2</v>
      </c>
      <c r="U7" s="63">
        <v>81.900000000000006</v>
      </c>
      <c r="V7" s="92">
        <f t="shared" si="6"/>
        <v>27.299999999999997</v>
      </c>
      <c r="W7" s="63">
        <v>204.8</v>
      </c>
      <c r="X7" s="63">
        <v>225.3</v>
      </c>
      <c r="Y7" s="92">
        <f t="shared" si="7"/>
        <v>-20.5</v>
      </c>
      <c r="Z7" s="63">
        <v>105.8</v>
      </c>
      <c r="AA7" s="63">
        <v>68.3</v>
      </c>
      <c r="AB7" s="92">
        <f t="shared" si="8"/>
        <v>37.5</v>
      </c>
      <c r="AC7" s="63">
        <v>129.69999999999999</v>
      </c>
      <c r="AD7" s="63">
        <v>198</v>
      </c>
      <c r="AE7" s="92">
        <f t="shared" si="9"/>
        <v>-68.300000000000011</v>
      </c>
      <c r="AF7" s="63">
        <v>177.5</v>
      </c>
      <c r="AG7" s="63">
        <v>218.5</v>
      </c>
      <c r="AH7" s="92">
        <f t="shared" si="10"/>
        <v>-41</v>
      </c>
      <c r="AI7" s="63">
        <v>440.3</v>
      </c>
      <c r="AJ7" s="63">
        <v>522.20000000000005</v>
      </c>
      <c r="AK7" s="93">
        <f t="shared" si="11"/>
        <v>-81.900000000000034</v>
      </c>
    </row>
    <row r="8" spans="1:37" x14ac:dyDescent="0.25">
      <c r="A8" s="71" t="s">
        <v>102</v>
      </c>
      <c r="B8" s="46">
        <v>142.30000000000001</v>
      </c>
      <c r="C8" s="63">
        <v>180.5</v>
      </c>
      <c r="D8" s="92">
        <f t="shared" si="0"/>
        <v>-38.199999999999989</v>
      </c>
      <c r="E8" s="63">
        <v>152.69999999999999</v>
      </c>
      <c r="F8" s="63">
        <v>177</v>
      </c>
      <c r="G8" s="92">
        <f t="shared" si="1"/>
        <v>-24.300000000000011</v>
      </c>
      <c r="H8" s="63">
        <v>93.7</v>
      </c>
      <c r="I8" s="63">
        <v>93.7</v>
      </c>
      <c r="J8" s="92">
        <f t="shared" si="2"/>
        <v>0</v>
      </c>
      <c r="K8" s="63">
        <v>298.5</v>
      </c>
      <c r="L8" s="63">
        <v>381.8</v>
      </c>
      <c r="M8" s="92">
        <f t="shared" si="3"/>
        <v>-83.300000000000011</v>
      </c>
      <c r="N8" s="63">
        <v>208.3</v>
      </c>
      <c r="O8" s="63">
        <v>236</v>
      </c>
      <c r="P8" s="92">
        <f t="shared" si="4"/>
        <v>-27.699999999999989</v>
      </c>
      <c r="Q8" s="63">
        <v>190.9</v>
      </c>
      <c r="R8" s="63">
        <v>243</v>
      </c>
      <c r="S8" s="92">
        <f t="shared" si="5"/>
        <v>-52.099999999999994</v>
      </c>
      <c r="T8" s="63">
        <v>135.4</v>
      </c>
      <c r="U8" s="63">
        <v>66</v>
      </c>
      <c r="V8" s="92">
        <f t="shared" si="6"/>
        <v>69.400000000000006</v>
      </c>
      <c r="W8" s="63">
        <v>177</v>
      </c>
      <c r="X8" s="63">
        <v>149.30000000000001</v>
      </c>
      <c r="Y8" s="92">
        <f t="shared" si="7"/>
        <v>27.699999999999989</v>
      </c>
      <c r="Z8" s="63">
        <v>204.8</v>
      </c>
      <c r="AA8" s="63">
        <v>131.9</v>
      </c>
      <c r="AB8" s="92">
        <f t="shared" si="8"/>
        <v>72.900000000000006</v>
      </c>
      <c r="AC8" s="63">
        <v>225.6</v>
      </c>
      <c r="AD8" s="63">
        <v>166.6</v>
      </c>
      <c r="AE8" s="92">
        <f t="shared" si="9"/>
        <v>59</v>
      </c>
      <c r="AF8" s="63">
        <v>145.80000000000001</v>
      </c>
      <c r="AG8" s="63">
        <v>135.4</v>
      </c>
      <c r="AH8" s="92">
        <f t="shared" si="10"/>
        <v>10.400000000000006</v>
      </c>
      <c r="AI8" s="63">
        <v>270.8</v>
      </c>
      <c r="AJ8" s="63">
        <v>291.60000000000002</v>
      </c>
      <c r="AK8" s="93">
        <f t="shared" si="11"/>
        <v>-20.800000000000011</v>
      </c>
    </row>
    <row r="9" spans="1:37" x14ac:dyDescent="0.25">
      <c r="A9" s="71" t="s">
        <v>117</v>
      </c>
      <c r="B9" s="46">
        <v>196.2</v>
      </c>
      <c r="C9" s="63">
        <v>207.1</v>
      </c>
      <c r="D9" s="92">
        <f t="shared" si="0"/>
        <v>-10.900000000000006</v>
      </c>
      <c r="E9" s="63">
        <v>117.2</v>
      </c>
      <c r="F9" s="63">
        <v>133.5</v>
      </c>
      <c r="G9" s="92">
        <f t="shared" si="1"/>
        <v>-16.299999999999997</v>
      </c>
      <c r="H9" s="63">
        <v>81.7</v>
      </c>
      <c r="I9" s="63">
        <v>76.3</v>
      </c>
      <c r="J9" s="92">
        <f t="shared" si="2"/>
        <v>5.4000000000000057</v>
      </c>
      <c r="K9" s="63">
        <v>171.6</v>
      </c>
      <c r="L9" s="63">
        <v>188</v>
      </c>
      <c r="M9" s="92">
        <f t="shared" si="3"/>
        <v>-16.400000000000006</v>
      </c>
      <c r="N9" s="63">
        <v>98.1</v>
      </c>
      <c r="O9" s="63">
        <v>136.19999999999999</v>
      </c>
      <c r="P9" s="92">
        <f t="shared" si="4"/>
        <v>-38.099999999999994</v>
      </c>
      <c r="Q9" s="63">
        <v>95.4</v>
      </c>
      <c r="R9" s="63">
        <v>155.30000000000001</v>
      </c>
      <c r="S9" s="92">
        <f t="shared" si="5"/>
        <v>-59.900000000000006</v>
      </c>
      <c r="T9" s="63">
        <v>130.80000000000001</v>
      </c>
      <c r="U9" s="63">
        <v>149.80000000000001</v>
      </c>
      <c r="V9" s="92">
        <f t="shared" si="6"/>
        <v>-19</v>
      </c>
      <c r="W9" s="63">
        <v>163.5</v>
      </c>
      <c r="X9" s="63">
        <v>185.3</v>
      </c>
      <c r="Y9" s="92">
        <f t="shared" si="7"/>
        <v>-21.800000000000011</v>
      </c>
      <c r="Z9" s="63">
        <v>207.1</v>
      </c>
      <c r="AA9" s="63">
        <v>419.6</v>
      </c>
      <c r="AB9" s="92">
        <f t="shared" si="8"/>
        <v>-212.50000000000003</v>
      </c>
      <c r="AC9" s="63">
        <v>168.9</v>
      </c>
      <c r="AD9" s="63">
        <v>128.1</v>
      </c>
      <c r="AE9" s="92">
        <f t="shared" si="9"/>
        <v>40.800000000000011</v>
      </c>
      <c r="AF9" s="63">
        <v>95.4</v>
      </c>
      <c r="AG9" s="63">
        <v>117.2</v>
      </c>
      <c r="AH9" s="92">
        <f t="shared" si="10"/>
        <v>-21.799999999999997</v>
      </c>
      <c r="AI9" s="63">
        <v>117.2</v>
      </c>
      <c r="AJ9" s="63">
        <v>95.4</v>
      </c>
      <c r="AK9" s="93">
        <f t="shared" si="11"/>
        <v>21.799999999999997</v>
      </c>
    </row>
    <row r="10" spans="1:37" x14ac:dyDescent="0.25">
      <c r="A10" s="71" t="s">
        <v>127</v>
      </c>
      <c r="B10" s="46">
        <v>84</v>
      </c>
      <c r="C10" s="63">
        <v>74.3</v>
      </c>
      <c r="D10" s="92">
        <f t="shared" si="0"/>
        <v>9.7000000000000028</v>
      </c>
      <c r="E10" s="63">
        <v>174.5</v>
      </c>
      <c r="F10" s="63">
        <v>100.2</v>
      </c>
      <c r="G10" s="92">
        <f t="shared" si="1"/>
        <v>74.3</v>
      </c>
      <c r="H10" s="63">
        <v>113.1</v>
      </c>
      <c r="I10" s="63">
        <v>71.099999999999994</v>
      </c>
      <c r="J10" s="92">
        <f t="shared" si="2"/>
        <v>42</v>
      </c>
      <c r="K10" s="63">
        <v>303.7</v>
      </c>
      <c r="L10" s="63">
        <v>245.6</v>
      </c>
      <c r="M10" s="92">
        <f t="shared" si="3"/>
        <v>58.099999999999994</v>
      </c>
      <c r="N10" s="63">
        <v>106.6</v>
      </c>
      <c r="O10" s="63">
        <v>64.599999999999994</v>
      </c>
      <c r="P10" s="92">
        <f t="shared" si="4"/>
        <v>42</v>
      </c>
      <c r="Q10" s="63">
        <v>148.6</v>
      </c>
      <c r="R10" s="63">
        <v>161.6</v>
      </c>
      <c r="S10" s="92">
        <f t="shared" si="5"/>
        <v>-13</v>
      </c>
      <c r="T10" s="63">
        <v>142.19999999999999</v>
      </c>
      <c r="U10" s="63">
        <v>138.9</v>
      </c>
      <c r="V10" s="92">
        <f t="shared" si="6"/>
        <v>3.2999999999999829</v>
      </c>
      <c r="W10" s="63">
        <v>181</v>
      </c>
      <c r="X10" s="63">
        <v>226.2</v>
      </c>
      <c r="Y10" s="92">
        <f t="shared" si="7"/>
        <v>-45.199999999999989</v>
      </c>
      <c r="Z10" s="63">
        <v>213.3</v>
      </c>
      <c r="AA10" s="63">
        <v>216.5</v>
      </c>
      <c r="AB10" s="92">
        <f t="shared" si="8"/>
        <v>-3.1999999999999886</v>
      </c>
      <c r="AC10" s="63">
        <v>226.2</v>
      </c>
      <c r="AD10" s="63">
        <v>281.10000000000002</v>
      </c>
      <c r="AE10" s="92">
        <f t="shared" si="9"/>
        <v>-54.900000000000034</v>
      </c>
      <c r="AF10" s="63">
        <v>54.9</v>
      </c>
      <c r="AG10" s="63">
        <v>67.900000000000006</v>
      </c>
      <c r="AH10" s="92">
        <f t="shared" si="10"/>
        <v>-13.000000000000007</v>
      </c>
      <c r="AI10" s="63">
        <v>223</v>
      </c>
      <c r="AJ10" s="63">
        <v>226.2</v>
      </c>
      <c r="AK10" s="93">
        <f t="shared" si="11"/>
        <v>-3.1999999999999886</v>
      </c>
    </row>
    <row r="11" spans="1:37" x14ac:dyDescent="0.25">
      <c r="A11" s="71" t="s">
        <v>142</v>
      </c>
      <c r="B11" s="46">
        <v>117.8</v>
      </c>
      <c r="C11" s="63">
        <v>132.1</v>
      </c>
      <c r="D11" s="92">
        <f t="shared" si="0"/>
        <v>-14.299999999999997</v>
      </c>
      <c r="E11" s="63">
        <v>339.1</v>
      </c>
      <c r="F11" s="63">
        <v>235.6</v>
      </c>
      <c r="G11" s="92">
        <f t="shared" si="1"/>
        <v>103.50000000000003</v>
      </c>
      <c r="H11" s="63">
        <v>174.9</v>
      </c>
      <c r="I11" s="63">
        <v>174.9</v>
      </c>
      <c r="J11" s="92">
        <f t="shared" si="2"/>
        <v>0</v>
      </c>
      <c r="K11" s="63">
        <v>282</v>
      </c>
      <c r="L11" s="63">
        <v>157</v>
      </c>
      <c r="M11" s="92">
        <f t="shared" si="3"/>
        <v>125</v>
      </c>
      <c r="N11" s="63">
        <v>278.39999999999998</v>
      </c>
      <c r="O11" s="63">
        <v>174.9</v>
      </c>
      <c r="P11" s="92">
        <f t="shared" si="4"/>
        <v>103.49999999999997</v>
      </c>
      <c r="Q11" s="63">
        <v>228.4</v>
      </c>
      <c r="R11" s="63">
        <v>174.9</v>
      </c>
      <c r="S11" s="92">
        <f t="shared" si="5"/>
        <v>53.5</v>
      </c>
      <c r="T11" s="63">
        <v>142.80000000000001</v>
      </c>
      <c r="U11" s="63">
        <v>153.5</v>
      </c>
      <c r="V11" s="92">
        <f t="shared" si="6"/>
        <v>-10.699999999999989</v>
      </c>
      <c r="W11" s="63">
        <v>246.3</v>
      </c>
      <c r="X11" s="63">
        <v>317.7</v>
      </c>
      <c r="Y11" s="92">
        <f t="shared" si="7"/>
        <v>-71.399999999999977</v>
      </c>
      <c r="Z11" s="63">
        <v>189.2</v>
      </c>
      <c r="AA11" s="63">
        <v>246.3</v>
      </c>
      <c r="AB11" s="92">
        <f t="shared" si="8"/>
        <v>-57.100000000000023</v>
      </c>
      <c r="AC11" s="63">
        <v>160.6</v>
      </c>
      <c r="AD11" s="63">
        <v>85.7</v>
      </c>
      <c r="AE11" s="92">
        <f t="shared" si="9"/>
        <v>74.899999999999991</v>
      </c>
      <c r="AF11" s="63">
        <v>117.8</v>
      </c>
      <c r="AG11" s="63">
        <v>75</v>
      </c>
      <c r="AH11" s="92">
        <f t="shared" si="10"/>
        <v>42.8</v>
      </c>
      <c r="AI11" s="63">
        <v>189.2</v>
      </c>
      <c r="AJ11" s="63">
        <v>210.6</v>
      </c>
      <c r="AK11" s="93">
        <f t="shared" si="11"/>
        <v>-21.400000000000006</v>
      </c>
    </row>
    <row r="12" spans="1:37" x14ac:dyDescent="0.25">
      <c r="A12" s="71" t="s">
        <v>152</v>
      </c>
      <c r="B12" s="46">
        <v>113.4</v>
      </c>
      <c r="C12" s="63">
        <v>56.7</v>
      </c>
      <c r="D12" s="92">
        <f t="shared" si="0"/>
        <v>56.7</v>
      </c>
      <c r="E12" s="63">
        <v>247.7</v>
      </c>
      <c r="F12" s="63">
        <v>232.8</v>
      </c>
      <c r="G12" s="92">
        <f t="shared" si="1"/>
        <v>14.899999999999977</v>
      </c>
      <c r="H12" s="63">
        <v>77.599999999999994</v>
      </c>
      <c r="I12" s="63">
        <v>77.599999999999994</v>
      </c>
      <c r="J12" s="92">
        <f t="shared" si="2"/>
        <v>0</v>
      </c>
      <c r="K12" s="63">
        <v>208.9</v>
      </c>
      <c r="L12" s="63">
        <v>232.8</v>
      </c>
      <c r="M12" s="92">
        <f t="shared" si="3"/>
        <v>-23.900000000000006</v>
      </c>
      <c r="N12" s="63">
        <v>280.60000000000002</v>
      </c>
      <c r="O12" s="63">
        <v>191</v>
      </c>
      <c r="P12" s="92">
        <f t="shared" si="4"/>
        <v>89.600000000000023</v>
      </c>
      <c r="Q12" s="63">
        <v>217.9</v>
      </c>
      <c r="R12" s="63">
        <v>122.4</v>
      </c>
      <c r="S12" s="92">
        <f t="shared" si="5"/>
        <v>95.5</v>
      </c>
      <c r="T12" s="63">
        <v>113.4</v>
      </c>
      <c r="U12" s="63">
        <v>101.5</v>
      </c>
      <c r="V12" s="92">
        <f t="shared" si="6"/>
        <v>11.900000000000006</v>
      </c>
      <c r="W12" s="63">
        <v>143.30000000000001</v>
      </c>
      <c r="X12" s="63">
        <v>98.5</v>
      </c>
      <c r="Y12" s="92">
        <f t="shared" si="7"/>
        <v>44.800000000000011</v>
      </c>
      <c r="Z12" s="63">
        <v>211.9</v>
      </c>
      <c r="AA12" s="63">
        <v>226.8</v>
      </c>
      <c r="AB12" s="92">
        <f t="shared" si="8"/>
        <v>-14.900000000000006</v>
      </c>
      <c r="AC12" s="63">
        <v>244.7</v>
      </c>
      <c r="AD12" s="63">
        <v>143.30000000000001</v>
      </c>
      <c r="AE12" s="92">
        <f t="shared" si="9"/>
        <v>101.39999999999998</v>
      </c>
      <c r="AF12" s="63">
        <v>113.4</v>
      </c>
      <c r="AG12" s="63">
        <v>134.30000000000001</v>
      </c>
      <c r="AH12" s="92">
        <f t="shared" si="10"/>
        <v>-20.900000000000006</v>
      </c>
      <c r="AI12" s="63">
        <v>304.39999999999998</v>
      </c>
      <c r="AJ12" s="63">
        <v>161.19999999999999</v>
      </c>
      <c r="AK12" s="93">
        <f t="shared" si="11"/>
        <v>143.19999999999999</v>
      </c>
    </row>
    <row r="13" spans="1:37" x14ac:dyDescent="0.25">
      <c r="A13" s="71" t="s">
        <v>167</v>
      </c>
      <c r="B13" s="46">
        <v>103.6</v>
      </c>
      <c r="C13" s="63">
        <v>58.4</v>
      </c>
      <c r="D13" s="92">
        <f t="shared" si="0"/>
        <v>45.199999999999996</v>
      </c>
      <c r="E13" s="63">
        <v>127.5</v>
      </c>
      <c r="F13" s="63">
        <v>154</v>
      </c>
      <c r="G13" s="92">
        <f t="shared" si="1"/>
        <v>-26.5</v>
      </c>
      <c r="H13" s="63">
        <v>39.799999999999997</v>
      </c>
      <c r="I13" s="63">
        <v>58.4</v>
      </c>
      <c r="J13" s="92">
        <f t="shared" si="2"/>
        <v>-18.600000000000001</v>
      </c>
      <c r="K13" s="63">
        <v>108.9</v>
      </c>
      <c r="L13" s="63">
        <v>116.8</v>
      </c>
      <c r="M13" s="92">
        <f t="shared" si="3"/>
        <v>-7.8999999999999915</v>
      </c>
      <c r="N13" s="63">
        <v>103.6</v>
      </c>
      <c r="O13" s="63">
        <v>103.6</v>
      </c>
      <c r="P13" s="92">
        <f t="shared" si="4"/>
        <v>0</v>
      </c>
      <c r="Q13" s="63">
        <v>90.3</v>
      </c>
      <c r="R13" s="63">
        <v>114.2</v>
      </c>
      <c r="S13" s="92">
        <f t="shared" si="5"/>
        <v>-23.900000000000006</v>
      </c>
      <c r="T13" s="63">
        <v>87.6</v>
      </c>
      <c r="U13" s="63">
        <v>79.7</v>
      </c>
      <c r="V13" s="92">
        <f t="shared" si="6"/>
        <v>7.8999999999999915</v>
      </c>
      <c r="W13" s="63">
        <v>135.4</v>
      </c>
      <c r="X13" s="63">
        <v>196.5</v>
      </c>
      <c r="Y13" s="92">
        <f t="shared" si="7"/>
        <v>-61.099999999999994</v>
      </c>
      <c r="Z13" s="63">
        <v>74.400000000000006</v>
      </c>
      <c r="AA13" s="63">
        <v>39.799999999999997</v>
      </c>
      <c r="AB13" s="92">
        <f t="shared" si="8"/>
        <v>34.600000000000009</v>
      </c>
      <c r="AC13" s="63">
        <v>172.6</v>
      </c>
      <c r="AD13" s="63">
        <v>148.69999999999999</v>
      </c>
      <c r="AE13" s="92">
        <f t="shared" si="9"/>
        <v>23.900000000000006</v>
      </c>
      <c r="AF13" s="63">
        <v>122.2</v>
      </c>
      <c r="AG13" s="63">
        <v>215.1</v>
      </c>
      <c r="AH13" s="92">
        <f t="shared" si="10"/>
        <v>-92.899999999999991</v>
      </c>
      <c r="AI13" s="63">
        <v>148.69999999999999</v>
      </c>
      <c r="AJ13" s="63">
        <v>132.80000000000001</v>
      </c>
      <c r="AK13" s="93">
        <f t="shared" si="11"/>
        <v>15.899999999999977</v>
      </c>
    </row>
    <row r="14" spans="1:37" x14ac:dyDescent="0.25">
      <c r="A14" s="71" t="s">
        <v>174</v>
      </c>
      <c r="B14" s="46">
        <v>95.8</v>
      </c>
      <c r="C14" s="63">
        <v>63.8</v>
      </c>
      <c r="D14" s="92">
        <f t="shared" si="0"/>
        <v>32</v>
      </c>
      <c r="E14" s="63">
        <v>60.7</v>
      </c>
      <c r="F14" s="63">
        <v>38.299999999999997</v>
      </c>
      <c r="G14" s="92">
        <f t="shared" si="1"/>
        <v>22.400000000000006</v>
      </c>
      <c r="H14" s="63">
        <v>137.30000000000001</v>
      </c>
      <c r="I14" s="63">
        <v>73.400000000000006</v>
      </c>
      <c r="J14" s="92">
        <f t="shared" si="2"/>
        <v>63.900000000000006</v>
      </c>
      <c r="K14" s="63">
        <v>159.6</v>
      </c>
      <c r="L14" s="63">
        <v>242.6</v>
      </c>
      <c r="M14" s="92">
        <f t="shared" si="3"/>
        <v>-83</v>
      </c>
      <c r="N14" s="63">
        <v>54.3</v>
      </c>
      <c r="O14" s="63">
        <v>67</v>
      </c>
      <c r="P14" s="92">
        <f t="shared" si="4"/>
        <v>-12.700000000000003</v>
      </c>
      <c r="Q14" s="63">
        <v>70.2</v>
      </c>
      <c r="R14" s="63">
        <v>92.6</v>
      </c>
      <c r="S14" s="92">
        <f t="shared" si="5"/>
        <v>-22.399999999999991</v>
      </c>
      <c r="T14" s="63">
        <v>130.9</v>
      </c>
      <c r="U14" s="63">
        <v>67</v>
      </c>
      <c r="V14" s="92">
        <f t="shared" si="6"/>
        <v>63.900000000000006</v>
      </c>
      <c r="W14" s="63">
        <v>143.69999999999999</v>
      </c>
      <c r="X14" s="63">
        <v>86.2</v>
      </c>
      <c r="Y14" s="92">
        <f t="shared" si="7"/>
        <v>57.499999999999986</v>
      </c>
      <c r="Z14" s="63">
        <v>127.7</v>
      </c>
      <c r="AA14" s="63">
        <v>162.80000000000001</v>
      </c>
      <c r="AB14" s="92">
        <f t="shared" si="8"/>
        <v>-35.100000000000009</v>
      </c>
      <c r="AC14" s="63">
        <v>99</v>
      </c>
      <c r="AD14" s="63">
        <v>102.2</v>
      </c>
      <c r="AE14" s="92">
        <f t="shared" si="9"/>
        <v>-3.2000000000000028</v>
      </c>
      <c r="AF14" s="63">
        <v>76.599999999999994</v>
      </c>
      <c r="AG14" s="63">
        <v>79.8</v>
      </c>
      <c r="AH14" s="92">
        <f t="shared" si="10"/>
        <v>-3.2000000000000028</v>
      </c>
      <c r="AI14" s="63">
        <v>140.5</v>
      </c>
      <c r="AJ14" s="63">
        <v>76.599999999999994</v>
      </c>
      <c r="AK14" s="93">
        <f t="shared" si="11"/>
        <v>63.900000000000006</v>
      </c>
    </row>
    <row r="15" spans="1:37" x14ac:dyDescent="0.25">
      <c r="A15" s="71" t="s">
        <v>186</v>
      </c>
      <c r="B15" s="46">
        <v>303.7</v>
      </c>
      <c r="C15" s="63">
        <v>206.1</v>
      </c>
      <c r="D15" s="92">
        <f t="shared" si="0"/>
        <v>97.6</v>
      </c>
      <c r="E15" s="63">
        <v>360.7</v>
      </c>
      <c r="F15" s="63">
        <v>211.5</v>
      </c>
      <c r="G15" s="92">
        <f t="shared" si="1"/>
        <v>149.19999999999999</v>
      </c>
      <c r="H15" s="63">
        <v>127.5</v>
      </c>
      <c r="I15" s="63">
        <v>162.69999999999999</v>
      </c>
      <c r="J15" s="92">
        <f t="shared" si="2"/>
        <v>-35.199999999999989</v>
      </c>
      <c r="K15" s="63">
        <v>284.7</v>
      </c>
      <c r="L15" s="63">
        <v>271.2</v>
      </c>
      <c r="M15" s="92">
        <f t="shared" si="3"/>
        <v>13.5</v>
      </c>
      <c r="N15" s="63">
        <v>225.1</v>
      </c>
      <c r="O15" s="63">
        <v>330.8</v>
      </c>
      <c r="P15" s="92">
        <f t="shared" si="4"/>
        <v>-105.70000000000002</v>
      </c>
      <c r="Q15" s="63">
        <v>173.6</v>
      </c>
      <c r="R15" s="63">
        <v>89.5</v>
      </c>
      <c r="S15" s="92">
        <f t="shared" si="5"/>
        <v>84.1</v>
      </c>
      <c r="T15" s="63">
        <v>70.5</v>
      </c>
      <c r="U15" s="63">
        <v>51.5</v>
      </c>
      <c r="V15" s="92">
        <f t="shared" si="6"/>
        <v>19</v>
      </c>
      <c r="W15" s="63">
        <v>358</v>
      </c>
      <c r="X15" s="63">
        <v>439.3</v>
      </c>
      <c r="Y15" s="92">
        <f t="shared" si="7"/>
        <v>-81.300000000000011</v>
      </c>
      <c r="Z15" s="63">
        <v>227.8</v>
      </c>
      <c r="AA15" s="63">
        <v>265.8</v>
      </c>
      <c r="AB15" s="92">
        <f t="shared" si="8"/>
        <v>-38</v>
      </c>
      <c r="AC15" s="63">
        <v>195.2</v>
      </c>
      <c r="AD15" s="63">
        <v>198</v>
      </c>
      <c r="AE15" s="92">
        <f t="shared" si="9"/>
        <v>-2.8000000000000114</v>
      </c>
      <c r="AF15" s="63">
        <v>290.2</v>
      </c>
      <c r="AG15" s="63">
        <v>263</v>
      </c>
      <c r="AH15" s="92">
        <f t="shared" si="10"/>
        <v>27.199999999999989</v>
      </c>
      <c r="AI15" s="63">
        <v>306.39999999999998</v>
      </c>
      <c r="AJ15" s="63">
        <v>339</v>
      </c>
      <c r="AK15" s="93">
        <f t="shared" si="11"/>
        <v>-32.600000000000023</v>
      </c>
    </row>
    <row r="16" spans="1:37" x14ac:dyDescent="0.25">
      <c r="A16" s="71" t="s">
        <v>204</v>
      </c>
      <c r="B16" s="46">
        <v>222.5</v>
      </c>
      <c r="C16" s="63">
        <v>259.60000000000002</v>
      </c>
      <c r="D16" s="92">
        <f t="shared" si="0"/>
        <v>-37.100000000000023</v>
      </c>
      <c r="E16" s="63">
        <v>145.30000000000001</v>
      </c>
      <c r="F16" s="63">
        <v>163.80000000000001</v>
      </c>
      <c r="G16" s="92">
        <f t="shared" si="1"/>
        <v>-18.5</v>
      </c>
      <c r="H16" s="63">
        <v>46.4</v>
      </c>
      <c r="I16" s="63">
        <v>61.8</v>
      </c>
      <c r="J16" s="92">
        <f t="shared" si="2"/>
        <v>-15.399999999999999</v>
      </c>
      <c r="K16" s="63">
        <v>204</v>
      </c>
      <c r="L16" s="63">
        <v>120.5</v>
      </c>
      <c r="M16" s="92">
        <f t="shared" si="3"/>
        <v>83.5</v>
      </c>
      <c r="N16" s="63">
        <v>89.6</v>
      </c>
      <c r="O16" s="63">
        <v>114.3</v>
      </c>
      <c r="P16" s="92">
        <f t="shared" si="4"/>
        <v>-24.700000000000003</v>
      </c>
      <c r="Q16" s="63">
        <v>102</v>
      </c>
      <c r="R16" s="63">
        <v>111.3</v>
      </c>
      <c r="S16" s="92">
        <f t="shared" si="5"/>
        <v>-9.2999999999999972</v>
      </c>
      <c r="T16" s="63">
        <v>92.7</v>
      </c>
      <c r="U16" s="63">
        <v>105.1</v>
      </c>
      <c r="V16" s="92">
        <f t="shared" si="6"/>
        <v>-12.399999999999991</v>
      </c>
      <c r="W16" s="63">
        <v>302.89999999999998</v>
      </c>
      <c r="X16" s="63">
        <v>352.3</v>
      </c>
      <c r="Y16" s="92">
        <f t="shared" si="7"/>
        <v>-49.400000000000034</v>
      </c>
      <c r="Z16" s="63">
        <v>241.1</v>
      </c>
      <c r="AA16" s="63">
        <v>380.1</v>
      </c>
      <c r="AB16" s="92">
        <f t="shared" si="8"/>
        <v>-139.00000000000003</v>
      </c>
      <c r="AC16" s="63">
        <v>216.3</v>
      </c>
      <c r="AD16" s="63">
        <v>176.2</v>
      </c>
      <c r="AE16" s="92">
        <f t="shared" si="9"/>
        <v>40.100000000000023</v>
      </c>
      <c r="AF16" s="63">
        <v>71.099999999999994</v>
      </c>
      <c r="AG16" s="63">
        <v>83.4</v>
      </c>
      <c r="AH16" s="92">
        <f t="shared" si="10"/>
        <v>-12.300000000000011</v>
      </c>
      <c r="AI16" s="63">
        <v>275.10000000000002</v>
      </c>
      <c r="AJ16" s="63">
        <v>216.3</v>
      </c>
      <c r="AK16" s="93">
        <f t="shared" si="11"/>
        <v>58.800000000000011</v>
      </c>
    </row>
    <row r="17" spans="1:37" x14ac:dyDescent="0.25">
      <c r="A17" s="71" t="s">
        <v>214</v>
      </c>
      <c r="B17" s="46">
        <v>186.8</v>
      </c>
      <c r="C17" s="63">
        <v>358.1</v>
      </c>
      <c r="D17" s="92">
        <f t="shared" si="0"/>
        <v>-171.3</v>
      </c>
      <c r="E17" s="63">
        <v>218</v>
      </c>
      <c r="F17" s="63">
        <v>118.3</v>
      </c>
      <c r="G17" s="92">
        <f t="shared" si="1"/>
        <v>99.7</v>
      </c>
      <c r="H17" s="63">
        <v>193.1</v>
      </c>
      <c r="I17" s="63">
        <v>199.3</v>
      </c>
      <c r="J17" s="92">
        <f t="shared" si="2"/>
        <v>-6.2000000000000171</v>
      </c>
      <c r="K17" s="63">
        <v>255.4</v>
      </c>
      <c r="L17" s="63">
        <v>137</v>
      </c>
      <c r="M17" s="92">
        <f t="shared" si="3"/>
        <v>118.4</v>
      </c>
      <c r="N17" s="63">
        <v>196.2</v>
      </c>
      <c r="O17" s="63">
        <v>236.7</v>
      </c>
      <c r="P17" s="92">
        <f t="shared" si="4"/>
        <v>-40.5</v>
      </c>
      <c r="Q17" s="63">
        <v>124.6</v>
      </c>
      <c r="R17" s="63">
        <v>174.4</v>
      </c>
      <c r="S17" s="92">
        <f t="shared" si="5"/>
        <v>-49.800000000000011</v>
      </c>
      <c r="T17" s="63">
        <v>121.4</v>
      </c>
      <c r="U17" s="63">
        <v>112.1</v>
      </c>
      <c r="V17" s="92">
        <f t="shared" si="6"/>
        <v>9.3000000000000114</v>
      </c>
      <c r="W17" s="63">
        <v>351.9</v>
      </c>
      <c r="X17" s="63">
        <v>270.89999999999998</v>
      </c>
      <c r="Y17" s="92">
        <f t="shared" si="7"/>
        <v>81</v>
      </c>
      <c r="Z17" s="63">
        <v>383</v>
      </c>
      <c r="AA17" s="63">
        <v>379.9</v>
      </c>
      <c r="AB17" s="92">
        <f t="shared" si="8"/>
        <v>3.1000000000000227</v>
      </c>
      <c r="AC17" s="63">
        <v>361.2</v>
      </c>
      <c r="AD17" s="63">
        <v>227.3</v>
      </c>
      <c r="AE17" s="92">
        <f t="shared" si="9"/>
        <v>133.89999999999998</v>
      </c>
      <c r="AF17" s="63">
        <v>149.5</v>
      </c>
      <c r="AG17" s="63">
        <v>102.8</v>
      </c>
      <c r="AH17" s="92">
        <f t="shared" si="10"/>
        <v>46.7</v>
      </c>
      <c r="AI17" s="63">
        <v>264.7</v>
      </c>
      <c r="AJ17" s="63">
        <v>470.2</v>
      </c>
      <c r="AK17" s="93">
        <f t="shared" si="11"/>
        <v>-205.5</v>
      </c>
    </row>
    <row r="18" spans="1:37" x14ac:dyDescent="0.25">
      <c r="A18" s="71" t="s">
        <v>221</v>
      </c>
      <c r="B18" s="46">
        <v>93</v>
      </c>
      <c r="C18" s="63">
        <v>93</v>
      </c>
      <c r="D18" s="92">
        <f t="shared" si="0"/>
        <v>0</v>
      </c>
      <c r="E18" s="63">
        <v>191.8</v>
      </c>
      <c r="F18" s="63">
        <v>226.6</v>
      </c>
      <c r="G18" s="92">
        <f t="shared" si="1"/>
        <v>-34.799999999999983</v>
      </c>
      <c r="H18" s="63">
        <v>130.80000000000001</v>
      </c>
      <c r="I18" s="63">
        <v>215</v>
      </c>
      <c r="J18" s="92">
        <f t="shared" si="2"/>
        <v>-84.199999999999989</v>
      </c>
      <c r="K18" s="63">
        <v>162.69999999999999</v>
      </c>
      <c r="L18" s="63">
        <v>84.3</v>
      </c>
      <c r="M18" s="92">
        <f t="shared" si="3"/>
        <v>78.399999999999991</v>
      </c>
      <c r="N18" s="63">
        <v>174.3</v>
      </c>
      <c r="O18" s="63">
        <v>351.6</v>
      </c>
      <c r="P18" s="92">
        <f t="shared" si="4"/>
        <v>-177.3</v>
      </c>
      <c r="Q18" s="63">
        <v>229.6</v>
      </c>
      <c r="R18" s="63">
        <v>113.3</v>
      </c>
      <c r="S18" s="92">
        <f t="shared" si="5"/>
        <v>116.3</v>
      </c>
      <c r="T18" s="63">
        <v>156.9</v>
      </c>
      <c r="U18" s="63">
        <v>154</v>
      </c>
      <c r="V18" s="92">
        <f t="shared" si="6"/>
        <v>2.9000000000000057</v>
      </c>
      <c r="W18" s="63">
        <v>209.2</v>
      </c>
      <c r="X18" s="63">
        <v>188.9</v>
      </c>
      <c r="Y18" s="92">
        <f t="shared" si="7"/>
        <v>20.299999999999983</v>
      </c>
      <c r="Z18" s="63">
        <v>217.9</v>
      </c>
      <c r="AA18" s="63">
        <v>177.2</v>
      </c>
      <c r="AB18" s="92">
        <f t="shared" si="8"/>
        <v>40.700000000000017</v>
      </c>
      <c r="AC18" s="63">
        <v>142.4</v>
      </c>
      <c r="AD18" s="63">
        <v>174.3</v>
      </c>
      <c r="AE18" s="92">
        <f t="shared" si="9"/>
        <v>-31.900000000000006</v>
      </c>
      <c r="AF18" s="63">
        <v>197.6</v>
      </c>
      <c r="AG18" s="63">
        <v>101.7</v>
      </c>
      <c r="AH18" s="92">
        <f t="shared" si="10"/>
        <v>95.899999999999991</v>
      </c>
      <c r="AI18" s="63">
        <v>247</v>
      </c>
      <c r="AJ18" s="63">
        <v>197.6</v>
      </c>
      <c r="AK18" s="93">
        <f t="shared" si="11"/>
        <v>49.400000000000006</v>
      </c>
    </row>
    <row r="19" spans="1:37" x14ac:dyDescent="0.25">
      <c r="A19" s="71" t="s">
        <v>230</v>
      </c>
      <c r="B19" s="46">
        <v>174.3</v>
      </c>
      <c r="C19" s="63">
        <v>245.7</v>
      </c>
      <c r="D19" s="92">
        <f t="shared" si="0"/>
        <v>-71.399999999999977</v>
      </c>
      <c r="E19" s="63">
        <v>191.4</v>
      </c>
      <c r="F19" s="63">
        <v>188.6</v>
      </c>
      <c r="G19" s="92">
        <f t="shared" si="1"/>
        <v>2.8000000000000114</v>
      </c>
      <c r="H19" s="63">
        <v>88.6</v>
      </c>
      <c r="I19" s="63">
        <v>102.8</v>
      </c>
      <c r="J19" s="92">
        <f t="shared" si="2"/>
        <v>-14.200000000000003</v>
      </c>
      <c r="K19" s="63">
        <v>171.4</v>
      </c>
      <c r="L19" s="63">
        <v>85.7</v>
      </c>
      <c r="M19" s="92">
        <f t="shared" si="3"/>
        <v>85.7</v>
      </c>
      <c r="N19" s="63">
        <v>125.7</v>
      </c>
      <c r="O19" s="63">
        <v>148.6</v>
      </c>
      <c r="P19" s="92">
        <f t="shared" si="4"/>
        <v>-22.899999999999991</v>
      </c>
      <c r="Q19" s="63">
        <v>151.4</v>
      </c>
      <c r="R19" s="63">
        <v>145.69999999999999</v>
      </c>
      <c r="S19" s="92">
        <f t="shared" si="5"/>
        <v>5.7000000000000171</v>
      </c>
      <c r="T19" s="63">
        <v>188.6</v>
      </c>
      <c r="U19" s="63">
        <v>122.8</v>
      </c>
      <c r="V19" s="92">
        <f t="shared" si="6"/>
        <v>65.8</v>
      </c>
      <c r="W19" s="63">
        <v>202.8</v>
      </c>
      <c r="X19" s="63">
        <v>391.4</v>
      </c>
      <c r="Y19" s="92">
        <f t="shared" si="7"/>
        <v>-188.59999999999997</v>
      </c>
      <c r="Z19" s="63">
        <v>208.6</v>
      </c>
      <c r="AA19" s="63">
        <v>242.8</v>
      </c>
      <c r="AB19" s="92">
        <f t="shared" si="8"/>
        <v>-34.200000000000017</v>
      </c>
      <c r="AC19" s="63">
        <v>200</v>
      </c>
      <c r="AD19" s="63">
        <v>251.4</v>
      </c>
      <c r="AE19" s="92">
        <f t="shared" si="9"/>
        <v>-51.400000000000006</v>
      </c>
      <c r="AF19" s="63">
        <v>97.1</v>
      </c>
      <c r="AG19" s="63">
        <v>97.1</v>
      </c>
      <c r="AH19" s="92">
        <f t="shared" si="10"/>
        <v>0</v>
      </c>
      <c r="AI19" s="63">
        <v>222.8</v>
      </c>
      <c r="AJ19" s="63">
        <v>125.7</v>
      </c>
      <c r="AK19" s="93">
        <f t="shared" si="11"/>
        <v>97.100000000000009</v>
      </c>
    </row>
    <row r="20" spans="1:37" x14ac:dyDescent="0.25">
      <c r="A20" s="71" t="s">
        <v>234</v>
      </c>
      <c r="B20" s="46">
        <v>246</v>
      </c>
      <c r="C20" s="63">
        <v>238.3</v>
      </c>
      <c r="D20" s="92">
        <f t="shared" si="0"/>
        <v>7.6999999999999886</v>
      </c>
      <c r="E20" s="63">
        <v>94.8</v>
      </c>
      <c r="F20" s="63">
        <v>105.1</v>
      </c>
      <c r="G20" s="92">
        <f t="shared" si="1"/>
        <v>-10.299999999999997</v>
      </c>
      <c r="H20" s="63">
        <v>97.4</v>
      </c>
      <c r="I20" s="63">
        <v>74.3</v>
      </c>
      <c r="J20" s="92">
        <f t="shared" si="2"/>
        <v>23.100000000000009</v>
      </c>
      <c r="K20" s="63">
        <v>279.39999999999998</v>
      </c>
      <c r="L20" s="63">
        <v>307.5</v>
      </c>
      <c r="M20" s="92">
        <f t="shared" si="3"/>
        <v>-28.100000000000023</v>
      </c>
      <c r="N20" s="63">
        <v>100</v>
      </c>
      <c r="O20" s="63">
        <v>92.3</v>
      </c>
      <c r="P20" s="92">
        <f t="shared" si="4"/>
        <v>7.7000000000000028</v>
      </c>
      <c r="Q20" s="63">
        <v>53.8</v>
      </c>
      <c r="R20" s="63">
        <v>46.1</v>
      </c>
      <c r="S20" s="92">
        <f t="shared" si="5"/>
        <v>7.6999999999999957</v>
      </c>
      <c r="T20" s="63">
        <v>28.2</v>
      </c>
      <c r="U20" s="63">
        <v>33.299999999999997</v>
      </c>
      <c r="V20" s="92">
        <f t="shared" si="6"/>
        <v>-5.0999999999999979</v>
      </c>
      <c r="W20" s="63">
        <v>130.69999999999999</v>
      </c>
      <c r="X20" s="63">
        <v>84.6</v>
      </c>
      <c r="Y20" s="92">
        <f t="shared" si="7"/>
        <v>46.099999999999994</v>
      </c>
      <c r="Z20" s="63">
        <v>120.5</v>
      </c>
      <c r="AA20" s="63">
        <v>138.4</v>
      </c>
      <c r="AB20" s="92">
        <f t="shared" si="8"/>
        <v>-17.900000000000006</v>
      </c>
      <c r="AC20" s="63">
        <v>43.6</v>
      </c>
      <c r="AD20" s="63">
        <v>41</v>
      </c>
      <c r="AE20" s="92">
        <f t="shared" si="9"/>
        <v>2.6000000000000014</v>
      </c>
      <c r="AF20" s="63">
        <v>56.4</v>
      </c>
      <c r="AG20" s="63">
        <v>41</v>
      </c>
      <c r="AH20" s="92">
        <f t="shared" si="10"/>
        <v>15.399999999999999</v>
      </c>
      <c r="AI20" s="63">
        <v>156.30000000000001</v>
      </c>
      <c r="AJ20" s="63">
        <v>158.9</v>
      </c>
      <c r="AK20" s="93">
        <f t="shared" si="11"/>
        <v>-2.5999999999999943</v>
      </c>
    </row>
    <row r="21" spans="1:37" x14ac:dyDescent="0.25">
      <c r="A21" s="71" t="s">
        <v>249</v>
      </c>
      <c r="B21" s="46">
        <v>74.599999999999994</v>
      </c>
      <c r="C21" s="63">
        <v>59.1</v>
      </c>
      <c r="D21" s="92">
        <f t="shared" si="0"/>
        <v>15.499999999999993</v>
      </c>
      <c r="E21" s="63">
        <v>92.6</v>
      </c>
      <c r="F21" s="63">
        <v>113.2</v>
      </c>
      <c r="G21" s="92">
        <f t="shared" si="1"/>
        <v>-20.600000000000009</v>
      </c>
      <c r="H21" s="63">
        <v>46.3</v>
      </c>
      <c r="I21" s="63">
        <v>41.1</v>
      </c>
      <c r="J21" s="92">
        <f t="shared" si="2"/>
        <v>5.1999999999999957</v>
      </c>
      <c r="K21" s="63">
        <v>133.69999999999999</v>
      </c>
      <c r="L21" s="63">
        <v>113.2</v>
      </c>
      <c r="M21" s="92">
        <f t="shared" si="3"/>
        <v>20.499999999999986</v>
      </c>
      <c r="N21" s="63">
        <v>79.7</v>
      </c>
      <c r="O21" s="63">
        <v>64.3</v>
      </c>
      <c r="P21" s="92">
        <f t="shared" si="4"/>
        <v>15.400000000000006</v>
      </c>
      <c r="Q21" s="63">
        <v>61.7</v>
      </c>
      <c r="R21" s="63">
        <v>77.099999999999994</v>
      </c>
      <c r="S21" s="92">
        <f t="shared" si="5"/>
        <v>-15.399999999999991</v>
      </c>
      <c r="T21" s="63">
        <v>41.1</v>
      </c>
      <c r="U21" s="63">
        <v>51.4</v>
      </c>
      <c r="V21" s="92">
        <f t="shared" si="6"/>
        <v>-10.299999999999997</v>
      </c>
      <c r="W21" s="63">
        <v>185.2</v>
      </c>
      <c r="X21" s="63">
        <v>205.7</v>
      </c>
      <c r="Y21" s="92">
        <f t="shared" si="7"/>
        <v>-20.5</v>
      </c>
      <c r="Z21" s="63">
        <v>74.599999999999994</v>
      </c>
      <c r="AA21" s="63">
        <v>74.599999999999994</v>
      </c>
      <c r="AB21" s="92">
        <f t="shared" si="8"/>
        <v>0</v>
      </c>
      <c r="AC21" s="63">
        <v>136.30000000000001</v>
      </c>
      <c r="AD21" s="63">
        <v>174.9</v>
      </c>
      <c r="AE21" s="92">
        <f t="shared" si="9"/>
        <v>-38.599999999999994</v>
      </c>
      <c r="AF21" s="63">
        <v>56.6</v>
      </c>
      <c r="AG21" s="63">
        <v>69.400000000000006</v>
      </c>
      <c r="AH21" s="92">
        <f t="shared" si="10"/>
        <v>-12.800000000000004</v>
      </c>
      <c r="AI21" s="63">
        <v>87.4</v>
      </c>
      <c r="AJ21" s="63">
        <v>61.7</v>
      </c>
      <c r="AK21" s="93">
        <f t="shared" si="11"/>
        <v>25.700000000000003</v>
      </c>
    </row>
    <row r="22" spans="1:37" x14ac:dyDescent="0.25">
      <c r="A22" s="71" t="s">
        <v>255</v>
      </c>
      <c r="B22" s="46">
        <v>85.8</v>
      </c>
      <c r="C22" s="63">
        <v>59</v>
      </c>
      <c r="D22" s="92">
        <f t="shared" si="0"/>
        <v>26.799999999999997</v>
      </c>
      <c r="E22" s="63">
        <v>249.3</v>
      </c>
      <c r="F22" s="63">
        <v>238.6</v>
      </c>
      <c r="G22" s="92">
        <f t="shared" si="1"/>
        <v>10.700000000000017</v>
      </c>
      <c r="H22" s="63">
        <v>61.7</v>
      </c>
      <c r="I22" s="63">
        <v>59</v>
      </c>
      <c r="J22" s="92">
        <f t="shared" si="2"/>
        <v>2.7000000000000028</v>
      </c>
      <c r="K22" s="63">
        <v>227.9</v>
      </c>
      <c r="L22" s="63">
        <v>115.3</v>
      </c>
      <c r="M22" s="92">
        <f t="shared" si="3"/>
        <v>112.60000000000001</v>
      </c>
      <c r="N22" s="63">
        <v>126</v>
      </c>
      <c r="O22" s="63">
        <v>83.1</v>
      </c>
      <c r="P22" s="92">
        <f t="shared" si="4"/>
        <v>42.900000000000006</v>
      </c>
      <c r="Q22" s="63">
        <v>93.8</v>
      </c>
      <c r="R22" s="63">
        <v>118</v>
      </c>
      <c r="S22" s="92">
        <f t="shared" si="5"/>
        <v>-24.200000000000003</v>
      </c>
      <c r="T22" s="63">
        <v>128.69999999999999</v>
      </c>
      <c r="U22" s="63">
        <v>139.4</v>
      </c>
      <c r="V22" s="92">
        <f t="shared" si="6"/>
        <v>-10.700000000000017</v>
      </c>
      <c r="W22" s="63">
        <v>214.5</v>
      </c>
      <c r="X22" s="63">
        <v>270.8</v>
      </c>
      <c r="Y22" s="92">
        <f t="shared" si="7"/>
        <v>-56.300000000000011</v>
      </c>
      <c r="Z22" s="63">
        <v>96.5</v>
      </c>
      <c r="AA22" s="63">
        <v>115.3</v>
      </c>
      <c r="AB22" s="92">
        <f t="shared" si="8"/>
        <v>-18.799999999999997</v>
      </c>
      <c r="AC22" s="63">
        <v>144.80000000000001</v>
      </c>
      <c r="AD22" s="63">
        <v>88.5</v>
      </c>
      <c r="AE22" s="92">
        <f t="shared" si="9"/>
        <v>56.300000000000011</v>
      </c>
      <c r="AF22" s="63">
        <v>171.6</v>
      </c>
      <c r="AG22" s="63">
        <v>217.2</v>
      </c>
      <c r="AH22" s="92">
        <f t="shared" si="10"/>
        <v>-45.599999999999994</v>
      </c>
      <c r="AI22" s="63">
        <v>185</v>
      </c>
      <c r="AJ22" s="63">
        <v>179.6</v>
      </c>
      <c r="AK22" s="93">
        <f t="shared" si="11"/>
        <v>5.4000000000000057</v>
      </c>
    </row>
    <row r="23" spans="1:37" x14ac:dyDescent="0.25">
      <c r="A23" s="71" t="s">
        <v>271</v>
      </c>
      <c r="B23" s="46">
        <v>278.8</v>
      </c>
      <c r="C23" s="63">
        <v>206.5</v>
      </c>
      <c r="D23" s="92">
        <f t="shared" si="0"/>
        <v>72.300000000000011</v>
      </c>
      <c r="E23" s="63">
        <v>344.2</v>
      </c>
      <c r="F23" s="63">
        <v>302.89999999999998</v>
      </c>
      <c r="G23" s="92">
        <f t="shared" si="1"/>
        <v>41.300000000000011</v>
      </c>
      <c r="H23" s="63">
        <v>148</v>
      </c>
      <c r="I23" s="63">
        <v>127.4</v>
      </c>
      <c r="J23" s="92">
        <f t="shared" si="2"/>
        <v>20.599999999999994</v>
      </c>
      <c r="K23" s="63">
        <v>220.3</v>
      </c>
      <c r="L23" s="63">
        <v>154.9</v>
      </c>
      <c r="M23" s="92">
        <f t="shared" si="3"/>
        <v>65.400000000000006</v>
      </c>
      <c r="N23" s="63">
        <v>158.30000000000001</v>
      </c>
      <c r="O23" s="63">
        <v>199.7</v>
      </c>
      <c r="P23" s="92">
        <f t="shared" si="4"/>
        <v>-41.399999999999977</v>
      </c>
      <c r="Q23" s="63">
        <v>103.3</v>
      </c>
      <c r="R23" s="63">
        <v>55.1</v>
      </c>
      <c r="S23" s="92">
        <f t="shared" si="5"/>
        <v>48.199999999999996</v>
      </c>
      <c r="T23" s="63">
        <v>189.3</v>
      </c>
      <c r="U23" s="63">
        <v>168.7</v>
      </c>
      <c r="V23" s="92">
        <f t="shared" si="6"/>
        <v>20.600000000000023</v>
      </c>
      <c r="W23" s="63">
        <v>227.2</v>
      </c>
      <c r="X23" s="63">
        <v>237.5</v>
      </c>
      <c r="Y23" s="92">
        <f t="shared" si="7"/>
        <v>-10.300000000000011</v>
      </c>
      <c r="Z23" s="63">
        <v>241</v>
      </c>
      <c r="AA23" s="63">
        <v>192.8</v>
      </c>
      <c r="AB23" s="92">
        <f t="shared" si="8"/>
        <v>48.199999999999989</v>
      </c>
      <c r="AC23" s="63">
        <v>130.80000000000001</v>
      </c>
      <c r="AD23" s="63">
        <v>68.8</v>
      </c>
      <c r="AE23" s="92">
        <f t="shared" si="9"/>
        <v>62.000000000000014</v>
      </c>
      <c r="AF23" s="63">
        <v>223.7</v>
      </c>
      <c r="AG23" s="63">
        <v>223.7</v>
      </c>
      <c r="AH23" s="92">
        <f t="shared" si="10"/>
        <v>0</v>
      </c>
      <c r="AI23" s="63">
        <v>313.2</v>
      </c>
      <c r="AJ23" s="63">
        <v>309.8</v>
      </c>
      <c r="AK23" s="93">
        <f t="shared" si="11"/>
        <v>3.3999999999999773</v>
      </c>
    </row>
    <row r="24" spans="1:37" x14ac:dyDescent="0.25">
      <c r="A24" s="71" t="s">
        <v>288</v>
      </c>
      <c r="B24" s="46">
        <v>27.2</v>
      </c>
      <c r="C24" s="63">
        <v>21.8</v>
      </c>
      <c r="D24" s="92">
        <f t="shared" si="0"/>
        <v>5.3999999999999986</v>
      </c>
      <c r="E24" s="63">
        <v>13.6</v>
      </c>
      <c r="F24" s="63">
        <v>10.9</v>
      </c>
      <c r="G24" s="92">
        <f t="shared" si="1"/>
        <v>2.6999999999999993</v>
      </c>
      <c r="H24" s="63">
        <v>16.3</v>
      </c>
      <c r="I24" s="63">
        <v>21.8</v>
      </c>
      <c r="J24" s="92">
        <f t="shared" si="2"/>
        <v>-5.5</v>
      </c>
      <c r="K24" s="63">
        <v>29.9</v>
      </c>
      <c r="L24" s="63">
        <v>29.9</v>
      </c>
      <c r="M24" s="92">
        <f t="shared" si="3"/>
        <v>0</v>
      </c>
      <c r="N24" s="63">
        <v>24.5</v>
      </c>
      <c r="O24" s="63">
        <v>24.5</v>
      </c>
      <c r="P24" s="92">
        <f t="shared" si="4"/>
        <v>0</v>
      </c>
      <c r="Q24" s="63">
        <v>10.9</v>
      </c>
      <c r="R24" s="63">
        <v>13.6</v>
      </c>
      <c r="S24" s="92">
        <f t="shared" si="5"/>
        <v>-2.6999999999999993</v>
      </c>
      <c r="T24" s="63">
        <v>16.3</v>
      </c>
      <c r="U24" s="63">
        <v>32.6</v>
      </c>
      <c r="V24" s="92">
        <f t="shared" si="6"/>
        <v>-16.3</v>
      </c>
      <c r="W24" s="63">
        <v>38.1</v>
      </c>
      <c r="X24" s="63">
        <v>21.8</v>
      </c>
      <c r="Y24" s="92">
        <f t="shared" si="7"/>
        <v>16.3</v>
      </c>
      <c r="Z24" s="63">
        <v>13.6</v>
      </c>
      <c r="AA24" s="63">
        <v>8.1999999999999993</v>
      </c>
      <c r="AB24" s="92">
        <f t="shared" si="8"/>
        <v>5.4</v>
      </c>
      <c r="AC24" s="63">
        <v>32.6</v>
      </c>
      <c r="AD24" s="63">
        <v>21.8</v>
      </c>
      <c r="AE24" s="92">
        <f t="shared" si="9"/>
        <v>10.8</v>
      </c>
      <c r="AF24" s="63">
        <v>16.3</v>
      </c>
      <c r="AG24" s="63">
        <v>21.8</v>
      </c>
      <c r="AH24" s="92">
        <f t="shared" si="10"/>
        <v>-5.5</v>
      </c>
      <c r="AI24" s="63">
        <v>49</v>
      </c>
      <c r="AJ24" s="63">
        <v>40.799999999999997</v>
      </c>
      <c r="AK24" s="93">
        <f t="shared" si="11"/>
        <v>8.2000000000000028</v>
      </c>
    </row>
    <row r="25" spans="1:37" x14ac:dyDescent="0.25">
      <c r="A25" s="71" t="s">
        <v>290</v>
      </c>
      <c r="B25" s="46">
        <v>229.3</v>
      </c>
      <c r="C25" s="63">
        <v>335.5</v>
      </c>
      <c r="D25" s="92">
        <f t="shared" si="0"/>
        <v>-106.19999999999999</v>
      </c>
      <c r="E25" s="63">
        <v>142.4</v>
      </c>
      <c r="F25" s="63">
        <v>166.5</v>
      </c>
      <c r="G25" s="92">
        <f t="shared" si="1"/>
        <v>-24.099999999999994</v>
      </c>
      <c r="H25" s="63">
        <v>190.7</v>
      </c>
      <c r="I25" s="63">
        <v>171.4</v>
      </c>
      <c r="J25" s="92">
        <f t="shared" si="2"/>
        <v>19.299999999999983</v>
      </c>
      <c r="K25" s="63">
        <v>352.4</v>
      </c>
      <c r="L25" s="63">
        <v>586.5</v>
      </c>
      <c r="M25" s="92">
        <f t="shared" si="3"/>
        <v>-234.10000000000002</v>
      </c>
      <c r="N25" s="63">
        <v>275.2</v>
      </c>
      <c r="O25" s="63">
        <v>379</v>
      </c>
      <c r="P25" s="92">
        <f t="shared" si="4"/>
        <v>-103.80000000000001</v>
      </c>
      <c r="Q25" s="63">
        <v>123.1</v>
      </c>
      <c r="R25" s="63">
        <v>79.7</v>
      </c>
      <c r="S25" s="92">
        <f t="shared" si="5"/>
        <v>43.399999999999991</v>
      </c>
      <c r="T25" s="63">
        <v>185.9</v>
      </c>
      <c r="U25" s="63">
        <v>219.6</v>
      </c>
      <c r="V25" s="92">
        <f t="shared" si="6"/>
        <v>-33.699999999999989</v>
      </c>
      <c r="W25" s="63">
        <v>214.8</v>
      </c>
      <c r="X25" s="63">
        <v>176.2</v>
      </c>
      <c r="Y25" s="92">
        <f t="shared" si="7"/>
        <v>38.600000000000023</v>
      </c>
      <c r="Z25" s="63">
        <v>248.6</v>
      </c>
      <c r="AA25" s="63">
        <v>386.2</v>
      </c>
      <c r="AB25" s="92">
        <f t="shared" si="8"/>
        <v>-137.6</v>
      </c>
      <c r="AC25" s="63">
        <v>224.5</v>
      </c>
      <c r="AD25" s="63">
        <v>243.8</v>
      </c>
      <c r="AE25" s="92">
        <f t="shared" si="9"/>
        <v>-19.300000000000011</v>
      </c>
      <c r="AF25" s="63">
        <v>72.400000000000006</v>
      </c>
      <c r="AG25" s="63">
        <v>50.7</v>
      </c>
      <c r="AH25" s="92">
        <f t="shared" si="10"/>
        <v>21.700000000000003</v>
      </c>
      <c r="AI25" s="63">
        <v>371.7</v>
      </c>
      <c r="AJ25" s="63">
        <v>427.2</v>
      </c>
      <c r="AK25" s="93">
        <f t="shared" si="11"/>
        <v>-55.5</v>
      </c>
    </row>
    <row r="26" spans="1:37" x14ac:dyDescent="0.25">
      <c r="A26" s="71" t="s">
        <v>308</v>
      </c>
      <c r="B26" s="46">
        <v>147.5</v>
      </c>
      <c r="C26" s="63">
        <v>300.3</v>
      </c>
      <c r="D26" s="92">
        <f t="shared" si="0"/>
        <v>-152.80000000000001</v>
      </c>
      <c r="E26" s="63">
        <v>216</v>
      </c>
      <c r="F26" s="63">
        <v>158</v>
      </c>
      <c r="G26" s="92">
        <f t="shared" si="1"/>
        <v>58</v>
      </c>
      <c r="H26" s="63">
        <v>63.2</v>
      </c>
      <c r="I26" s="63">
        <v>100.1</v>
      </c>
      <c r="J26" s="92">
        <f t="shared" si="2"/>
        <v>-36.899999999999991</v>
      </c>
      <c r="K26" s="63">
        <v>205.4</v>
      </c>
      <c r="L26" s="63">
        <v>231.8</v>
      </c>
      <c r="M26" s="92">
        <f t="shared" si="3"/>
        <v>-26.400000000000006</v>
      </c>
      <c r="N26" s="63">
        <v>81.599999999999994</v>
      </c>
      <c r="O26" s="63">
        <v>65.8</v>
      </c>
      <c r="P26" s="92">
        <f t="shared" si="4"/>
        <v>15.799999999999997</v>
      </c>
      <c r="Q26" s="63">
        <v>179.1</v>
      </c>
      <c r="R26" s="63">
        <v>110.6</v>
      </c>
      <c r="S26" s="92">
        <f t="shared" si="5"/>
        <v>68.5</v>
      </c>
      <c r="T26" s="63">
        <v>71.099999999999994</v>
      </c>
      <c r="U26" s="63">
        <v>42.1</v>
      </c>
      <c r="V26" s="92">
        <f t="shared" si="6"/>
        <v>28.999999999999993</v>
      </c>
      <c r="W26" s="63">
        <v>152.80000000000001</v>
      </c>
      <c r="X26" s="63">
        <v>300.3</v>
      </c>
      <c r="Y26" s="92">
        <f t="shared" si="7"/>
        <v>-147.5</v>
      </c>
      <c r="Z26" s="63">
        <v>155.4</v>
      </c>
      <c r="AA26" s="63">
        <v>150.1</v>
      </c>
      <c r="AB26" s="92">
        <f t="shared" si="8"/>
        <v>5.3000000000000114</v>
      </c>
      <c r="AC26" s="63">
        <v>152.80000000000001</v>
      </c>
      <c r="AD26" s="63">
        <v>113.3</v>
      </c>
      <c r="AE26" s="92">
        <f t="shared" si="9"/>
        <v>39.500000000000014</v>
      </c>
      <c r="AF26" s="63">
        <v>57.9</v>
      </c>
      <c r="AG26" s="63">
        <v>68.5</v>
      </c>
      <c r="AH26" s="92">
        <f t="shared" si="10"/>
        <v>-10.600000000000001</v>
      </c>
      <c r="AI26" s="63">
        <v>194.9</v>
      </c>
      <c r="AJ26" s="63">
        <v>334.5</v>
      </c>
      <c r="AK26" s="93">
        <f t="shared" si="11"/>
        <v>-139.6</v>
      </c>
    </row>
    <row r="27" spans="1:37" x14ac:dyDescent="0.25">
      <c r="A27" s="71" t="s">
        <v>320</v>
      </c>
      <c r="B27" s="46">
        <v>148.19999999999999</v>
      </c>
      <c r="C27" s="63">
        <v>108.8</v>
      </c>
      <c r="D27" s="92">
        <f t="shared" si="0"/>
        <v>39.399999999999991</v>
      </c>
      <c r="E27" s="63">
        <v>163.30000000000001</v>
      </c>
      <c r="F27" s="63">
        <v>184.4</v>
      </c>
      <c r="G27" s="92">
        <f t="shared" si="1"/>
        <v>-21.099999999999994</v>
      </c>
      <c r="H27" s="63">
        <v>108.8</v>
      </c>
      <c r="I27" s="63">
        <v>133</v>
      </c>
      <c r="J27" s="92">
        <f t="shared" si="2"/>
        <v>-24.200000000000003</v>
      </c>
      <c r="K27" s="63">
        <v>172.3</v>
      </c>
      <c r="L27" s="63">
        <v>223.7</v>
      </c>
      <c r="M27" s="92">
        <f t="shared" si="3"/>
        <v>-51.399999999999977</v>
      </c>
      <c r="N27" s="63">
        <v>178.4</v>
      </c>
      <c r="O27" s="63">
        <v>353.7</v>
      </c>
      <c r="P27" s="92">
        <f t="shared" si="4"/>
        <v>-175.29999999999998</v>
      </c>
      <c r="Q27" s="63">
        <v>111.9</v>
      </c>
      <c r="R27" s="63">
        <v>193.5</v>
      </c>
      <c r="S27" s="92">
        <f t="shared" si="5"/>
        <v>-81.599999999999994</v>
      </c>
      <c r="T27" s="63">
        <v>72.599999999999994</v>
      </c>
      <c r="U27" s="63">
        <v>51.4</v>
      </c>
      <c r="V27" s="92">
        <f t="shared" si="6"/>
        <v>21.199999999999996</v>
      </c>
      <c r="W27" s="63">
        <v>263</v>
      </c>
      <c r="X27" s="63">
        <v>235.8</v>
      </c>
      <c r="Y27" s="92">
        <f t="shared" si="7"/>
        <v>27.199999999999989</v>
      </c>
      <c r="Z27" s="63">
        <v>72.599999999999994</v>
      </c>
      <c r="AA27" s="63">
        <v>57.4</v>
      </c>
      <c r="AB27" s="92">
        <f t="shared" si="8"/>
        <v>15.199999999999996</v>
      </c>
      <c r="AC27" s="63">
        <v>205.6</v>
      </c>
      <c r="AD27" s="63">
        <v>226.8</v>
      </c>
      <c r="AE27" s="92">
        <f t="shared" si="9"/>
        <v>-21.200000000000017</v>
      </c>
      <c r="AF27" s="63">
        <v>63.5</v>
      </c>
      <c r="AG27" s="63">
        <v>39.299999999999997</v>
      </c>
      <c r="AH27" s="92">
        <f t="shared" si="10"/>
        <v>24.200000000000003</v>
      </c>
      <c r="AI27" s="63">
        <v>178.4</v>
      </c>
      <c r="AJ27" s="63">
        <v>124</v>
      </c>
      <c r="AK27" s="93">
        <f t="shared" si="11"/>
        <v>54.400000000000006</v>
      </c>
    </row>
    <row r="28" spans="1:37" x14ac:dyDescent="0.25">
      <c r="A28" s="71" t="s">
        <v>336</v>
      </c>
      <c r="B28" s="46">
        <v>194.5</v>
      </c>
      <c r="C28" s="63">
        <v>166.3</v>
      </c>
      <c r="D28" s="92">
        <f t="shared" si="0"/>
        <v>28.199999999999989</v>
      </c>
      <c r="E28" s="63">
        <v>113</v>
      </c>
      <c r="F28" s="63">
        <v>106.7</v>
      </c>
      <c r="G28" s="92">
        <f t="shared" si="1"/>
        <v>6.2999999999999972</v>
      </c>
      <c r="H28" s="63">
        <v>138.1</v>
      </c>
      <c r="I28" s="63">
        <v>163.19999999999999</v>
      </c>
      <c r="J28" s="92">
        <f t="shared" si="2"/>
        <v>-25.099999999999994</v>
      </c>
      <c r="K28" s="63">
        <v>172.6</v>
      </c>
      <c r="L28" s="63">
        <v>222.8</v>
      </c>
      <c r="M28" s="92">
        <f t="shared" si="3"/>
        <v>-50.200000000000017</v>
      </c>
      <c r="N28" s="63">
        <v>147.5</v>
      </c>
      <c r="O28" s="63">
        <v>134.9</v>
      </c>
      <c r="P28" s="92">
        <f t="shared" si="4"/>
        <v>12.599999999999994</v>
      </c>
      <c r="Q28" s="63">
        <v>172.6</v>
      </c>
      <c r="R28" s="63">
        <v>122.4</v>
      </c>
      <c r="S28" s="92">
        <f t="shared" si="5"/>
        <v>50.199999999999989</v>
      </c>
      <c r="T28" s="63">
        <v>116.1</v>
      </c>
      <c r="U28" s="63">
        <v>84.7</v>
      </c>
      <c r="V28" s="92">
        <f t="shared" si="6"/>
        <v>31.399999999999991</v>
      </c>
      <c r="W28" s="63">
        <v>200.8</v>
      </c>
      <c r="X28" s="63">
        <v>106.7</v>
      </c>
      <c r="Y28" s="92">
        <f t="shared" si="7"/>
        <v>94.100000000000009</v>
      </c>
      <c r="Z28" s="63">
        <v>188.3</v>
      </c>
      <c r="AA28" s="63">
        <v>260.39999999999998</v>
      </c>
      <c r="AB28" s="92">
        <f t="shared" si="8"/>
        <v>-72.099999999999966</v>
      </c>
      <c r="AC28" s="63">
        <v>91</v>
      </c>
      <c r="AD28" s="63">
        <v>62.8</v>
      </c>
      <c r="AE28" s="92">
        <f t="shared" si="9"/>
        <v>28.200000000000003</v>
      </c>
      <c r="AF28" s="63">
        <v>210.2</v>
      </c>
      <c r="AG28" s="63">
        <v>210.2</v>
      </c>
      <c r="AH28" s="92">
        <f t="shared" si="10"/>
        <v>0</v>
      </c>
      <c r="AI28" s="63">
        <v>260.39999999999998</v>
      </c>
      <c r="AJ28" s="63">
        <v>160</v>
      </c>
      <c r="AK28" s="93">
        <f t="shared" si="11"/>
        <v>100.39999999999998</v>
      </c>
    </row>
    <row r="29" spans="1:37" x14ac:dyDescent="0.25">
      <c r="A29" s="71" t="s">
        <v>342</v>
      </c>
      <c r="B29" s="46">
        <v>6</v>
      </c>
      <c r="C29" s="63">
        <v>3</v>
      </c>
      <c r="D29" s="92">
        <f t="shared" si="0"/>
        <v>3</v>
      </c>
      <c r="E29" s="63">
        <v>9.1</v>
      </c>
      <c r="F29" s="63">
        <v>6</v>
      </c>
      <c r="G29" s="92">
        <f t="shared" si="1"/>
        <v>3.0999999999999996</v>
      </c>
      <c r="H29" s="63">
        <v>9.1</v>
      </c>
      <c r="I29" s="63">
        <v>6</v>
      </c>
      <c r="J29" s="92">
        <f t="shared" si="2"/>
        <v>3.0999999999999996</v>
      </c>
      <c r="K29" s="63">
        <v>39.200000000000003</v>
      </c>
      <c r="L29" s="63">
        <v>45.3</v>
      </c>
      <c r="M29" s="92">
        <f t="shared" si="3"/>
        <v>-6.0999999999999943</v>
      </c>
      <c r="N29" s="63">
        <v>9.1</v>
      </c>
      <c r="O29" s="63">
        <v>9.1</v>
      </c>
      <c r="P29" s="92">
        <f t="shared" si="4"/>
        <v>0</v>
      </c>
      <c r="Q29" s="63">
        <v>3</v>
      </c>
      <c r="R29" s="63"/>
      <c r="S29" s="92">
        <f t="shared" si="5"/>
        <v>3</v>
      </c>
      <c r="T29" s="63">
        <v>3</v>
      </c>
      <c r="U29" s="63">
        <v>3</v>
      </c>
      <c r="V29" s="92">
        <f t="shared" si="6"/>
        <v>0</v>
      </c>
      <c r="W29" s="63">
        <v>15.1</v>
      </c>
      <c r="X29" s="63">
        <v>21.1</v>
      </c>
      <c r="Y29" s="92">
        <f t="shared" si="7"/>
        <v>-6.0000000000000018</v>
      </c>
      <c r="Z29" s="63">
        <v>9.1</v>
      </c>
      <c r="AA29" s="63">
        <v>12.1</v>
      </c>
      <c r="AB29" s="92">
        <f t="shared" si="8"/>
        <v>-3</v>
      </c>
      <c r="AC29" s="63">
        <v>3</v>
      </c>
      <c r="AD29" s="63">
        <v>3</v>
      </c>
      <c r="AE29" s="92">
        <f t="shared" si="9"/>
        <v>0</v>
      </c>
      <c r="AF29" s="63">
        <v>3</v>
      </c>
      <c r="AG29" s="63">
        <v>3</v>
      </c>
      <c r="AH29" s="92">
        <f t="shared" si="10"/>
        <v>0</v>
      </c>
      <c r="AI29" s="63">
        <v>24.2</v>
      </c>
      <c r="AJ29" s="63">
        <v>15.1</v>
      </c>
      <c r="AK29" s="93">
        <f t="shared" si="11"/>
        <v>9.1</v>
      </c>
    </row>
    <row r="30" spans="1:37" x14ac:dyDescent="0.25">
      <c r="A30" s="71" t="s">
        <v>344</v>
      </c>
      <c r="B30" s="46">
        <v>101.8</v>
      </c>
      <c r="C30" s="63">
        <v>62.9</v>
      </c>
      <c r="D30" s="92">
        <f t="shared" si="0"/>
        <v>38.9</v>
      </c>
      <c r="E30" s="63">
        <v>182.7</v>
      </c>
      <c r="F30" s="63">
        <v>230.6</v>
      </c>
      <c r="G30" s="92">
        <f t="shared" si="1"/>
        <v>-47.900000000000006</v>
      </c>
      <c r="H30" s="63">
        <v>119.8</v>
      </c>
      <c r="I30" s="63">
        <v>119.8</v>
      </c>
      <c r="J30" s="92">
        <f t="shared" si="2"/>
        <v>0</v>
      </c>
      <c r="K30" s="63">
        <v>149.69999999999999</v>
      </c>
      <c r="L30" s="63">
        <v>122.8</v>
      </c>
      <c r="M30" s="92">
        <f t="shared" si="3"/>
        <v>26.899999999999991</v>
      </c>
      <c r="N30" s="63">
        <v>137.69999999999999</v>
      </c>
      <c r="O30" s="63">
        <v>122.8</v>
      </c>
      <c r="P30" s="92">
        <f t="shared" si="4"/>
        <v>14.899999999999991</v>
      </c>
      <c r="Q30" s="63">
        <v>89.8</v>
      </c>
      <c r="R30" s="63">
        <v>131.80000000000001</v>
      </c>
      <c r="S30" s="92">
        <f t="shared" si="5"/>
        <v>-42.000000000000014</v>
      </c>
      <c r="T30" s="63">
        <v>62.9</v>
      </c>
      <c r="U30" s="63">
        <v>59.9</v>
      </c>
      <c r="V30" s="92">
        <f t="shared" si="6"/>
        <v>3</v>
      </c>
      <c r="W30" s="63">
        <v>218.6</v>
      </c>
      <c r="X30" s="63">
        <v>251.5</v>
      </c>
      <c r="Y30" s="92">
        <f t="shared" si="7"/>
        <v>-32.900000000000006</v>
      </c>
      <c r="Z30" s="63">
        <v>143.69999999999999</v>
      </c>
      <c r="AA30" s="63">
        <v>80.8</v>
      </c>
      <c r="AB30" s="92">
        <f t="shared" si="8"/>
        <v>62.899999999999991</v>
      </c>
      <c r="AC30" s="63">
        <v>68.900000000000006</v>
      </c>
      <c r="AD30" s="63">
        <v>68.900000000000006</v>
      </c>
      <c r="AE30" s="92">
        <f t="shared" si="9"/>
        <v>0</v>
      </c>
      <c r="AF30" s="63">
        <v>53.9</v>
      </c>
      <c r="AG30" s="63">
        <v>59.9</v>
      </c>
      <c r="AH30" s="92">
        <f t="shared" si="10"/>
        <v>-6</v>
      </c>
      <c r="AI30" s="63">
        <v>251.5</v>
      </c>
      <c r="AJ30" s="63">
        <v>323.39999999999998</v>
      </c>
      <c r="AK30" s="93">
        <f t="shared" si="11"/>
        <v>-71.899999999999977</v>
      </c>
    </row>
    <row r="31" spans="1:37" x14ac:dyDescent="0.25">
      <c r="A31" s="71" t="s">
        <v>357</v>
      </c>
      <c r="B31" s="46">
        <v>343.3</v>
      </c>
      <c r="C31" s="63">
        <v>409.8</v>
      </c>
      <c r="D31" s="92">
        <f t="shared" si="0"/>
        <v>-66.5</v>
      </c>
      <c r="E31" s="63">
        <v>199.3</v>
      </c>
      <c r="F31" s="63">
        <v>166.1</v>
      </c>
      <c r="G31" s="92">
        <f t="shared" si="1"/>
        <v>33.200000000000017</v>
      </c>
      <c r="H31" s="63">
        <v>73.8</v>
      </c>
      <c r="I31" s="63">
        <v>51.7</v>
      </c>
      <c r="J31" s="92">
        <f t="shared" si="2"/>
        <v>22.099999999999994</v>
      </c>
      <c r="K31" s="63">
        <v>306.39999999999998</v>
      </c>
      <c r="L31" s="63">
        <v>424.5</v>
      </c>
      <c r="M31" s="92">
        <f t="shared" si="3"/>
        <v>-118.10000000000002</v>
      </c>
      <c r="N31" s="63">
        <v>214.1</v>
      </c>
      <c r="O31" s="63">
        <v>251</v>
      </c>
      <c r="P31" s="92">
        <f t="shared" si="4"/>
        <v>-36.900000000000006</v>
      </c>
      <c r="Q31" s="63">
        <v>147.69999999999999</v>
      </c>
      <c r="R31" s="63">
        <v>306.39999999999998</v>
      </c>
      <c r="S31" s="92">
        <f t="shared" si="5"/>
        <v>-158.69999999999999</v>
      </c>
      <c r="T31" s="63">
        <v>195.7</v>
      </c>
      <c r="U31" s="63">
        <v>184.6</v>
      </c>
      <c r="V31" s="92">
        <f t="shared" si="6"/>
        <v>11.099999999999994</v>
      </c>
      <c r="W31" s="63">
        <v>302.7</v>
      </c>
      <c r="X31" s="63">
        <v>347</v>
      </c>
      <c r="Y31" s="92">
        <f t="shared" si="7"/>
        <v>-44.300000000000011</v>
      </c>
      <c r="Z31" s="63">
        <v>254.7</v>
      </c>
      <c r="AA31" s="63">
        <v>166.1</v>
      </c>
      <c r="AB31" s="92">
        <f t="shared" si="8"/>
        <v>88.6</v>
      </c>
      <c r="AC31" s="63">
        <v>225.2</v>
      </c>
      <c r="AD31" s="63">
        <v>162.4</v>
      </c>
      <c r="AE31" s="92">
        <f t="shared" si="9"/>
        <v>62.799999999999983</v>
      </c>
      <c r="AF31" s="63">
        <v>136.6</v>
      </c>
      <c r="AG31" s="63">
        <v>77.5</v>
      </c>
      <c r="AH31" s="92">
        <f t="shared" si="10"/>
        <v>59.099999999999994</v>
      </c>
      <c r="AI31" s="63">
        <v>450.4</v>
      </c>
      <c r="AJ31" s="63">
        <v>550</v>
      </c>
      <c r="AK31" s="93">
        <f t="shared" si="11"/>
        <v>-99.600000000000023</v>
      </c>
    </row>
    <row r="32" spans="1:37" x14ac:dyDescent="0.25">
      <c r="A32" s="71" t="s">
        <v>371</v>
      </c>
      <c r="B32" s="46">
        <v>212.7</v>
      </c>
      <c r="C32" s="63">
        <v>240.9</v>
      </c>
      <c r="D32" s="92">
        <f t="shared" si="0"/>
        <v>-28.200000000000017</v>
      </c>
      <c r="E32" s="63">
        <v>93.8</v>
      </c>
      <c r="F32" s="63">
        <v>115.7</v>
      </c>
      <c r="G32" s="92">
        <f t="shared" si="1"/>
        <v>-21.900000000000006</v>
      </c>
      <c r="H32" s="63">
        <v>187.7</v>
      </c>
      <c r="I32" s="63">
        <v>225.2</v>
      </c>
      <c r="J32" s="92">
        <f t="shared" si="2"/>
        <v>-37.5</v>
      </c>
      <c r="K32" s="63">
        <v>194</v>
      </c>
      <c r="L32" s="63">
        <v>137.6</v>
      </c>
      <c r="M32" s="92">
        <f t="shared" si="3"/>
        <v>56.400000000000006</v>
      </c>
      <c r="N32" s="63">
        <v>156.4</v>
      </c>
      <c r="O32" s="63">
        <v>131.4</v>
      </c>
      <c r="P32" s="92">
        <f t="shared" si="4"/>
        <v>25</v>
      </c>
      <c r="Q32" s="63">
        <v>175.2</v>
      </c>
      <c r="R32" s="63">
        <v>143.9</v>
      </c>
      <c r="S32" s="92">
        <f t="shared" si="5"/>
        <v>31.299999999999983</v>
      </c>
      <c r="T32" s="63">
        <v>84.5</v>
      </c>
      <c r="U32" s="63">
        <v>65.7</v>
      </c>
      <c r="V32" s="92">
        <f t="shared" si="6"/>
        <v>18.799999999999997</v>
      </c>
      <c r="W32" s="63">
        <v>147</v>
      </c>
      <c r="X32" s="63">
        <v>115.7</v>
      </c>
      <c r="Y32" s="92">
        <f t="shared" si="7"/>
        <v>31.299999999999997</v>
      </c>
      <c r="Z32" s="63">
        <v>140.80000000000001</v>
      </c>
      <c r="AA32" s="63">
        <v>103.2</v>
      </c>
      <c r="AB32" s="92">
        <f t="shared" si="8"/>
        <v>37.600000000000009</v>
      </c>
      <c r="AC32" s="63">
        <v>81.3</v>
      </c>
      <c r="AD32" s="63">
        <v>93.8</v>
      </c>
      <c r="AE32" s="92">
        <f t="shared" si="9"/>
        <v>-12.5</v>
      </c>
      <c r="AF32" s="63">
        <v>90.7</v>
      </c>
      <c r="AG32" s="63">
        <v>103.2</v>
      </c>
      <c r="AH32" s="92">
        <f t="shared" si="10"/>
        <v>-12.5</v>
      </c>
      <c r="AI32" s="63">
        <v>262.8</v>
      </c>
      <c r="AJ32" s="63">
        <v>147</v>
      </c>
      <c r="AK32" s="93">
        <f t="shared" si="11"/>
        <v>115.80000000000001</v>
      </c>
    </row>
    <row r="33" spans="1:37" x14ac:dyDescent="0.25">
      <c r="A33" s="71" t="s">
        <v>376</v>
      </c>
      <c r="B33" s="46">
        <v>175.2</v>
      </c>
      <c r="C33" s="63">
        <v>136.30000000000001</v>
      </c>
      <c r="D33" s="92">
        <f t="shared" si="0"/>
        <v>38.899999999999977</v>
      </c>
      <c r="E33" s="63">
        <v>71.400000000000006</v>
      </c>
      <c r="F33" s="63">
        <v>58.4</v>
      </c>
      <c r="G33" s="92">
        <f t="shared" si="1"/>
        <v>13.000000000000007</v>
      </c>
      <c r="H33" s="63">
        <v>58.4</v>
      </c>
      <c r="I33" s="63">
        <v>58.4</v>
      </c>
      <c r="J33" s="92">
        <f t="shared" si="2"/>
        <v>0</v>
      </c>
      <c r="K33" s="63">
        <v>194.7</v>
      </c>
      <c r="L33" s="63">
        <v>191.5</v>
      </c>
      <c r="M33" s="92">
        <f t="shared" si="3"/>
        <v>3.1999999999999886</v>
      </c>
      <c r="N33" s="63">
        <v>149.30000000000001</v>
      </c>
      <c r="O33" s="63">
        <v>120.1</v>
      </c>
      <c r="P33" s="92">
        <f t="shared" si="4"/>
        <v>29.200000000000017</v>
      </c>
      <c r="Q33" s="63">
        <v>159</v>
      </c>
      <c r="R33" s="63">
        <v>94.1</v>
      </c>
      <c r="S33" s="92">
        <f t="shared" si="5"/>
        <v>64.900000000000006</v>
      </c>
      <c r="T33" s="63">
        <v>71.400000000000006</v>
      </c>
      <c r="U33" s="63">
        <v>45.4</v>
      </c>
      <c r="V33" s="92">
        <f t="shared" si="6"/>
        <v>26.000000000000007</v>
      </c>
      <c r="W33" s="63">
        <v>136.30000000000001</v>
      </c>
      <c r="X33" s="63">
        <v>136.30000000000001</v>
      </c>
      <c r="Y33" s="92">
        <f t="shared" si="7"/>
        <v>0</v>
      </c>
      <c r="Z33" s="63">
        <v>197.9</v>
      </c>
      <c r="AA33" s="63">
        <v>175.2</v>
      </c>
      <c r="AB33" s="92">
        <f t="shared" si="8"/>
        <v>22.700000000000017</v>
      </c>
      <c r="AC33" s="63">
        <v>68.099999999999994</v>
      </c>
      <c r="AD33" s="63">
        <v>84.4</v>
      </c>
      <c r="AE33" s="92">
        <f t="shared" si="9"/>
        <v>-16.300000000000011</v>
      </c>
      <c r="AF33" s="63">
        <v>77.900000000000006</v>
      </c>
      <c r="AG33" s="63">
        <v>97.4</v>
      </c>
      <c r="AH33" s="92">
        <f t="shared" si="10"/>
        <v>-19.5</v>
      </c>
      <c r="AI33" s="63">
        <v>259.60000000000002</v>
      </c>
      <c r="AJ33" s="63">
        <v>214.2</v>
      </c>
      <c r="AK33" s="93">
        <f t="shared" si="11"/>
        <v>45.400000000000034</v>
      </c>
    </row>
    <row r="34" spans="1:37" x14ac:dyDescent="0.25">
      <c r="A34" s="71" t="s">
        <v>387</v>
      </c>
      <c r="B34" s="46">
        <v>126.6</v>
      </c>
      <c r="C34" s="63">
        <v>97.4</v>
      </c>
      <c r="D34" s="92">
        <f t="shared" si="0"/>
        <v>29.199999999999989</v>
      </c>
      <c r="E34" s="63">
        <v>81.2</v>
      </c>
      <c r="F34" s="63">
        <v>116.9</v>
      </c>
      <c r="G34" s="92">
        <f t="shared" si="1"/>
        <v>-35.700000000000003</v>
      </c>
      <c r="H34" s="63">
        <v>51.9</v>
      </c>
      <c r="I34" s="63">
        <v>42.2</v>
      </c>
      <c r="J34" s="92">
        <f t="shared" si="2"/>
        <v>9.6999999999999957</v>
      </c>
      <c r="K34" s="63">
        <v>259.7</v>
      </c>
      <c r="L34" s="63">
        <v>178.5</v>
      </c>
      <c r="M34" s="92">
        <f t="shared" si="3"/>
        <v>81.199999999999989</v>
      </c>
      <c r="N34" s="63">
        <v>136.30000000000001</v>
      </c>
      <c r="O34" s="63">
        <v>120.1</v>
      </c>
      <c r="P34" s="92">
        <f t="shared" si="4"/>
        <v>16.200000000000017</v>
      </c>
      <c r="Q34" s="63">
        <v>282.39999999999998</v>
      </c>
      <c r="R34" s="63">
        <v>194.8</v>
      </c>
      <c r="S34" s="92">
        <f t="shared" si="5"/>
        <v>87.599999999999966</v>
      </c>
      <c r="T34" s="63">
        <v>155.80000000000001</v>
      </c>
      <c r="U34" s="63">
        <v>97.4</v>
      </c>
      <c r="V34" s="92">
        <f t="shared" si="6"/>
        <v>58.400000000000006</v>
      </c>
      <c r="W34" s="63">
        <v>172</v>
      </c>
      <c r="X34" s="63">
        <v>188.3</v>
      </c>
      <c r="Y34" s="92">
        <f t="shared" si="7"/>
        <v>-16.300000000000011</v>
      </c>
      <c r="Z34" s="63">
        <v>97.4</v>
      </c>
      <c r="AA34" s="63">
        <v>71.400000000000006</v>
      </c>
      <c r="AB34" s="92">
        <f t="shared" si="8"/>
        <v>26</v>
      </c>
      <c r="AC34" s="63">
        <v>194.8</v>
      </c>
      <c r="AD34" s="63">
        <v>194.8</v>
      </c>
      <c r="AE34" s="92">
        <f t="shared" si="9"/>
        <v>0</v>
      </c>
      <c r="AF34" s="63">
        <v>120.1</v>
      </c>
      <c r="AG34" s="63">
        <v>152.6</v>
      </c>
      <c r="AH34" s="92">
        <f t="shared" si="10"/>
        <v>-32.5</v>
      </c>
      <c r="AI34" s="63">
        <v>204.5</v>
      </c>
      <c r="AJ34" s="63">
        <v>259.7</v>
      </c>
      <c r="AK34" s="93">
        <f t="shared" si="11"/>
        <v>-55.199999999999989</v>
      </c>
    </row>
    <row r="35" spans="1:37" x14ac:dyDescent="0.25">
      <c r="A35" s="71" t="s">
        <v>402</v>
      </c>
      <c r="B35" s="46">
        <v>295.8</v>
      </c>
      <c r="C35" s="63">
        <v>255.9</v>
      </c>
      <c r="D35" s="92">
        <f t="shared" si="0"/>
        <v>39.900000000000006</v>
      </c>
      <c r="E35" s="63">
        <v>285.8</v>
      </c>
      <c r="F35" s="63">
        <v>202.7</v>
      </c>
      <c r="G35" s="92">
        <f t="shared" si="1"/>
        <v>83.100000000000023</v>
      </c>
      <c r="H35" s="63">
        <v>119.6</v>
      </c>
      <c r="I35" s="63">
        <v>86.4</v>
      </c>
      <c r="J35" s="92">
        <f t="shared" si="2"/>
        <v>33.199999999999989</v>
      </c>
      <c r="K35" s="63">
        <v>226</v>
      </c>
      <c r="L35" s="63">
        <v>282.5</v>
      </c>
      <c r="M35" s="92">
        <f t="shared" si="3"/>
        <v>-56.5</v>
      </c>
      <c r="N35" s="63">
        <v>305.7</v>
      </c>
      <c r="O35" s="63">
        <v>392.2</v>
      </c>
      <c r="P35" s="92">
        <f t="shared" si="4"/>
        <v>-86.5</v>
      </c>
      <c r="Q35" s="63">
        <v>249.3</v>
      </c>
      <c r="R35" s="63">
        <v>142.9</v>
      </c>
      <c r="S35" s="92">
        <f t="shared" si="5"/>
        <v>106.4</v>
      </c>
      <c r="T35" s="63">
        <v>79.8</v>
      </c>
      <c r="U35" s="63">
        <v>69.8</v>
      </c>
      <c r="V35" s="92">
        <f t="shared" si="6"/>
        <v>10</v>
      </c>
      <c r="W35" s="63">
        <v>212.7</v>
      </c>
      <c r="X35" s="63">
        <v>126.3</v>
      </c>
      <c r="Y35" s="92">
        <f t="shared" si="7"/>
        <v>86.399999999999991</v>
      </c>
      <c r="Z35" s="63">
        <v>232.6</v>
      </c>
      <c r="AA35" s="63">
        <v>129.6</v>
      </c>
      <c r="AB35" s="92">
        <f t="shared" si="8"/>
        <v>103</v>
      </c>
      <c r="AC35" s="63">
        <v>312.39999999999998</v>
      </c>
      <c r="AD35" s="63">
        <v>651.4</v>
      </c>
      <c r="AE35" s="92">
        <f t="shared" si="9"/>
        <v>-339</v>
      </c>
      <c r="AF35" s="63">
        <v>103</v>
      </c>
      <c r="AG35" s="63">
        <v>106.3</v>
      </c>
      <c r="AH35" s="92">
        <f t="shared" si="10"/>
        <v>-3.2999999999999972</v>
      </c>
      <c r="AI35" s="63">
        <v>452</v>
      </c>
      <c r="AJ35" s="63">
        <v>245.9</v>
      </c>
      <c r="AK35" s="93">
        <f t="shared" si="11"/>
        <v>206.1</v>
      </c>
    </row>
    <row r="36" spans="1:37" x14ac:dyDescent="0.25">
      <c r="A36" s="71" t="s">
        <v>417</v>
      </c>
      <c r="B36" s="46">
        <v>174.4</v>
      </c>
      <c r="C36" s="63">
        <v>151</v>
      </c>
      <c r="D36" s="92">
        <f t="shared" si="0"/>
        <v>23.400000000000006</v>
      </c>
      <c r="E36" s="63">
        <v>231.7</v>
      </c>
      <c r="F36" s="63">
        <v>213.5</v>
      </c>
      <c r="G36" s="92">
        <f t="shared" si="1"/>
        <v>18.199999999999989</v>
      </c>
      <c r="H36" s="63">
        <v>85.9</v>
      </c>
      <c r="I36" s="63">
        <v>54.7</v>
      </c>
      <c r="J36" s="92">
        <f t="shared" si="2"/>
        <v>31.200000000000003</v>
      </c>
      <c r="K36" s="63">
        <v>221.3</v>
      </c>
      <c r="L36" s="63">
        <v>364.5</v>
      </c>
      <c r="M36" s="92">
        <f t="shared" si="3"/>
        <v>-143.19999999999999</v>
      </c>
      <c r="N36" s="63">
        <v>117.2</v>
      </c>
      <c r="O36" s="63">
        <v>62.5</v>
      </c>
      <c r="P36" s="92">
        <f t="shared" si="4"/>
        <v>54.7</v>
      </c>
      <c r="Q36" s="63">
        <v>104.1</v>
      </c>
      <c r="R36" s="63">
        <v>164</v>
      </c>
      <c r="S36" s="92">
        <f t="shared" si="5"/>
        <v>-59.900000000000006</v>
      </c>
      <c r="T36" s="63">
        <v>112</v>
      </c>
      <c r="U36" s="63">
        <v>153.6</v>
      </c>
      <c r="V36" s="92">
        <f t="shared" si="6"/>
        <v>-41.599999999999994</v>
      </c>
      <c r="W36" s="63">
        <v>153.6</v>
      </c>
      <c r="X36" s="63">
        <v>106.7</v>
      </c>
      <c r="Y36" s="92">
        <f t="shared" si="7"/>
        <v>46.899999999999991</v>
      </c>
      <c r="Z36" s="63">
        <v>158.80000000000001</v>
      </c>
      <c r="AA36" s="63">
        <v>200.5</v>
      </c>
      <c r="AB36" s="92">
        <f t="shared" si="8"/>
        <v>-41.699999999999989</v>
      </c>
      <c r="AC36" s="63">
        <v>98.9</v>
      </c>
      <c r="AD36" s="63">
        <v>57.3</v>
      </c>
      <c r="AE36" s="92">
        <f t="shared" si="9"/>
        <v>41.600000000000009</v>
      </c>
      <c r="AF36" s="63">
        <v>62.5</v>
      </c>
      <c r="AG36" s="63">
        <v>49.5</v>
      </c>
      <c r="AH36" s="92">
        <f t="shared" si="10"/>
        <v>13</v>
      </c>
      <c r="AI36" s="63">
        <v>234.3</v>
      </c>
      <c r="AJ36" s="63">
        <v>156.19999999999999</v>
      </c>
      <c r="AK36" s="93">
        <f t="shared" si="11"/>
        <v>78.100000000000023</v>
      </c>
    </row>
    <row r="37" spans="1:37" x14ac:dyDescent="0.25">
      <c r="A37" s="71" t="s">
        <v>426</v>
      </c>
      <c r="B37" s="46">
        <v>11</v>
      </c>
      <c r="C37" s="63">
        <v>6.6</v>
      </c>
      <c r="D37" s="92">
        <f t="shared" si="0"/>
        <v>4.4000000000000004</v>
      </c>
      <c r="E37" s="63">
        <v>15.5</v>
      </c>
      <c r="F37" s="63">
        <v>8.8000000000000007</v>
      </c>
      <c r="G37" s="92">
        <f t="shared" si="1"/>
        <v>6.6999999999999993</v>
      </c>
      <c r="H37" s="63">
        <v>8.8000000000000007</v>
      </c>
      <c r="I37" s="63">
        <v>13.2</v>
      </c>
      <c r="J37" s="92">
        <f t="shared" si="2"/>
        <v>-4.3999999999999986</v>
      </c>
      <c r="K37" s="63">
        <v>22.1</v>
      </c>
      <c r="L37" s="63">
        <v>24.3</v>
      </c>
      <c r="M37" s="92">
        <f t="shared" si="3"/>
        <v>-2.1999999999999993</v>
      </c>
      <c r="N37" s="63">
        <v>17.7</v>
      </c>
      <c r="O37" s="63">
        <v>8.8000000000000007</v>
      </c>
      <c r="P37" s="92">
        <f t="shared" si="4"/>
        <v>8.8999999999999986</v>
      </c>
      <c r="Q37" s="63">
        <v>22.1</v>
      </c>
      <c r="R37" s="63">
        <v>22.1</v>
      </c>
      <c r="S37" s="92">
        <f t="shared" si="5"/>
        <v>0</v>
      </c>
      <c r="T37" s="63">
        <v>4.4000000000000004</v>
      </c>
      <c r="U37" s="63">
        <v>4.4000000000000004</v>
      </c>
      <c r="V37" s="92">
        <f t="shared" si="6"/>
        <v>0</v>
      </c>
      <c r="W37" s="63">
        <v>22.1</v>
      </c>
      <c r="X37" s="63">
        <v>11</v>
      </c>
      <c r="Y37" s="92">
        <f t="shared" si="7"/>
        <v>11.100000000000001</v>
      </c>
      <c r="Z37" s="63">
        <v>13.2</v>
      </c>
      <c r="AA37" s="63">
        <v>11</v>
      </c>
      <c r="AB37" s="92">
        <f t="shared" si="8"/>
        <v>2.1999999999999993</v>
      </c>
      <c r="AC37" s="63">
        <v>46.4</v>
      </c>
      <c r="AD37" s="63">
        <v>39.700000000000003</v>
      </c>
      <c r="AE37" s="92">
        <f t="shared" si="9"/>
        <v>6.6999999999999957</v>
      </c>
      <c r="AF37" s="63">
        <v>19.899999999999999</v>
      </c>
      <c r="AG37" s="63">
        <v>13.2</v>
      </c>
      <c r="AH37" s="92">
        <f t="shared" si="10"/>
        <v>6.6999999999999993</v>
      </c>
      <c r="AI37" s="63">
        <v>39.700000000000003</v>
      </c>
      <c r="AJ37" s="63">
        <v>28.7</v>
      </c>
      <c r="AK37" s="93">
        <f t="shared" si="11"/>
        <v>11.000000000000004</v>
      </c>
    </row>
    <row r="38" spans="1:37" x14ac:dyDescent="0.25">
      <c r="A38" s="71" t="s">
        <v>428</v>
      </c>
      <c r="B38" s="46">
        <v>110.8</v>
      </c>
      <c r="C38" s="63">
        <v>68.400000000000006</v>
      </c>
      <c r="D38" s="92">
        <f t="shared" si="0"/>
        <v>42.399999999999991</v>
      </c>
      <c r="E38" s="63">
        <v>156.4</v>
      </c>
      <c r="F38" s="63">
        <v>84.7</v>
      </c>
      <c r="G38" s="92">
        <f t="shared" si="1"/>
        <v>71.7</v>
      </c>
      <c r="H38" s="63">
        <v>58.6</v>
      </c>
      <c r="I38" s="63">
        <v>65.2</v>
      </c>
      <c r="J38" s="92">
        <f t="shared" si="2"/>
        <v>-6.6000000000000014</v>
      </c>
      <c r="K38" s="63">
        <v>175.9</v>
      </c>
      <c r="L38" s="63">
        <v>130.30000000000001</v>
      </c>
      <c r="M38" s="92">
        <f t="shared" si="3"/>
        <v>45.599999999999994</v>
      </c>
      <c r="N38" s="63">
        <v>172.6</v>
      </c>
      <c r="O38" s="63">
        <v>117.3</v>
      </c>
      <c r="P38" s="92">
        <f t="shared" si="4"/>
        <v>55.3</v>
      </c>
      <c r="Q38" s="63">
        <v>130.30000000000001</v>
      </c>
      <c r="R38" s="63">
        <v>149.80000000000001</v>
      </c>
      <c r="S38" s="92">
        <f t="shared" si="5"/>
        <v>-19.5</v>
      </c>
      <c r="T38" s="63">
        <v>45.6</v>
      </c>
      <c r="U38" s="63">
        <v>88</v>
      </c>
      <c r="V38" s="92">
        <f t="shared" si="6"/>
        <v>-42.4</v>
      </c>
      <c r="W38" s="63">
        <v>205.2</v>
      </c>
      <c r="X38" s="63">
        <v>107.5</v>
      </c>
      <c r="Y38" s="92">
        <f t="shared" si="7"/>
        <v>97.699999999999989</v>
      </c>
      <c r="Z38" s="63">
        <v>185.7</v>
      </c>
      <c r="AA38" s="63">
        <v>123.8</v>
      </c>
      <c r="AB38" s="92">
        <f t="shared" si="8"/>
        <v>61.899999999999991</v>
      </c>
      <c r="AC38" s="63">
        <v>97.7</v>
      </c>
      <c r="AD38" s="63">
        <v>94.5</v>
      </c>
      <c r="AE38" s="92">
        <f t="shared" si="9"/>
        <v>3.2000000000000028</v>
      </c>
      <c r="AF38" s="63">
        <v>58.6</v>
      </c>
      <c r="AG38" s="63">
        <v>61.9</v>
      </c>
      <c r="AH38" s="92">
        <f t="shared" si="10"/>
        <v>-3.2999999999999972</v>
      </c>
      <c r="AI38" s="63">
        <v>175.9</v>
      </c>
      <c r="AJ38" s="63">
        <v>211.7</v>
      </c>
      <c r="AK38" s="93">
        <f t="shared" si="11"/>
        <v>-35.799999999999983</v>
      </c>
    </row>
    <row r="39" spans="1:37" x14ac:dyDescent="0.25">
      <c r="A39" s="71" t="s">
        <v>437</v>
      </c>
      <c r="B39" s="46">
        <v>54.9</v>
      </c>
      <c r="C39" s="63">
        <v>69.099999999999994</v>
      </c>
      <c r="D39" s="92">
        <f t="shared" si="0"/>
        <v>-14.199999999999996</v>
      </c>
      <c r="E39" s="63">
        <v>117.9</v>
      </c>
      <c r="F39" s="63">
        <v>95.5</v>
      </c>
      <c r="G39" s="92">
        <f t="shared" si="1"/>
        <v>22.400000000000006</v>
      </c>
      <c r="H39" s="63">
        <v>22.4</v>
      </c>
      <c r="I39" s="63">
        <v>26.4</v>
      </c>
      <c r="J39" s="92">
        <f t="shared" si="2"/>
        <v>-4</v>
      </c>
      <c r="K39" s="63">
        <v>113.8</v>
      </c>
      <c r="L39" s="63">
        <v>56.9</v>
      </c>
      <c r="M39" s="92">
        <f t="shared" si="3"/>
        <v>56.9</v>
      </c>
      <c r="N39" s="63">
        <v>71.099999999999994</v>
      </c>
      <c r="O39" s="63">
        <v>69.099999999999994</v>
      </c>
      <c r="P39" s="92">
        <f t="shared" si="4"/>
        <v>2</v>
      </c>
      <c r="Q39" s="63">
        <v>50.8</v>
      </c>
      <c r="R39" s="63">
        <v>61</v>
      </c>
      <c r="S39" s="92">
        <f t="shared" si="5"/>
        <v>-10.200000000000003</v>
      </c>
      <c r="T39" s="63">
        <v>28.5</v>
      </c>
      <c r="U39" s="63">
        <v>52.8</v>
      </c>
      <c r="V39" s="92">
        <f t="shared" si="6"/>
        <v>-24.299999999999997</v>
      </c>
      <c r="W39" s="63">
        <v>71.099999999999994</v>
      </c>
      <c r="X39" s="63">
        <v>73.2</v>
      </c>
      <c r="Y39" s="92">
        <f t="shared" si="7"/>
        <v>-2.1000000000000085</v>
      </c>
      <c r="Z39" s="63">
        <v>65</v>
      </c>
      <c r="AA39" s="63">
        <v>75.2</v>
      </c>
      <c r="AB39" s="92">
        <f t="shared" si="8"/>
        <v>-10.200000000000003</v>
      </c>
      <c r="AC39" s="63">
        <v>50.8</v>
      </c>
      <c r="AD39" s="63">
        <v>75.2</v>
      </c>
      <c r="AE39" s="92">
        <f t="shared" si="9"/>
        <v>-24.400000000000006</v>
      </c>
      <c r="AF39" s="63">
        <v>89.4</v>
      </c>
      <c r="AG39" s="63">
        <v>91.5</v>
      </c>
      <c r="AH39" s="92">
        <f t="shared" si="10"/>
        <v>-2.0999999999999943</v>
      </c>
      <c r="AI39" s="63">
        <v>91.5</v>
      </c>
      <c r="AJ39" s="63">
        <v>166.7</v>
      </c>
      <c r="AK39" s="93">
        <f t="shared" si="11"/>
        <v>-75.199999999999989</v>
      </c>
    </row>
    <row r="40" spans="1:37" x14ac:dyDescent="0.25">
      <c r="A40" s="71" t="s">
        <v>446</v>
      </c>
      <c r="B40" s="46">
        <v>90.2</v>
      </c>
      <c r="C40" s="63">
        <v>122.2</v>
      </c>
      <c r="D40" s="92">
        <f t="shared" si="0"/>
        <v>-32</v>
      </c>
      <c r="E40" s="63">
        <v>221.1</v>
      </c>
      <c r="F40" s="63">
        <v>238.5</v>
      </c>
      <c r="G40" s="92">
        <f t="shared" si="1"/>
        <v>-17.400000000000006</v>
      </c>
      <c r="H40" s="63">
        <v>151.30000000000001</v>
      </c>
      <c r="I40" s="63">
        <v>81.400000000000006</v>
      </c>
      <c r="J40" s="92">
        <f t="shared" si="2"/>
        <v>69.900000000000006</v>
      </c>
      <c r="K40" s="63">
        <v>183.3</v>
      </c>
      <c r="L40" s="63">
        <v>206.5</v>
      </c>
      <c r="M40" s="92">
        <f t="shared" si="3"/>
        <v>-23.199999999999989</v>
      </c>
      <c r="N40" s="63">
        <v>101.8</v>
      </c>
      <c r="O40" s="63">
        <v>69.8</v>
      </c>
      <c r="P40" s="92">
        <f t="shared" si="4"/>
        <v>32</v>
      </c>
      <c r="Q40" s="63">
        <v>104.7</v>
      </c>
      <c r="R40" s="63">
        <v>87.3</v>
      </c>
      <c r="S40" s="92">
        <f t="shared" si="5"/>
        <v>17.400000000000006</v>
      </c>
      <c r="T40" s="63">
        <v>177.4</v>
      </c>
      <c r="U40" s="63">
        <v>180.3</v>
      </c>
      <c r="V40" s="92">
        <f t="shared" si="6"/>
        <v>-2.9000000000000057</v>
      </c>
      <c r="W40" s="63">
        <v>273.39999999999998</v>
      </c>
      <c r="X40" s="63">
        <v>436.3</v>
      </c>
      <c r="Y40" s="92">
        <f t="shared" si="7"/>
        <v>-162.90000000000003</v>
      </c>
      <c r="Z40" s="63">
        <v>183.3</v>
      </c>
      <c r="AA40" s="63">
        <v>200.7</v>
      </c>
      <c r="AB40" s="92">
        <f t="shared" si="8"/>
        <v>-17.399999999999977</v>
      </c>
      <c r="AC40" s="63">
        <v>189.1</v>
      </c>
      <c r="AD40" s="63">
        <v>162.9</v>
      </c>
      <c r="AE40" s="92">
        <f t="shared" si="9"/>
        <v>26.199999999999989</v>
      </c>
      <c r="AF40" s="63">
        <v>113.4</v>
      </c>
      <c r="AG40" s="63">
        <v>119.3</v>
      </c>
      <c r="AH40" s="92">
        <f t="shared" si="10"/>
        <v>-5.8999999999999915</v>
      </c>
      <c r="AI40" s="63">
        <v>186.2</v>
      </c>
      <c r="AJ40" s="63">
        <v>186.2</v>
      </c>
      <c r="AK40" s="93">
        <f t="shared" si="11"/>
        <v>0</v>
      </c>
    </row>
    <row r="41" spans="1:37" x14ac:dyDescent="0.25">
      <c r="A41" s="71" t="s">
        <v>459</v>
      </c>
      <c r="B41" s="46">
        <v>28.5</v>
      </c>
      <c r="C41" s="63">
        <v>15.9</v>
      </c>
      <c r="D41" s="92">
        <f t="shared" si="0"/>
        <v>12.6</v>
      </c>
      <c r="E41" s="63">
        <v>12.6</v>
      </c>
      <c r="F41" s="63">
        <v>11</v>
      </c>
      <c r="G41" s="92">
        <f t="shared" si="1"/>
        <v>1.5999999999999996</v>
      </c>
      <c r="H41" s="63">
        <v>7.7</v>
      </c>
      <c r="I41" s="63">
        <v>11.4</v>
      </c>
      <c r="J41" s="92">
        <f t="shared" si="2"/>
        <v>-3.7</v>
      </c>
      <c r="K41" s="63">
        <v>35.799999999999997</v>
      </c>
      <c r="L41" s="63">
        <v>38.6</v>
      </c>
      <c r="M41" s="92">
        <f t="shared" si="3"/>
        <v>-2.8000000000000043</v>
      </c>
      <c r="N41" s="63">
        <v>13</v>
      </c>
      <c r="O41" s="63">
        <v>13.4</v>
      </c>
      <c r="P41" s="92">
        <f t="shared" si="4"/>
        <v>-0.40000000000000036</v>
      </c>
      <c r="Q41" s="63">
        <v>22.4</v>
      </c>
      <c r="R41" s="63">
        <v>24.4</v>
      </c>
      <c r="S41" s="92">
        <f t="shared" si="5"/>
        <v>-2</v>
      </c>
      <c r="T41" s="63">
        <v>8.9</v>
      </c>
      <c r="U41" s="63">
        <v>5.7</v>
      </c>
      <c r="V41" s="92">
        <f t="shared" si="6"/>
        <v>3.2</v>
      </c>
      <c r="W41" s="63">
        <v>17.100000000000001</v>
      </c>
      <c r="X41" s="63">
        <v>9.8000000000000007</v>
      </c>
      <c r="Y41" s="92">
        <f t="shared" si="7"/>
        <v>7.3000000000000007</v>
      </c>
      <c r="Z41" s="63">
        <v>16.3</v>
      </c>
      <c r="AA41" s="63">
        <v>11.4</v>
      </c>
      <c r="AB41" s="92">
        <f t="shared" si="8"/>
        <v>4.9000000000000004</v>
      </c>
      <c r="AC41" s="63">
        <v>15</v>
      </c>
      <c r="AD41" s="63">
        <v>17.899999999999999</v>
      </c>
      <c r="AE41" s="92">
        <f t="shared" si="9"/>
        <v>-2.8999999999999986</v>
      </c>
      <c r="AF41" s="63">
        <v>9.4</v>
      </c>
      <c r="AG41" s="63">
        <v>18.3</v>
      </c>
      <c r="AH41" s="92">
        <f t="shared" si="10"/>
        <v>-8.9</v>
      </c>
      <c r="AI41" s="63">
        <v>27.7</v>
      </c>
      <c r="AJ41" s="63">
        <v>23.2</v>
      </c>
      <c r="AK41" s="93">
        <f t="shared" si="11"/>
        <v>4.5</v>
      </c>
    </row>
    <row r="42" spans="1:37" x14ac:dyDescent="0.25">
      <c r="A42" s="71" t="s">
        <v>471</v>
      </c>
      <c r="B42" s="46">
        <v>342.6</v>
      </c>
      <c r="C42" s="63">
        <v>342.6</v>
      </c>
      <c r="D42" s="92">
        <f t="shared" si="0"/>
        <v>0</v>
      </c>
      <c r="E42" s="63">
        <v>255</v>
      </c>
      <c r="F42" s="63">
        <v>283.39999999999998</v>
      </c>
      <c r="G42" s="92">
        <f t="shared" si="1"/>
        <v>-28.399999999999977</v>
      </c>
      <c r="H42" s="63">
        <v>141.69999999999999</v>
      </c>
      <c r="I42" s="63">
        <v>118.5</v>
      </c>
      <c r="J42" s="92">
        <f t="shared" si="2"/>
        <v>23.199999999999989</v>
      </c>
      <c r="K42" s="63">
        <v>278.2</v>
      </c>
      <c r="L42" s="63">
        <v>175.2</v>
      </c>
      <c r="M42" s="92">
        <f t="shared" si="3"/>
        <v>103</v>
      </c>
      <c r="N42" s="63">
        <v>175.2</v>
      </c>
      <c r="O42" s="63">
        <v>103</v>
      </c>
      <c r="P42" s="92">
        <f t="shared" si="4"/>
        <v>72.199999999999989</v>
      </c>
      <c r="Q42" s="63">
        <v>193.2</v>
      </c>
      <c r="R42" s="63">
        <v>121.1</v>
      </c>
      <c r="S42" s="92">
        <f t="shared" si="5"/>
        <v>72.099999999999994</v>
      </c>
      <c r="T42" s="63">
        <v>105.6</v>
      </c>
      <c r="U42" s="63">
        <v>128.80000000000001</v>
      </c>
      <c r="V42" s="92">
        <f t="shared" si="6"/>
        <v>-23.200000000000017</v>
      </c>
      <c r="W42" s="63">
        <v>283.39999999999998</v>
      </c>
      <c r="X42" s="63">
        <v>350.3</v>
      </c>
      <c r="Y42" s="92">
        <f t="shared" si="7"/>
        <v>-66.900000000000034</v>
      </c>
      <c r="Z42" s="63">
        <v>206.1</v>
      </c>
      <c r="AA42" s="63">
        <v>170</v>
      </c>
      <c r="AB42" s="92">
        <f t="shared" si="8"/>
        <v>36.099999999999994</v>
      </c>
      <c r="AC42" s="63">
        <v>177.7</v>
      </c>
      <c r="AD42" s="63">
        <v>363.2</v>
      </c>
      <c r="AE42" s="92">
        <f t="shared" si="9"/>
        <v>-185.5</v>
      </c>
      <c r="AF42" s="63">
        <v>167.4</v>
      </c>
      <c r="AG42" s="63">
        <v>157.1</v>
      </c>
      <c r="AH42" s="92">
        <f t="shared" si="10"/>
        <v>10.300000000000011</v>
      </c>
      <c r="AI42" s="63">
        <v>311.7</v>
      </c>
      <c r="AJ42" s="63">
        <v>355.5</v>
      </c>
      <c r="AK42" s="93">
        <f t="shared" si="11"/>
        <v>-43.800000000000011</v>
      </c>
    </row>
    <row r="43" spans="1:37" x14ac:dyDescent="0.25">
      <c r="A43" s="71" t="s">
        <v>481</v>
      </c>
      <c r="B43" s="46">
        <v>189.3</v>
      </c>
      <c r="C43" s="63">
        <v>112.2</v>
      </c>
      <c r="D43" s="92">
        <f t="shared" si="0"/>
        <v>77.100000000000009</v>
      </c>
      <c r="E43" s="63">
        <v>147.19999999999999</v>
      </c>
      <c r="F43" s="63">
        <v>175.3</v>
      </c>
      <c r="G43" s="92">
        <f t="shared" si="1"/>
        <v>-28.100000000000023</v>
      </c>
      <c r="H43" s="63">
        <v>84.1</v>
      </c>
      <c r="I43" s="63">
        <v>108.7</v>
      </c>
      <c r="J43" s="92">
        <f t="shared" si="2"/>
        <v>-24.600000000000009</v>
      </c>
      <c r="K43" s="63">
        <v>284</v>
      </c>
      <c r="L43" s="63">
        <v>550.4</v>
      </c>
      <c r="M43" s="92">
        <f t="shared" si="3"/>
        <v>-266.39999999999998</v>
      </c>
      <c r="N43" s="63">
        <v>87.6</v>
      </c>
      <c r="O43" s="63">
        <v>52.6</v>
      </c>
      <c r="P43" s="92">
        <f t="shared" si="4"/>
        <v>34.999999999999993</v>
      </c>
      <c r="Q43" s="63">
        <v>248.9</v>
      </c>
      <c r="R43" s="63">
        <v>161.30000000000001</v>
      </c>
      <c r="S43" s="92">
        <f t="shared" si="5"/>
        <v>87.6</v>
      </c>
      <c r="T43" s="63">
        <v>77.099999999999994</v>
      </c>
      <c r="U43" s="63">
        <v>87.6</v>
      </c>
      <c r="V43" s="92">
        <f t="shared" si="6"/>
        <v>-10.5</v>
      </c>
      <c r="W43" s="63">
        <v>238.4</v>
      </c>
      <c r="X43" s="63">
        <v>298</v>
      </c>
      <c r="Y43" s="92">
        <f t="shared" si="7"/>
        <v>-59.599999999999994</v>
      </c>
      <c r="Z43" s="63">
        <v>241.9</v>
      </c>
      <c r="AA43" s="63">
        <v>252.4</v>
      </c>
      <c r="AB43" s="92">
        <f t="shared" si="8"/>
        <v>-10.5</v>
      </c>
      <c r="AC43" s="63">
        <v>210.4</v>
      </c>
      <c r="AD43" s="63">
        <v>147.19999999999999</v>
      </c>
      <c r="AE43" s="92">
        <f t="shared" si="9"/>
        <v>63.200000000000017</v>
      </c>
      <c r="AF43" s="63">
        <v>143.69999999999999</v>
      </c>
      <c r="AG43" s="63">
        <v>73.599999999999994</v>
      </c>
      <c r="AH43" s="92">
        <f t="shared" si="10"/>
        <v>70.099999999999994</v>
      </c>
      <c r="AI43" s="63">
        <v>189.3</v>
      </c>
      <c r="AJ43" s="63">
        <v>105.2</v>
      </c>
      <c r="AK43" s="93">
        <f t="shared" si="11"/>
        <v>84.100000000000009</v>
      </c>
    </row>
    <row r="44" spans="1:37" x14ac:dyDescent="0.25">
      <c r="A44" s="71" t="s">
        <v>495</v>
      </c>
      <c r="B44" s="46">
        <v>100.1</v>
      </c>
      <c r="C44" s="63">
        <v>115.5</v>
      </c>
      <c r="D44" s="92">
        <f t="shared" si="0"/>
        <v>-15.400000000000006</v>
      </c>
      <c r="E44" s="63">
        <v>42.4</v>
      </c>
      <c r="F44" s="63">
        <v>53.9</v>
      </c>
      <c r="G44" s="92">
        <f t="shared" si="1"/>
        <v>-11.5</v>
      </c>
      <c r="H44" s="63">
        <v>57.8</v>
      </c>
      <c r="I44" s="63">
        <v>46.2</v>
      </c>
      <c r="J44" s="92">
        <f t="shared" si="2"/>
        <v>11.599999999999994</v>
      </c>
      <c r="K44" s="63">
        <v>146.4</v>
      </c>
      <c r="L44" s="63">
        <v>80.900000000000006</v>
      </c>
      <c r="M44" s="92">
        <f t="shared" si="3"/>
        <v>65.5</v>
      </c>
      <c r="N44" s="63">
        <v>42.4</v>
      </c>
      <c r="O44" s="63">
        <v>34.700000000000003</v>
      </c>
      <c r="P44" s="92">
        <f t="shared" si="4"/>
        <v>7.6999999999999957</v>
      </c>
      <c r="Q44" s="63">
        <v>50.1</v>
      </c>
      <c r="R44" s="63">
        <v>34.700000000000003</v>
      </c>
      <c r="S44" s="92">
        <f t="shared" si="5"/>
        <v>15.399999999999999</v>
      </c>
      <c r="T44" s="63">
        <v>46.2</v>
      </c>
      <c r="U44" s="63">
        <v>34.700000000000003</v>
      </c>
      <c r="V44" s="92">
        <f t="shared" si="6"/>
        <v>11.5</v>
      </c>
      <c r="W44" s="63">
        <v>69.3</v>
      </c>
      <c r="X44" s="63">
        <v>65.5</v>
      </c>
      <c r="Y44" s="92">
        <f t="shared" si="7"/>
        <v>3.7999999999999972</v>
      </c>
      <c r="Z44" s="63">
        <v>69.3</v>
      </c>
      <c r="AA44" s="63">
        <v>73.2</v>
      </c>
      <c r="AB44" s="92">
        <f t="shared" si="8"/>
        <v>-3.9000000000000057</v>
      </c>
      <c r="AC44" s="63">
        <v>61.6</v>
      </c>
      <c r="AD44" s="63">
        <v>53.9</v>
      </c>
      <c r="AE44" s="92">
        <f t="shared" si="9"/>
        <v>7.7000000000000028</v>
      </c>
      <c r="AF44" s="63">
        <v>53.9</v>
      </c>
      <c r="AG44" s="63">
        <v>30.8</v>
      </c>
      <c r="AH44" s="92">
        <f t="shared" si="10"/>
        <v>23.099999999999998</v>
      </c>
      <c r="AI44" s="63">
        <v>80.900000000000006</v>
      </c>
      <c r="AJ44" s="63">
        <v>80.900000000000006</v>
      </c>
      <c r="AK44" s="93">
        <f t="shared" si="11"/>
        <v>0</v>
      </c>
    </row>
    <row r="45" spans="1:37" x14ac:dyDescent="0.25">
      <c r="A45" s="71" t="s">
        <v>499</v>
      </c>
      <c r="B45" s="46">
        <v>153.1</v>
      </c>
      <c r="C45" s="63">
        <v>159.1</v>
      </c>
      <c r="D45" s="92">
        <f t="shared" si="0"/>
        <v>-6</v>
      </c>
      <c r="E45" s="63">
        <v>63</v>
      </c>
      <c r="F45" s="63">
        <v>66</v>
      </c>
      <c r="G45" s="92">
        <f t="shared" si="1"/>
        <v>-3</v>
      </c>
      <c r="H45" s="63">
        <v>72.099999999999994</v>
      </c>
      <c r="I45" s="63">
        <v>84.1</v>
      </c>
      <c r="J45" s="92">
        <f t="shared" si="2"/>
        <v>-12</v>
      </c>
      <c r="K45" s="63">
        <v>138.1</v>
      </c>
      <c r="L45" s="63">
        <v>153.1</v>
      </c>
      <c r="M45" s="92">
        <f t="shared" si="3"/>
        <v>-15</v>
      </c>
      <c r="N45" s="63">
        <v>126.1</v>
      </c>
      <c r="O45" s="63">
        <v>138.1</v>
      </c>
      <c r="P45" s="92">
        <f t="shared" si="4"/>
        <v>-12</v>
      </c>
      <c r="Q45" s="63">
        <v>54</v>
      </c>
      <c r="R45" s="63">
        <v>36</v>
      </c>
      <c r="S45" s="92">
        <f t="shared" si="5"/>
        <v>18</v>
      </c>
      <c r="T45" s="63">
        <v>51</v>
      </c>
      <c r="U45" s="63">
        <v>45</v>
      </c>
      <c r="V45" s="92">
        <f t="shared" si="6"/>
        <v>6</v>
      </c>
      <c r="W45" s="63">
        <v>144.1</v>
      </c>
      <c r="X45" s="63">
        <v>78.099999999999994</v>
      </c>
      <c r="Y45" s="92">
        <f t="shared" si="7"/>
        <v>66</v>
      </c>
      <c r="Z45" s="63">
        <v>129.1</v>
      </c>
      <c r="AA45" s="63">
        <v>162.1</v>
      </c>
      <c r="AB45" s="92">
        <f t="shared" si="8"/>
        <v>-33</v>
      </c>
      <c r="AC45" s="63">
        <v>69</v>
      </c>
      <c r="AD45" s="63">
        <v>66</v>
      </c>
      <c r="AE45" s="92">
        <f t="shared" si="9"/>
        <v>3</v>
      </c>
      <c r="AF45" s="63">
        <v>63</v>
      </c>
      <c r="AG45" s="63">
        <v>57</v>
      </c>
      <c r="AH45" s="92">
        <f t="shared" si="10"/>
        <v>6</v>
      </c>
      <c r="AI45" s="63">
        <v>156.1</v>
      </c>
      <c r="AJ45" s="63">
        <v>87.1</v>
      </c>
      <c r="AK45" s="93">
        <f t="shared" si="11"/>
        <v>69</v>
      </c>
    </row>
    <row r="46" spans="1:37" x14ac:dyDescent="0.25">
      <c r="A46" s="71" t="s">
        <v>503</v>
      </c>
      <c r="B46" s="46">
        <v>98.5</v>
      </c>
      <c r="C46" s="63">
        <v>172.3</v>
      </c>
      <c r="D46" s="92">
        <f t="shared" si="0"/>
        <v>-73.800000000000011</v>
      </c>
      <c r="E46" s="63">
        <v>236.9</v>
      </c>
      <c r="F46" s="63">
        <v>461.5</v>
      </c>
      <c r="G46" s="92">
        <f t="shared" si="1"/>
        <v>-224.6</v>
      </c>
      <c r="H46" s="63">
        <v>101.5</v>
      </c>
      <c r="I46" s="63">
        <v>61.5</v>
      </c>
      <c r="J46" s="92">
        <f t="shared" si="2"/>
        <v>40</v>
      </c>
      <c r="K46" s="63">
        <v>200</v>
      </c>
      <c r="L46" s="63">
        <v>150.80000000000001</v>
      </c>
      <c r="M46" s="92">
        <f t="shared" si="3"/>
        <v>49.199999999999989</v>
      </c>
      <c r="N46" s="63">
        <v>212.3</v>
      </c>
      <c r="O46" s="63">
        <v>249.2</v>
      </c>
      <c r="P46" s="92">
        <f t="shared" si="4"/>
        <v>-36.899999999999977</v>
      </c>
      <c r="Q46" s="63">
        <v>113.8</v>
      </c>
      <c r="R46" s="63">
        <v>95.4</v>
      </c>
      <c r="S46" s="92">
        <f t="shared" si="5"/>
        <v>18.399999999999991</v>
      </c>
      <c r="T46" s="63">
        <v>43.1</v>
      </c>
      <c r="U46" s="63">
        <v>43.1</v>
      </c>
      <c r="V46" s="92">
        <f t="shared" si="6"/>
        <v>0</v>
      </c>
      <c r="W46" s="63">
        <v>209.2</v>
      </c>
      <c r="X46" s="63">
        <v>215.4</v>
      </c>
      <c r="Y46" s="92">
        <f t="shared" si="7"/>
        <v>-6.2000000000000171</v>
      </c>
      <c r="Z46" s="63">
        <v>187.7</v>
      </c>
      <c r="AA46" s="63">
        <v>138.5</v>
      </c>
      <c r="AB46" s="92">
        <f t="shared" si="8"/>
        <v>49.199999999999989</v>
      </c>
      <c r="AC46" s="63">
        <v>160</v>
      </c>
      <c r="AD46" s="63">
        <v>184.6</v>
      </c>
      <c r="AE46" s="92">
        <f t="shared" si="9"/>
        <v>-24.599999999999994</v>
      </c>
      <c r="AF46" s="63">
        <v>43.1</v>
      </c>
      <c r="AG46" s="63">
        <v>30.8</v>
      </c>
      <c r="AH46" s="92">
        <f t="shared" si="10"/>
        <v>12.3</v>
      </c>
      <c r="AI46" s="63">
        <v>153.80000000000001</v>
      </c>
      <c r="AJ46" s="63">
        <v>150.80000000000001</v>
      </c>
      <c r="AK46" s="93">
        <f t="shared" si="11"/>
        <v>3</v>
      </c>
    </row>
    <row r="47" spans="1:37" x14ac:dyDescent="0.25">
      <c r="A47" s="71" t="s">
        <v>514</v>
      </c>
      <c r="B47" s="46">
        <v>212.3</v>
      </c>
      <c r="C47" s="63">
        <v>243.8</v>
      </c>
      <c r="D47" s="92">
        <f t="shared" si="0"/>
        <v>-31.5</v>
      </c>
      <c r="E47" s="63">
        <v>94.6</v>
      </c>
      <c r="F47" s="63">
        <v>54.6</v>
      </c>
      <c r="G47" s="92">
        <f t="shared" si="1"/>
        <v>39.999999999999993</v>
      </c>
      <c r="H47" s="63">
        <v>82</v>
      </c>
      <c r="I47" s="63">
        <v>65.2</v>
      </c>
      <c r="J47" s="92">
        <f t="shared" si="2"/>
        <v>16.799999999999997</v>
      </c>
      <c r="K47" s="63">
        <v>348.9</v>
      </c>
      <c r="L47" s="63">
        <v>393</v>
      </c>
      <c r="M47" s="92">
        <f t="shared" si="3"/>
        <v>-44.100000000000023</v>
      </c>
      <c r="N47" s="63">
        <v>203.9</v>
      </c>
      <c r="O47" s="63">
        <v>140.80000000000001</v>
      </c>
      <c r="P47" s="92">
        <f t="shared" si="4"/>
        <v>63.099999999999994</v>
      </c>
      <c r="Q47" s="63">
        <v>271.10000000000002</v>
      </c>
      <c r="R47" s="63">
        <v>262.7</v>
      </c>
      <c r="S47" s="92">
        <f t="shared" si="5"/>
        <v>8.4000000000000341</v>
      </c>
      <c r="T47" s="63">
        <v>75.7</v>
      </c>
      <c r="U47" s="63">
        <v>73.599999999999994</v>
      </c>
      <c r="V47" s="92">
        <f t="shared" si="6"/>
        <v>2.1000000000000085</v>
      </c>
      <c r="W47" s="63">
        <v>277.39999999999998</v>
      </c>
      <c r="X47" s="63">
        <v>334.2</v>
      </c>
      <c r="Y47" s="92">
        <f t="shared" si="7"/>
        <v>-56.800000000000011</v>
      </c>
      <c r="Z47" s="63">
        <v>157.6</v>
      </c>
      <c r="AA47" s="63">
        <v>197.6</v>
      </c>
      <c r="AB47" s="92">
        <f t="shared" si="8"/>
        <v>-40</v>
      </c>
      <c r="AC47" s="63">
        <v>96.7</v>
      </c>
      <c r="AD47" s="63">
        <v>65.2</v>
      </c>
      <c r="AE47" s="92">
        <f t="shared" si="9"/>
        <v>31.5</v>
      </c>
      <c r="AF47" s="63">
        <v>151.30000000000001</v>
      </c>
      <c r="AG47" s="63">
        <v>287.89999999999998</v>
      </c>
      <c r="AH47" s="92">
        <f t="shared" si="10"/>
        <v>-136.59999999999997</v>
      </c>
      <c r="AI47" s="63">
        <v>323.7</v>
      </c>
      <c r="AJ47" s="63">
        <v>393</v>
      </c>
      <c r="AK47" s="93">
        <f t="shared" si="11"/>
        <v>-69.300000000000011</v>
      </c>
    </row>
    <row r="48" spans="1:37" x14ac:dyDescent="0.25">
      <c r="A48" s="71" t="s">
        <v>534</v>
      </c>
      <c r="B48" s="46">
        <v>44.1</v>
      </c>
      <c r="C48" s="63">
        <v>52.9</v>
      </c>
      <c r="D48" s="92">
        <f t="shared" si="0"/>
        <v>-8.7999999999999972</v>
      </c>
      <c r="E48" s="63">
        <v>44.1</v>
      </c>
      <c r="F48" s="63">
        <v>29.4</v>
      </c>
      <c r="G48" s="92">
        <f t="shared" si="1"/>
        <v>14.700000000000003</v>
      </c>
      <c r="H48" s="63">
        <v>41.2</v>
      </c>
      <c r="I48" s="63">
        <v>20.6</v>
      </c>
      <c r="J48" s="92">
        <f t="shared" si="2"/>
        <v>20.6</v>
      </c>
      <c r="K48" s="63">
        <v>102.9</v>
      </c>
      <c r="L48" s="63">
        <v>73.5</v>
      </c>
      <c r="M48" s="92">
        <f t="shared" si="3"/>
        <v>29.400000000000006</v>
      </c>
      <c r="N48" s="63">
        <v>26.5</v>
      </c>
      <c r="O48" s="63">
        <v>26.5</v>
      </c>
      <c r="P48" s="92">
        <f t="shared" si="4"/>
        <v>0</v>
      </c>
      <c r="Q48" s="63">
        <v>73.5</v>
      </c>
      <c r="R48" s="63">
        <v>67.599999999999994</v>
      </c>
      <c r="S48" s="92">
        <f t="shared" si="5"/>
        <v>5.9000000000000057</v>
      </c>
      <c r="T48" s="63">
        <v>32.4</v>
      </c>
      <c r="U48" s="63">
        <v>29.4</v>
      </c>
      <c r="V48" s="92">
        <f t="shared" si="6"/>
        <v>3</v>
      </c>
      <c r="W48" s="63">
        <v>85.3</v>
      </c>
      <c r="X48" s="63">
        <v>79.400000000000006</v>
      </c>
      <c r="Y48" s="92">
        <f t="shared" si="7"/>
        <v>5.8999999999999915</v>
      </c>
      <c r="Z48" s="63">
        <v>38.200000000000003</v>
      </c>
      <c r="AA48" s="63">
        <v>26.5</v>
      </c>
      <c r="AB48" s="92">
        <f t="shared" si="8"/>
        <v>11.700000000000003</v>
      </c>
      <c r="AC48" s="63">
        <v>61.8</v>
      </c>
      <c r="AD48" s="63">
        <v>64.7</v>
      </c>
      <c r="AE48" s="92">
        <f t="shared" si="9"/>
        <v>-2.9000000000000057</v>
      </c>
      <c r="AF48" s="63">
        <v>38.200000000000003</v>
      </c>
      <c r="AG48" s="63">
        <v>23.5</v>
      </c>
      <c r="AH48" s="92">
        <f t="shared" si="10"/>
        <v>14.700000000000003</v>
      </c>
      <c r="AI48" s="63">
        <v>182.3</v>
      </c>
      <c r="AJ48" s="63">
        <v>94.1</v>
      </c>
      <c r="AK48" s="93">
        <f t="shared" si="11"/>
        <v>88.200000000000017</v>
      </c>
    </row>
    <row r="49" spans="1:43" ht="15.75" thickBot="1" x14ac:dyDescent="0.3">
      <c r="A49" s="72" t="s">
        <v>536</v>
      </c>
      <c r="B49" s="48">
        <v>164.4</v>
      </c>
      <c r="C49" s="66">
        <v>232.6</v>
      </c>
      <c r="D49" s="4">
        <f t="shared" si="0"/>
        <v>-68.199999999999989</v>
      </c>
      <c r="E49" s="66">
        <v>170.6</v>
      </c>
      <c r="F49" s="66">
        <v>136.5</v>
      </c>
      <c r="G49" s="4">
        <f t="shared" si="1"/>
        <v>34.099999999999994</v>
      </c>
      <c r="H49" s="66">
        <v>226.4</v>
      </c>
      <c r="I49" s="66">
        <v>189.2</v>
      </c>
      <c r="J49" s="4">
        <f t="shared" si="2"/>
        <v>37.200000000000017</v>
      </c>
      <c r="K49" s="66">
        <v>335</v>
      </c>
      <c r="L49" s="66">
        <v>282.3</v>
      </c>
      <c r="M49" s="4">
        <f t="shared" si="3"/>
        <v>52.699999999999989</v>
      </c>
      <c r="N49" s="66">
        <v>189.2</v>
      </c>
      <c r="O49" s="66">
        <v>133.4</v>
      </c>
      <c r="P49" s="4">
        <f t="shared" si="4"/>
        <v>55.799999999999983</v>
      </c>
      <c r="Q49" s="66">
        <v>105.5</v>
      </c>
      <c r="R49" s="66">
        <v>71.3</v>
      </c>
      <c r="S49" s="4">
        <f t="shared" si="5"/>
        <v>34.200000000000003</v>
      </c>
      <c r="T49" s="66">
        <v>260.5</v>
      </c>
      <c r="U49" s="66">
        <v>170.6</v>
      </c>
      <c r="V49" s="4">
        <f t="shared" si="6"/>
        <v>89.9</v>
      </c>
      <c r="W49" s="66">
        <v>269.8</v>
      </c>
      <c r="X49" s="66">
        <v>269.8</v>
      </c>
      <c r="Y49" s="4">
        <f t="shared" si="7"/>
        <v>0</v>
      </c>
      <c r="Z49" s="66">
        <v>328.8</v>
      </c>
      <c r="AA49" s="66">
        <v>232.6</v>
      </c>
      <c r="AB49" s="4">
        <f t="shared" si="8"/>
        <v>96.200000000000017</v>
      </c>
      <c r="AC49" s="66">
        <v>167.5</v>
      </c>
      <c r="AD49" s="66">
        <v>99.3</v>
      </c>
      <c r="AE49" s="4">
        <f t="shared" si="9"/>
        <v>68.2</v>
      </c>
      <c r="AF49" s="66">
        <v>124.1</v>
      </c>
      <c r="AG49" s="66">
        <v>207.8</v>
      </c>
      <c r="AH49" s="4">
        <f t="shared" si="10"/>
        <v>-83.700000000000017</v>
      </c>
      <c r="AI49" s="66">
        <v>400.1</v>
      </c>
      <c r="AJ49" s="66">
        <v>384.6</v>
      </c>
      <c r="AK49" s="94">
        <f t="shared" si="11"/>
        <v>15.5</v>
      </c>
    </row>
    <row r="50" spans="1:43" ht="15.75" thickBot="1" x14ac:dyDescent="0.3"/>
    <row r="51" spans="1:43" x14ac:dyDescent="0.25">
      <c r="A51" s="7" t="s">
        <v>557</v>
      </c>
      <c r="B51" s="5">
        <f>MAX(B$2:B$49)</f>
        <v>354.5</v>
      </c>
      <c r="C51" s="3"/>
      <c r="D51" s="3"/>
      <c r="E51" s="3">
        <f t="shared" ref="E51:AM52" si="12">MAX(E$2:E$49)</f>
        <v>360.7</v>
      </c>
      <c r="F51" s="3"/>
      <c r="G51" s="3"/>
      <c r="H51" s="3">
        <f t="shared" si="12"/>
        <v>226.4</v>
      </c>
      <c r="I51" s="3"/>
      <c r="J51" s="3"/>
      <c r="K51" s="3">
        <f t="shared" si="12"/>
        <v>519.9</v>
      </c>
      <c r="L51" s="3"/>
      <c r="M51" s="3"/>
      <c r="N51" s="3">
        <f t="shared" si="12"/>
        <v>305.7</v>
      </c>
      <c r="O51" s="3"/>
      <c r="P51" s="3"/>
      <c r="Q51" s="3">
        <f t="shared" si="12"/>
        <v>286.10000000000002</v>
      </c>
      <c r="R51" s="3"/>
      <c r="S51" s="3"/>
      <c r="T51" s="3">
        <f t="shared" si="12"/>
        <v>260.5</v>
      </c>
      <c r="U51" s="3"/>
      <c r="V51" s="3"/>
      <c r="W51" s="3">
        <f t="shared" si="12"/>
        <v>439.5</v>
      </c>
      <c r="X51" s="3"/>
      <c r="Y51" s="3"/>
      <c r="Z51" s="3">
        <f t="shared" si="12"/>
        <v>383</v>
      </c>
      <c r="AA51" s="3"/>
      <c r="AB51" s="3"/>
      <c r="AC51" s="3">
        <f t="shared" si="12"/>
        <v>411.2</v>
      </c>
      <c r="AD51" s="3"/>
      <c r="AE51" s="3"/>
      <c r="AF51" s="3">
        <f t="shared" si="12"/>
        <v>290.2</v>
      </c>
      <c r="AG51" s="3"/>
      <c r="AH51" s="3"/>
      <c r="AI51" s="3">
        <f t="shared" si="12"/>
        <v>452</v>
      </c>
      <c r="AJ51" s="3"/>
      <c r="AK51" s="3"/>
      <c r="AL51" s="15">
        <f>MAX(B51:AK51)</f>
        <v>519.9</v>
      </c>
      <c r="AM51" s="95" t="s">
        <v>1673</v>
      </c>
      <c r="AN51" s="97" t="s">
        <v>1675</v>
      </c>
      <c r="AO51" s="99">
        <f>MIN(B$51:AK$52)</f>
        <v>219.6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ref="C52:AK53" si="13">MAX(C$2:C$49)</f>
        <v>409.8</v>
      </c>
      <c r="D52" s="4"/>
      <c r="E52" s="4"/>
      <c r="F52" s="4">
        <f t="shared" si="13"/>
        <v>461.5</v>
      </c>
      <c r="G52" s="4"/>
      <c r="H52" s="4"/>
      <c r="I52" s="4">
        <f t="shared" si="13"/>
        <v>225.2</v>
      </c>
      <c r="J52" s="4"/>
      <c r="K52" s="4"/>
      <c r="L52" s="4">
        <f t="shared" si="13"/>
        <v>586.5</v>
      </c>
      <c r="M52" s="4"/>
      <c r="N52" s="4"/>
      <c r="O52" s="4">
        <f t="shared" si="13"/>
        <v>392.2</v>
      </c>
      <c r="P52" s="4"/>
      <c r="Q52" s="4"/>
      <c r="R52" s="4">
        <f t="shared" si="13"/>
        <v>306.39999999999998</v>
      </c>
      <c r="S52" s="4"/>
      <c r="T52" s="4"/>
      <c r="U52" s="4">
        <f t="shared" si="13"/>
        <v>219.6</v>
      </c>
      <c r="V52" s="4"/>
      <c r="W52" s="4"/>
      <c r="X52" s="4">
        <f t="shared" si="13"/>
        <v>439.3</v>
      </c>
      <c r="Y52" s="4"/>
      <c r="Z52" s="4"/>
      <c r="AA52" s="4">
        <f t="shared" si="13"/>
        <v>419.6</v>
      </c>
      <c r="AB52" s="4"/>
      <c r="AC52" s="4"/>
      <c r="AD52" s="4">
        <f t="shared" si="13"/>
        <v>651.4</v>
      </c>
      <c r="AE52" s="4"/>
      <c r="AF52" s="4"/>
      <c r="AG52" s="4">
        <f t="shared" si="13"/>
        <v>287.89999999999998</v>
      </c>
      <c r="AH52" s="4"/>
      <c r="AI52" s="4"/>
      <c r="AJ52" s="4">
        <f t="shared" si="13"/>
        <v>550</v>
      </c>
      <c r="AK52" s="4"/>
      <c r="AL52" s="16">
        <f>MAX(B52:AK52)</f>
        <v>651.4</v>
      </c>
      <c r="AM52" s="96" t="s">
        <v>1674</v>
      </c>
      <c r="AN52" s="98"/>
      <c r="AO52" s="100">
        <f>MAX(B$51:AK$52)</f>
        <v>651.4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6</v>
      </c>
      <c r="C53" s="3"/>
      <c r="D53" s="3"/>
      <c r="E53" s="3">
        <f t="shared" ref="E53:AM54" si="14">MIN(E$2:E$49)</f>
        <v>9.1</v>
      </c>
      <c r="F53" s="3"/>
      <c r="G53" s="3"/>
      <c r="H53" s="3">
        <f t="shared" si="14"/>
        <v>7.7</v>
      </c>
      <c r="I53" s="3"/>
      <c r="J53" s="3"/>
      <c r="K53" s="3">
        <f t="shared" si="14"/>
        <v>22.1</v>
      </c>
      <c r="L53" s="3"/>
      <c r="M53" s="3"/>
      <c r="N53" s="3">
        <f t="shared" si="14"/>
        <v>9.1</v>
      </c>
      <c r="O53" s="3"/>
      <c r="P53" s="3"/>
      <c r="Q53" s="3">
        <f t="shared" si="14"/>
        <v>3</v>
      </c>
      <c r="R53" s="3"/>
      <c r="S53" s="3"/>
      <c r="T53" s="3">
        <f t="shared" si="14"/>
        <v>3</v>
      </c>
      <c r="U53" s="3"/>
      <c r="V53" s="3"/>
      <c r="W53" s="3">
        <f t="shared" si="14"/>
        <v>15.1</v>
      </c>
      <c r="X53" s="3"/>
      <c r="Y53" s="3"/>
      <c r="Z53" s="3">
        <f t="shared" si="14"/>
        <v>9.1</v>
      </c>
      <c r="AA53" s="3"/>
      <c r="AB53" s="3"/>
      <c r="AC53" s="3">
        <f t="shared" si="14"/>
        <v>3</v>
      </c>
      <c r="AD53" s="3"/>
      <c r="AE53" s="3"/>
      <c r="AF53" s="3">
        <f t="shared" si="14"/>
        <v>3</v>
      </c>
      <c r="AG53" s="3"/>
      <c r="AH53" s="3"/>
      <c r="AI53" s="3">
        <f t="shared" si="14"/>
        <v>24.2</v>
      </c>
      <c r="AJ53" s="3"/>
      <c r="AK53" s="3"/>
      <c r="AL53" s="15">
        <f>MIN(B53:AK53)</f>
        <v>3</v>
      </c>
      <c r="AM53" s="95" t="s">
        <v>1673</v>
      </c>
      <c r="AN53" s="97" t="s">
        <v>1676</v>
      </c>
      <c r="AO53" s="99">
        <f>MIN(B$53:AK$54)</f>
        <v>3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ref="C54:AK55" si="15">MIN(C$2:C$49)</f>
        <v>3</v>
      </c>
      <c r="D54" s="4"/>
      <c r="E54" s="4"/>
      <c r="F54" s="4">
        <f t="shared" si="15"/>
        <v>6</v>
      </c>
      <c r="G54" s="4"/>
      <c r="H54" s="4"/>
      <c r="I54" s="4">
        <f t="shared" si="15"/>
        <v>6</v>
      </c>
      <c r="J54" s="4"/>
      <c r="K54" s="4"/>
      <c r="L54" s="4">
        <f t="shared" si="15"/>
        <v>24.3</v>
      </c>
      <c r="M54" s="4"/>
      <c r="N54" s="4"/>
      <c r="O54" s="4">
        <f t="shared" si="15"/>
        <v>8.8000000000000007</v>
      </c>
      <c r="P54" s="4"/>
      <c r="Q54" s="4"/>
      <c r="R54" s="4">
        <f t="shared" si="15"/>
        <v>13.6</v>
      </c>
      <c r="S54" s="4"/>
      <c r="T54" s="4"/>
      <c r="U54" s="4">
        <f t="shared" si="15"/>
        <v>3</v>
      </c>
      <c r="V54" s="4"/>
      <c r="W54" s="4"/>
      <c r="X54" s="4">
        <f t="shared" si="15"/>
        <v>9.8000000000000007</v>
      </c>
      <c r="Y54" s="4"/>
      <c r="Z54" s="4"/>
      <c r="AA54" s="4">
        <f t="shared" si="15"/>
        <v>8.1999999999999993</v>
      </c>
      <c r="AB54" s="4"/>
      <c r="AC54" s="4"/>
      <c r="AD54" s="4">
        <f t="shared" si="15"/>
        <v>3</v>
      </c>
      <c r="AE54" s="4"/>
      <c r="AF54" s="4"/>
      <c r="AG54" s="4">
        <f t="shared" si="15"/>
        <v>3</v>
      </c>
      <c r="AH54" s="4"/>
      <c r="AI54" s="4"/>
      <c r="AJ54" s="4">
        <f t="shared" si="15"/>
        <v>15.1</v>
      </c>
      <c r="AK54" s="4"/>
      <c r="AL54" s="16">
        <f>MIN(B54:AK54)</f>
        <v>3</v>
      </c>
      <c r="AM54" s="96" t="s">
        <v>1674</v>
      </c>
      <c r="AN54" s="98"/>
      <c r="AO54" s="100">
        <f>MAX(B$53:AK$54)</f>
        <v>24.3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0</v>
      </c>
      <c r="C55" s="14">
        <f>COUNTIF(C$2:C$49,0)</f>
        <v>0</v>
      </c>
      <c r="D55" s="14"/>
      <c r="E55" s="14">
        <f t="shared" ref="E55:AM55" si="16">COUNTIF(E$2:E$49,0)</f>
        <v>0</v>
      </c>
      <c r="F55" s="14">
        <f t="shared" si="16"/>
        <v>0</v>
      </c>
      <c r="G55" s="14"/>
      <c r="H55" s="14">
        <f t="shared" si="16"/>
        <v>0</v>
      </c>
      <c r="I55" s="14">
        <f t="shared" si="16"/>
        <v>0</v>
      </c>
      <c r="J55" s="14"/>
      <c r="K55" s="14">
        <f t="shared" si="16"/>
        <v>0</v>
      </c>
      <c r="L55" s="14">
        <f t="shared" si="16"/>
        <v>0</v>
      </c>
      <c r="M55" s="14"/>
      <c r="N55" s="14">
        <f t="shared" si="16"/>
        <v>0</v>
      </c>
      <c r="O55" s="14">
        <f t="shared" si="16"/>
        <v>0</v>
      </c>
      <c r="P55" s="14"/>
      <c r="Q55" s="14">
        <f t="shared" si="16"/>
        <v>0</v>
      </c>
      <c r="R55" s="14">
        <f t="shared" si="16"/>
        <v>0</v>
      </c>
      <c r="S55" s="14"/>
      <c r="T55" s="14">
        <f t="shared" si="16"/>
        <v>0</v>
      </c>
      <c r="U55" s="14">
        <f t="shared" si="16"/>
        <v>0</v>
      </c>
      <c r="V55" s="14"/>
      <c r="W55" s="14">
        <f t="shared" si="16"/>
        <v>0</v>
      </c>
      <c r="X55" s="14">
        <f t="shared" si="16"/>
        <v>0</v>
      </c>
      <c r="Y55" s="14"/>
      <c r="Z55" s="14">
        <f t="shared" si="16"/>
        <v>0</v>
      </c>
      <c r="AA55" s="14">
        <f t="shared" si="16"/>
        <v>0</v>
      </c>
      <c r="AB55" s="14"/>
      <c r="AC55" s="14">
        <f t="shared" si="16"/>
        <v>0</v>
      </c>
      <c r="AD55" s="14">
        <f t="shared" si="16"/>
        <v>0</v>
      </c>
      <c r="AE55" s="14"/>
      <c r="AF55" s="14">
        <f t="shared" si="16"/>
        <v>0</v>
      </c>
      <c r="AG55" s="14">
        <f t="shared" si="16"/>
        <v>0</v>
      </c>
      <c r="AH55" s="14"/>
      <c r="AI55" s="14">
        <f t="shared" si="16"/>
        <v>0</v>
      </c>
      <c r="AJ55" s="14">
        <f t="shared" si="16"/>
        <v>0</v>
      </c>
      <c r="AK55" s="39"/>
    </row>
    <row r="56" spans="1:43" x14ac:dyDescent="0.25">
      <c r="A56" s="7" t="s">
        <v>559</v>
      </c>
      <c r="B56" s="5">
        <f>AVERAGE(B$2:B$49)</f>
        <v>155.10416666666671</v>
      </c>
      <c r="C56" s="3"/>
      <c r="D56" s="3"/>
      <c r="E56" s="3">
        <f t="shared" ref="E56:AM57" si="17">AVERAGE(E$2:E$49)</f>
        <v>159.97708333333335</v>
      </c>
      <c r="F56" s="3"/>
      <c r="G56" s="3"/>
      <c r="H56" s="3">
        <f t="shared" si="17"/>
        <v>97.685416666666683</v>
      </c>
      <c r="I56" s="3"/>
      <c r="J56" s="3"/>
      <c r="K56" s="3">
        <f t="shared" si="17"/>
        <v>202.29791666666662</v>
      </c>
      <c r="L56" s="3"/>
      <c r="M56" s="3"/>
      <c r="N56" s="3">
        <f t="shared" si="17"/>
        <v>135.59583333333333</v>
      </c>
      <c r="O56" s="3"/>
      <c r="P56" s="3"/>
      <c r="Q56" s="3">
        <f t="shared" si="17"/>
        <v>133.62291666666667</v>
      </c>
      <c r="R56" s="3"/>
      <c r="S56" s="3"/>
      <c r="T56" s="3">
        <f t="shared" si="17"/>
        <v>97.55625000000002</v>
      </c>
      <c r="U56" s="3"/>
      <c r="V56" s="3"/>
      <c r="W56" s="3">
        <f t="shared" si="17"/>
        <v>192.08541666666667</v>
      </c>
      <c r="X56" s="3"/>
      <c r="Y56" s="3"/>
      <c r="Z56" s="3">
        <f t="shared" si="17"/>
        <v>161.62708333333333</v>
      </c>
      <c r="AA56" s="3"/>
      <c r="AB56" s="3"/>
      <c r="AC56" s="3">
        <f t="shared" si="17"/>
        <v>152.15416666666667</v>
      </c>
      <c r="AD56" s="3"/>
      <c r="AE56" s="3"/>
      <c r="AF56" s="3">
        <f t="shared" si="17"/>
        <v>102.71666666666664</v>
      </c>
      <c r="AG56" s="3"/>
      <c r="AH56" s="3"/>
      <c r="AI56" s="3">
        <f t="shared" si="17"/>
        <v>218.6583333333333</v>
      </c>
      <c r="AJ56" s="3"/>
      <c r="AK56" s="3"/>
      <c r="AL56" s="15">
        <f>AVERAGE(B56,E56,H56,K56,N56,Q56,T56,W56,Z56,AC56,AF56,AI56)</f>
        <v>150.75677083333335</v>
      </c>
      <c r="AM56" s="95" t="s">
        <v>1673</v>
      </c>
      <c r="AN56" s="97" t="s">
        <v>1670</v>
      </c>
      <c r="AO56" s="99">
        <f>MIN(B$56:AK$57)</f>
        <v>91.068750000000009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ref="C57:AK58" si="18">AVERAGE(C$2:C$49)</f>
        <v>150.60208333333333</v>
      </c>
      <c r="D57" s="4"/>
      <c r="E57" s="4"/>
      <c r="F57" s="4">
        <f t="shared" si="18"/>
        <v>157.31458333333327</v>
      </c>
      <c r="G57" s="4"/>
      <c r="H57" s="4"/>
      <c r="I57" s="4">
        <f t="shared" si="18"/>
        <v>94.75</v>
      </c>
      <c r="J57" s="4"/>
      <c r="K57" s="4"/>
      <c r="L57" s="4">
        <f t="shared" si="18"/>
        <v>201.4395833333333</v>
      </c>
      <c r="M57" s="4"/>
      <c r="N57" s="4"/>
      <c r="O57" s="4">
        <f t="shared" si="18"/>
        <v>139.0229166666667</v>
      </c>
      <c r="P57" s="4"/>
      <c r="Q57" s="4"/>
      <c r="R57" s="4">
        <f t="shared" si="18"/>
        <v>125.83191489361705</v>
      </c>
      <c r="S57" s="4"/>
      <c r="T57" s="4"/>
      <c r="U57" s="4">
        <f t="shared" si="18"/>
        <v>91.068750000000009</v>
      </c>
      <c r="V57" s="4"/>
      <c r="W57" s="4"/>
      <c r="X57" s="4">
        <f t="shared" si="18"/>
        <v>196.67916666666667</v>
      </c>
      <c r="Y57" s="4"/>
      <c r="Z57" s="4"/>
      <c r="AA57" s="4">
        <f t="shared" si="18"/>
        <v>162.66666666666669</v>
      </c>
      <c r="AB57" s="4"/>
      <c r="AC57" s="4"/>
      <c r="AD57" s="4">
        <f t="shared" si="18"/>
        <v>144.83541666666665</v>
      </c>
      <c r="AE57" s="4"/>
      <c r="AF57" s="4"/>
      <c r="AG57" s="4">
        <f t="shared" si="18"/>
        <v>103.37083333333334</v>
      </c>
      <c r="AH57" s="4"/>
      <c r="AI57" s="4"/>
      <c r="AJ57" s="4">
        <f t="shared" si="18"/>
        <v>210.21041666666667</v>
      </c>
      <c r="AK57" s="4"/>
      <c r="AL57" s="16">
        <f>AVERAGE(C57,F57,I57,L57,O57,R57,U57,X57,AA57,AD57,AG57,AK57)</f>
        <v>142.50744680851065</v>
      </c>
      <c r="AM57" s="96" t="s">
        <v>1674</v>
      </c>
      <c r="AN57" s="98"/>
      <c r="AO57" s="100">
        <f>MAX(B$56:AK$57)</f>
        <v>218.6583333333333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144.9</v>
      </c>
      <c r="C58" s="11"/>
      <c r="D58" s="11"/>
      <c r="E58" s="11">
        <f t="shared" ref="E58:AM59" si="19">MEDIAN(E$2:E$49)</f>
        <v>154.55000000000001</v>
      </c>
      <c r="F58" s="11"/>
      <c r="G58" s="11"/>
      <c r="H58" s="11">
        <f t="shared" si="19"/>
        <v>91.15</v>
      </c>
      <c r="I58" s="11"/>
      <c r="J58" s="11"/>
      <c r="K58" s="11">
        <f t="shared" si="19"/>
        <v>194.35</v>
      </c>
      <c r="L58" s="11"/>
      <c r="M58" s="11"/>
      <c r="N58" s="11">
        <f t="shared" si="19"/>
        <v>126.05</v>
      </c>
      <c r="O58" s="11"/>
      <c r="P58" s="11"/>
      <c r="Q58" s="11">
        <f t="shared" si="19"/>
        <v>118.44999999999999</v>
      </c>
      <c r="R58" s="11"/>
      <c r="S58" s="11"/>
      <c r="T58" s="11">
        <f t="shared" si="19"/>
        <v>90.15</v>
      </c>
      <c r="U58" s="11"/>
      <c r="V58" s="11"/>
      <c r="W58" s="11">
        <f t="shared" si="19"/>
        <v>201.8</v>
      </c>
      <c r="X58" s="11"/>
      <c r="Y58" s="11"/>
      <c r="Z58" s="11">
        <f t="shared" si="19"/>
        <v>182</v>
      </c>
      <c r="AA58" s="11"/>
      <c r="AB58" s="11"/>
      <c r="AC58" s="11">
        <f t="shared" si="19"/>
        <v>156.4</v>
      </c>
      <c r="AD58" s="11"/>
      <c r="AE58" s="11"/>
      <c r="AF58" s="11">
        <f t="shared" si="19"/>
        <v>93.1</v>
      </c>
      <c r="AG58" s="11"/>
      <c r="AH58" s="11"/>
      <c r="AI58" s="11">
        <f t="shared" si="19"/>
        <v>213.65</v>
      </c>
      <c r="AJ58" s="11"/>
      <c r="AK58" s="11"/>
      <c r="AL58" s="18">
        <f>MEDIAN(B58,E58,H58,K58,N58,Q58,T58,W58,Z58,AC58,AF58,AI58)</f>
        <v>149.72500000000002</v>
      </c>
      <c r="AM58" s="95" t="s">
        <v>1673</v>
      </c>
      <c r="AN58" s="97" t="s">
        <v>1671</v>
      </c>
      <c r="AO58" s="99">
        <f>MIN(B$58:AK$59)</f>
        <v>79.5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ref="C59:AK60" si="20">MEDIAN(C$2:C$49)</f>
        <v>134.19999999999999</v>
      </c>
      <c r="D59" s="4"/>
      <c r="E59" s="4"/>
      <c r="F59" s="4">
        <f t="shared" si="20"/>
        <v>146.55000000000001</v>
      </c>
      <c r="G59" s="4"/>
      <c r="H59" s="4"/>
      <c r="I59" s="4">
        <f t="shared" si="20"/>
        <v>79.5</v>
      </c>
      <c r="J59" s="4"/>
      <c r="K59" s="4"/>
      <c r="L59" s="4">
        <f t="shared" si="20"/>
        <v>176.85</v>
      </c>
      <c r="M59" s="4"/>
      <c r="N59" s="4"/>
      <c r="O59" s="4">
        <f t="shared" si="20"/>
        <v>120.1</v>
      </c>
      <c r="P59" s="4"/>
      <c r="Q59" s="4"/>
      <c r="R59" s="4">
        <f t="shared" si="20"/>
        <v>118</v>
      </c>
      <c r="S59" s="4"/>
      <c r="T59" s="4"/>
      <c r="U59" s="4">
        <f t="shared" si="20"/>
        <v>80.800000000000011</v>
      </c>
      <c r="V59" s="4"/>
      <c r="W59" s="4"/>
      <c r="X59" s="4">
        <f t="shared" si="20"/>
        <v>188.60000000000002</v>
      </c>
      <c r="Y59" s="4"/>
      <c r="Z59" s="4"/>
      <c r="AA59" s="4">
        <f t="shared" si="20"/>
        <v>162.44999999999999</v>
      </c>
      <c r="AB59" s="4"/>
      <c r="AC59" s="4"/>
      <c r="AD59" s="4">
        <f t="shared" si="20"/>
        <v>133.25</v>
      </c>
      <c r="AE59" s="4"/>
      <c r="AF59" s="4"/>
      <c r="AG59" s="4">
        <f t="shared" si="20"/>
        <v>94.3</v>
      </c>
      <c r="AH59" s="4"/>
      <c r="AI59" s="4"/>
      <c r="AJ59" s="4">
        <f t="shared" si="20"/>
        <v>179.6</v>
      </c>
      <c r="AK59" s="4"/>
      <c r="AL59" s="16">
        <f>MEDIAN(C59,F59,I59,L59,O59,R59,U59,X59,AA59,AD59,AG59,AK59)</f>
        <v>133.25</v>
      </c>
      <c r="AM59" s="96" t="s">
        <v>1674</v>
      </c>
      <c r="AN59" s="98"/>
      <c r="AO59" s="100">
        <f>MAX(B$58:AK$59)</f>
        <v>213.65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91.810169460207703</v>
      </c>
      <c r="C60" s="11"/>
      <c r="D60" s="11"/>
      <c r="E60" s="11">
        <f>_xlfn.STDEV.S(E$2:E$49)</f>
        <v>94.38747266225198</v>
      </c>
      <c r="F60" s="11"/>
      <c r="G60" s="11"/>
      <c r="H60" s="11">
        <f>_xlfn.STDEV.S(H$2:H$49)</f>
        <v>54.863726689003464</v>
      </c>
      <c r="I60" s="11"/>
      <c r="J60" s="11"/>
      <c r="K60" s="11">
        <f>_xlfn.STDEV.S(K$2:K$49)</f>
        <v>95.551192672301639</v>
      </c>
      <c r="L60" s="11"/>
      <c r="M60" s="11"/>
      <c r="N60" s="11">
        <f>_xlfn.STDEV.S(N$2:N$49)</f>
        <v>73.30549878748711</v>
      </c>
      <c r="O60" s="11"/>
      <c r="P60" s="11"/>
      <c r="Q60" s="11">
        <f>_xlfn.STDEV.S(Q$2:Q$49)</f>
        <v>78.251765637297993</v>
      </c>
      <c r="R60" s="11"/>
      <c r="S60" s="11"/>
      <c r="T60" s="11">
        <f>_xlfn.STDEV.S(T$2:T$49)</f>
        <v>59.684556989937548</v>
      </c>
      <c r="U60" s="11"/>
      <c r="V60" s="11"/>
      <c r="W60" s="11">
        <f>_xlfn.STDEV.S(W$2:W$49)</f>
        <v>93.425831294209999</v>
      </c>
      <c r="X60" s="11"/>
      <c r="Y60" s="11"/>
      <c r="Z60" s="11">
        <f>_xlfn.STDEV.S(Z$2:Z$49)</f>
        <v>89.585805153099273</v>
      </c>
      <c r="AA60" s="11"/>
      <c r="AB60" s="11"/>
      <c r="AC60" s="11">
        <f>_xlfn.STDEV.S(AC$2:AC$49)</f>
        <v>90.475883605435939</v>
      </c>
      <c r="AD60" s="11"/>
      <c r="AE60" s="11"/>
      <c r="AF60" s="11">
        <f>_xlfn.STDEV.S(AF$2:AF$49)</f>
        <v>61.205208835951943</v>
      </c>
      <c r="AG60" s="11"/>
      <c r="AH60" s="11"/>
      <c r="AI60" s="11">
        <f>_xlfn.STDEV.S(AI$2:AI$49)</f>
        <v>108.20788863627538</v>
      </c>
      <c r="AJ60" s="11"/>
      <c r="AK60" s="11"/>
      <c r="AL60" s="18">
        <f>AVERAGE(B60,E60,H60,K60,N60,Q60,T60,W60,Z60,AC60,AF60,AI60)</f>
        <v>82.56291670195499</v>
      </c>
      <c r="AM60" s="95" t="s">
        <v>1673</v>
      </c>
      <c r="AN60" s="97" t="s">
        <v>1672</v>
      </c>
      <c r="AO60" s="99">
        <f>MIN(B$60:AK$61)</f>
        <v>54.863726689003464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102.76031498585881</v>
      </c>
      <c r="D61" s="55"/>
      <c r="E61" s="55"/>
      <c r="F61" s="55">
        <f>_xlfn.STDEV.S(F$2:F$49)</f>
        <v>104.06749035486003</v>
      </c>
      <c r="G61" s="55"/>
      <c r="H61" s="55"/>
      <c r="I61" s="55">
        <f>_xlfn.STDEV.S(I$2:I$49)</f>
        <v>57.999027871530373</v>
      </c>
      <c r="J61" s="55"/>
      <c r="K61" s="55"/>
      <c r="L61" s="55">
        <f>_xlfn.STDEV.S(L$2:L$49)</f>
        <v>128.16263228693583</v>
      </c>
      <c r="M61" s="55"/>
      <c r="N61" s="55"/>
      <c r="O61" s="55">
        <f>_xlfn.STDEV.S(O$2:O$49)</f>
        <v>99.371514903873617</v>
      </c>
      <c r="P61" s="55"/>
      <c r="Q61" s="55"/>
      <c r="R61" s="55">
        <f>_xlfn.STDEV.S(R$2:R$49)</f>
        <v>70.600459126426117</v>
      </c>
      <c r="S61" s="55"/>
      <c r="T61" s="55"/>
      <c r="U61" s="55">
        <f>_xlfn.STDEV.S(U$2:U$49)</f>
        <v>55.593808610771248</v>
      </c>
      <c r="V61" s="55"/>
      <c r="W61" s="55"/>
      <c r="X61" s="55">
        <f>_xlfn.STDEV.S(X$2:X$49)</f>
        <v>121.13304968896939</v>
      </c>
      <c r="Y61" s="55"/>
      <c r="Z61" s="55"/>
      <c r="AA61" s="55">
        <f>_xlfn.STDEV.S(AA$2:AA$49)</f>
        <v>106.90128740210258</v>
      </c>
      <c r="AB61" s="55"/>
      <c r="AC61" s="55"/>
      <c r="AD61" s="55">
        <f>_xlfn.STDEV.S(AD$2:AD$49)</f>
        <v>111.28300416884859</v>
      </c>
      <c r="AE61" s="55"/>
      <c r="AF61" s="55"/>
      <c r="AG61" s="55">
        <f>_xlfn.STDEV.S(AG$2:AG$49)</f>
        <v>69.744939443763101</v>
      </c>
      <c r="AH61" s="55"/>
      <c r="AI61" s="55"/>
      <c r="AJ61" s="55">
        <f>_xlfn.STDEV.S(AJ$2:AJ$49)</f>
        <v>129.96052140256657</v>
      </c>
      <c r="AK61" s="55"/>
      <c r="AL61" s="16">
        <f>AVERAGE(C61,F61,I61,L61,O61,R61,U61,X61,AA61,AD61,AG61,AK61)</f>
        <v>93.419775349449083</v>
      </c>
      <c r="AM61" s="96" t="s">
        <v>1674</v>
      </c>
      <c r="AN61" s="98"/>
      <c r="AO61" s="100">
        <f>MAX(B$60:AK$61)</f>
        <v>129.96052140256657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2</v>
      </c>
      <c r="E62" s="83"/>
      <c r="F62" s="83"/>
      <c r="G62" s="83">
        <f>COUNTIF(G$2:G$49,0)</f>
        <v>2</v>
      </c>
      <c r="H62" s="83"/>
      <c r="I62" s="83"/>
      <c r="J62" s="83">
        <f>COUNTIF(J$2:J$49,0)</f>
        <v>5</v>
      </c>
      <c r="K62" s="83"/>
      <c r="L62" s="83"/>
      <c r="M62" s="83">
        <f>COUNTIF(M$2:M$49,0)</f>
        <v>1</v>
      </c>
      <c r="N62" s="83"/>
      <c r="O62" s="83"/>
      <c r="P62" s="83">
        <f>COUNTIF(P$2:P$49,0)</f>
        <v>5</v>
      </c>
      <c r="Q62" s="83"/>
      <c r="R62" s="83"/>
      <c r="S62" s="83">
        <f>COUNTIF(S$2:S$49,0)</f>
        <v>1</v>
      </c>
      <c r="T62" s="83"/>
      <c r="U62" s="83"/>
      <c r="V62" s="83">
        <f>COUNTIF(V$2:V$49,0)</f>
        <v>4</v>
      </c>
      <c r="W62" s="83"/>
      <c r="X62" s="83"/>
      <c r="Y62" s="83">
        <f>COUNTIF(Y$2:Y$49,0)</f>
        <v>2</v>
      </c>
      <c r="Z62" s="83"/>
      <c r="AA62" s="83"/>
      <c r="AB62" s="83">
        <f>COUNTIF(AB$2:AB$49,0)</f>
        <v>3</v>
      </c>
      <c r="AC62" s="83"/>
      <c r="AD62" s="83"/>
      <c r="AE62" s="83">
        <f>COUNTIF(AE$2:AE$49,0)</f>
        <v>3</v>
      </c>
      <c r="AF62" s="83"/>
      <c r="AG62" s="83"/>
      <c r="AH62" s="83">
        <f>COUNTIF(AH$2:AH$49,0)</f>
        <v>4</v>
      </c>
      <c r="AI62" s="83"/>
      <c r="AJ62" s="83"/>
      <c r="AK62" s="84">
        <f>COUNTIF(AK$2:AK$49,0)</f>
        <v>2</v>
      </c>
    </row>
    <row r="63" spans="1:43" x14ac:dyDescent="0.25">
      <c r="A63" s="59" t="s">
        <v>1668</v>
      </c>
      <c r="B63" s="85"/>
      <c r="C63" s="86"/>
      <c r="D63" s="86">
        <f>COUNTIF(D$2:D$49,"&lt;0")</f>
        <v>18</v>
      </c>
      <c r="E63" s="86"/>
      <c r="F63" s="86"/>
      <c r="G63" s="86">
        <f>COUNTIF(G$2:G$49,"&lt;0")</f>
        <v>21</v>
      </c>
      <c r="H63" s="86"/>
      <c r="I63" s="86"/>
      <c r="J63" s="86">
        <f>COUNTIF(J$2:J$49,"&lt;0")</f>
        <v>20</v>
      </c>
      <c r="K63" s="86"/>
      <c r="L63" s="86"/>
      <c r="M63" s="86">
        <f>COUNTIF(M$2:M$49,"&lt;0")</f>
        <v>23</v>
      </c>
      <c r="N63" s="86"/>
      <c r="O63" s="86"/>
      <c r="P63" s="86">
        <f>COUNTIF(P$2:P$49,"&lt;0")</f>
        <v>19</v>
      </c>
      <c r="Q63" s="86"/>
      <c r="R63" s="86"/>
      <c r="S63" s="86">
        <f>COUNTIF(S$2:S$49,"&lt;0")</f>
        <v>20</v>
      </c>
      <c r="T63" s="86"/>
      <c r="U63" s="86"/>
      <c r="V63" s="86">
        <f>COUNTIF(V$2:V$49,"&lt;0")</f>
        <v>17</v>
      </c>
      <c r="W63" s="86"/>
      <c r="X63" s="86"/>
      <c r="Y63" s="86">
        <f>COUNTIF(Y$2:Y$49,"&lt;0")</f>
        <v>23</v>
      </c>
      <c r="Z63" s="86"/>
      <c r="AA63" s="86"/>
      <c r="AB63" s="86">
        <f>COUNTIF(AB$2:AB$49,"&lt;0")</f>
        <v>21</v>
      </c>
      <c r="AC63" s="86"/>
      <c r="AD63" s="86"/>
      <c r="AE63" s="86">
        <f>COUNTIF(AE$2:AE$49,"&lt;0")</f>
        <v>17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19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28</v>
      </c>
      <c r="E64" s="89"/>
      <c r="F64" s="89"/>
      <c r="G64" s="89">
        <f>COUNTIF(G$2:G$49,"&gt;0")</f>
        <v>25</v>
      </c>
      <c r="H64" s="89"/>
      <c r="I64" s="89"/>
      <c r="J64" s="89">
        <f>COUNTIF(J$2:J$49,"&gt;0")</f>
        <v>23</v>
      </c>
      <c r="K64" s="89"/>
      <c r="L64" s="89"/>
      <c r="M64" s="89">
        <f>COUNTIF(M$2:M$49,"&gt;0")</f>
        <v>24</v>
      </c>
      <c r="N64" s="89"/>
      <c r="O64" s="89"/>
      <c r="P64" s="89">
        <f>COUNTIF(P$2:P$49,"&gt;0")</f>
        <v>24</v>
      </c>
      <c r="Q64" s="89"/>
      <c r="R64" s="89"/>
      <c r="S64" s="89">
        <f>COUNTIF(S$2:S$49,"&gt;0")</f>
        <v>27</v>
      </c>
      <c r="T64" s="89"/>
      <c r="U64" s="89"/>
      <c r="V64" s="89">
        <f>COUNTIF(V$2:V$49,"&gt;0")</f>
        <v>27</v>
      </c>
      <c r="W64" s="89"/>
      <c r="X64" s="89"/>
      <c r="Y64" s="89">
        <f>COUNTIF(Y$2:Y$49,"&gt;0")</f>
        <v>23</v>
      </c>
      <c r="Z64" s="89"/>
      <c r="AA64" s="89"/>
      <c r="AB64" s="89">
        <f>COUNTIF(AB$2:AB$49,"&gt;0")</f>
        <v>24</v>
      </c>
      <c r="AC64" s="89"/>
      <c r="AD64" s="89"/>
      <c r="AE64" s="89">
        <f>COUNTIF(AE$2:AE$49,"&gt;0")</f>
        <v>28</v>
      </c>
      <c r="AF64" s="89"/>
      <c r="AG64" s="89"/>
      <c r="AH64" s="89">
        <f>COUNTIF(AH$2:AH$49,"&gt;0")</f>
        <v>20</v>
      </c>
      <c r="AI64" s="89"/>
      <c r="AJ64" s="89"/>
      <c r="AK64" s="90">
        <f>COUNTIF(AK$2:AK$49,"&gt;0")</f>
        <v>27</v>
      </c>
    </row>
    <row r="65" spans="1:37" x14ac:dyDescent="0.25">
      <c r="A65" s="51" t="s">
        <v>1685</v>
      </c>
      <c r="B65" s="73"/>
      <c r="C65" s="57"/>
      <c r="D65" s="76">
        <f>(D62/(D$62+D$63+D$64))*100</f>
        <v>4.1666666666666661</v>
      </c>
      <c r="E65" s="76"/>
      <c r="F65" s="76"/>
      <c r="G65" s="76">
        <f>(G62/(G$62+G$63+G$64))*100</f>
        <v>4.1666666666666661</v>
      </c>
      <c r="H65" s="76"/>
      <c r="I65" s="76"/>
      <c r="J65" s="76">
        <f>(J62/(J$62+J$63+J$64))*100</f>
        <v>10.416666666666668</v>
      </c>
      <c r="K65" s="76"/>
      <c r="L65" s="76"/>
      <c r="M65" s="76">
        <f>(M62/(M$62+M$63+M$64))*100</f>
        <v>2.083333333333333</v>
      </c>
      <c r="N65" s="76"/>
      <c r="O65" s="76"/>
      <c r="P65" s="76">
        <f>(P62/(P$62+P$63+P$64))*100</f>
        <v>10.416666666666668</v>
      </c>
      <c r="Q65" s="76"/>
      <c r="R65" s="76"/>
      <c r="S65" s="76">
        <f>(S62/(S$62+S$63+S$64))*100</f>
        <v>2.083333333333333</v>
      </c>
      <c r="T65" s="76"/>
      <c r="U65" s="76"/>
      <c r="V65" s="76">
        <f>(V62/(V$62+V$63+V$64))*100</f>
        <v>8.3333333333333321</v>
      </c>
      <c r="W65" s="76"/>
      <c r="X65" s="76"/>
      <c r="Y65" s="76">
        <f>(Y62/(Y$62+Y$63+Y$64))*100</f>
        <v>4.1666666666666661</v>
      </c>
      <c r="Z65" s="76"/>
      <c r="AA65" s="76"/>
      <c r="AB65" s="76">
        <f>(AB62/(AB$62+AB$63+AB$64))*100</f>
        <v>6.25</v>
      </c>
      <c r="AC65" s="76"/>
      <c r="AD65" s="76"/>
      <c r="AE65" s="76">
        <f>(AE62/(AE$62+AE$63+AE$64))*100</f>
        <v>6.25</v>
      </c>
      <c r="AF65" s="76"/>
      <c r="AG65" s="76"/>
      <c r="AH65" s="76">
        <f>(AH62/(AH$62+AH$63+AH$64))*100</f>
        <v>8.3333333333333321</v>
      </c>
      <c r="AI65" s="76"/>
      <c r="AJ65" s="76"/>
      <c r="AK65" s="77">
        <f>(AK62/(AK$62+AK$63+AK$64))*100</f>
        <v>4.1666666666666661</v>
      </c>
    </row>
    <row r="66" spans="1:37" x14ac:dyDescent="0.25">
      <c r="A66" s="59" t="s">
        <v>1686</v>
      </c>
      <c r="B66" s="74"/>
      <c r="C66" s="56"/>
      <c r="D66" s="78">
        <f>(D63/(D$62+D$63+D$64))*100</f>
        <v>37.5</v>
      </c>
      <c r="E66" s="78"/>
      <c r="F66" s="78"/>
      <c r="G66" s="78">
        <f>(G63/(G$62+G$63+G$64))*100</f>
        <v>43.75</v>
      </c>
      <c r="H66" s="78"/>
      <c r="I66" s="78"/>
      <c r="J66" s="78">
        <f>(J63/(J$62+J$63+J$64))*100</f>
        <v>41.666666666666671</v>
      </c>
      <c r="K66" s="78"/>
      <c r="L66" s="78"/>
      <c r="M66" s="78">
        <f>(M63/(M$62+M$63+M$64))*100</f>
        <v>47.916666666666671</v>
      </c>
      <c r="N66" s="78"/>
      <c r="O66" s="78"/>
      <c r="P66" s="78">
        <f>(P63/(P$62+P$63+P$64))*100</f>
        <v>39.583333333333329</v>
      </c>
      <c r="Q66" s="78"/>
      <c r="R66" s="78"/>
      <c r="S66" s="78">
        <f>(S63/(S$62+S$63+S$64))*100</f>
        <v>41.666666666666671</v>
      </c>
      <c r="T66" s="78"/>
      <c r="U66" s="78"/>
      <c r="V66" s="78">
        <f>(V63/(V$62+V$63+V$64))*100</f>
        <v>35.416666666666671</v>
      </c>
      <c r="W66" s="78"/>
      <c r="X66" s="78"/>
      <c r="Y66" s="78">
        <f>(Y63/(Y$62+Y$63+Y$64))*100</f>
        <v>47.916666666666671</v>
      </c>
      <c r="Z66" s="78"/>
      <c r="AA66" s="78"/>
      <c r="AB66" s="78">
        <f>(AB63/(AB$62+AB$63+AB$64))*100</f>
        <v>43.75</v>
      </c>
      <c r="AC66" s="78"/>
      <c r="AD66" s="78"/>
      <c r="AE66" s="78">
        <f>(AE63/(AE$62+AE$63+AE$64))*100</f>
        <v>35.416666666666671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39.583333333333329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58.333333333333336</v>
      </c>
      <c r="E67" s="80"/>
      <c r="F67" s="80"/>
      <c r="G67" s="80">
        <f>(G64/(G$62+G$63+G$64))*100</f>
        <v>52.083333333333336</v>
      </c>
      <c r="H67" s="80"/>
      <c r="I67" s="80"/>
      <c r="J67" s="80">
        <f>(J64/(J$62+J$63+J$64))*100</f>
        <v>47.916666666666671</v>
      </c>
      <c r="K67" s="80"/>
      <c r="L67" s="80"/>
      <c r="M67" s="80">
        <f>(M64/(M$62+M$63+M$64))*100</f>
        <v>50</v>
      </c>
      <c r="N67" s="80"/>
      <c r="O67" s="80"/>
      <c r="P67" s="80">
        <f>(P64/(P$62+P$63+P$64))*100</f>
        <v>50</v>
      </c>
      <c r="Q67" s="80"/>
      <c r="R67" s="80"/>
      <c r="S67" s="80">
        <f>(S64/(S$62+S$63+S$64))*100</f>
        <v>56.25</v>
      </c>
      <c r="T67" s="80"/>
      <c r="U67" s="80"/>
      <c r="V67" s="80">
        <f>(V64/(V$62+V$63+V$64))*100</f>
        <v>56.25</v>
      </c>
      <c r="W67" s="80"/>
      <c r="X67" s="80"/>
      <c r="Y67" s="80">
        <f>(Y64/(Y$62+Y$63+Y$64))*100</f>
        <v>47.916666666666671</v>
      </c>
      <c r="Z67" s="80"/>
      <c r="AA67" s="80"/>
      <c r="AB67" s="80">
        <f>(AB64/(AB$62+AB$63+AB$64))*100</f>
        <v>50</v>
      </c>
      <c r="AC67" s="80"/>
      <c r="AD67" s="80"/>
      <c r="AE67" s="80">
        <f>(AE64/(AE$62+AE$63+AE$64))*100</f>
        <v>58.333333333333336</v>
      </c>
      <c r="AF67" s="80"/>
      <c r="AG67" s="80"/>
      <c r="AH67" s="80">
        <f>(AH64/(AH$62+AH$63+AH$64))*100</f>
        <v>41.666666666666671</v>
      </c>
      <c r="AI67" s="80"/>
      <c r="AJ67" s="80"/>
      <c r="AK67" s="81">
        <f>(AK64/(AK$62+AK$63+AK$64))*100</f>
        <v>56.25</v>
      </c>
    </row>
  </sheetData>
  <mergeCells count="5">
    <mergeCell ref="AN51:AN52"/>
    <mergeCell ref="AN53:AN54"/>
    <mergeCell ref="AN56:AN57"/>
    <mergeCell ref="AN58:AN59"/>
    <mergeCell ref="AN60:AN61"/>
  </mergeCells>
  <conditionalFormatting sqref="A3:A49">
    <cfRule type="containsText" dxfId="242" priority="207" operator="containsText" text="_">
      <formula>NOT(ISERROR(SEARCH("_",A3)))</formula>
    </cfRule>
  </conditionalFormatting>
  <conditionalFormatting sqref="C2:C49">
    <cfRule type="cellIs" dxfId="241" priority="206" operator="equal">
      <formula>0</formula>
    </cfRule>
  </conditionalFormatting>
  <conditionalFormatting sqref="C2:C49">
    <cfRule type="cellIs" dxfId="240" priority="202" operator="equal">
      <formula>0</formula>
    </cfRule>
    <cfRule type="aboveAverage" dxfId="239" priority="203" aboveAverage="0"/>
    <cfRule type="aboveAverage" dxfId="238" priority="204"/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{9C652AD3-C177-4FE0-B630-2A9A9E86B1E7}</x14:id>
        </ext>
      </extLst>
    </cfRule>
  </conditionalFormatting>
  <conditionalFormatting sqref="B2:B49">
    <cfRule type="cellIs" dxfId="236" priority="195" operator="equal">
      <formula>0</formula>
    </cfRule>
  </conditionalFormatting>
  <conditionalFormatting sqref="B2:B49">
    <cfRule type="cellIs" dxfId="235" priority="191" operator="equal">
      <formula>0</formula>
    </cfRule>
    <cfRule type="aboveAverage" dxfId="234" priority="192" aboveAverage="0"/>
    <cfRule type="aboveAverage" dxfId="233" priority="193"/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{115E5209-3886-4C2D-8DFF-38368194D658}</x14:id>
        </ext>
      </extLst>
    </cfRule>
  </conditionalFormatting>
  <conditionalFormatting sqref="E2:E49">
    <cfRule type="cellIs" dxfId="232" priority="189" operator="equal">
      <formula>0</formula>
    </cfRule>
  </conditionalFormatting>
  <conditionalFormatting sqref="E2:E49">
    <cfRule type="cellIs" dxfId="231" priority="185" operator="equal">
      <formula>0</formula>
    </cfRule>
    <cfRule type="aboveAverage" dxfId="230" priority="186" aboveAverage="0"/>
    <cfRule type="aboveAverage" dxfId="229" priority="187"/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{7FA36ADF-3E12-4552-A3B4-F25D4B429E36}</x14:id>
        </ext>
      </extLst>
    </cfRule>
  </conditionalFormatting>
  <conditionalFormatting sqref="F2:F49">
    <cfRule type="cellIs" dxfId="228" priority="183" operator="equal">
      <formula>0</formula>
    </cfRule>
  </conditionalFormatting>
  <conditionalFormatting sqref="F2:F49">
    <cfRule type="cellIs" dxfId="227" priority="179" operator="equal">
      <formula>0</formula>
    </cfRule>
    <cfRule type="aboveAverage" dxfId="226" priority="180" aboveAverage="0"/>
    <cfRule type="aboveAverage" dxfId="225" priority="181"/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{5ABE8F51-E175-4C08-ACE5-7D51B21E15D1}</x14:id>
        </ext>
      </extLst>
    </cfRule>
  </conditionalFormatting>
  <conditionalFormatting sqref="H2:H49">
    <cfRule type="cellIs" dxfId="224" priority="177" operator="equal">
      <formula>0</formula>
    </cfRule>
  </conditionalFormatting>
  <conditionalFormatting sqref="H2:H49">
    <cfRule type="cellIs" dxfId="223" priority="173" operator="equal">
      <formula>0</formula>
    </cfRule>
    <cfRule type="aboveAverage" dxfId="222" priority="174" aboveAverage="0"/>
    <cfRule type="aboveAverage" dxfId="221" priority="175"/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{F495D312-F8D6-4E5B-8CA7-DF6B65B2D315}</x14:id>
        </ext>
      </extLst>
    </cfRule>
  </conditionalFormatting>
  <conditionalFormatting sqref="I2:I49">
    <cfRule type="cellIs" dxfId="220" priority="171" operator="equal">
      <formula>0</formula>
    </cfRule>
  </conditionalFormatting>
  <conditionalFormatting sqref="I2:I49">
    <cfRule type="cellIs" dxfId="219" priority="167" operator="equal">
      <formula>0</formula>
    </cfRule>
    <cfRule type="aboveAverage" dxfId="218" priority="168" aboveAverage="0"/>
    <cfRule type="aboveAverage" dxfId="217" priority="169"/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{58464752-A068-440F-9CD9-679360C75DE1}</x14:id>
        </ext>
      </extLst>
    </cfRule>
  </conditionalFormatting>
  <conditionalFormatting sqref="K2:K49">
    <cfRule type="cellIs" dxfId="216" priority="165" operator="equal">
      <formula>0</formula>
    </cfRule>
  </conditionalFormatting>
  <conditionalFormatting sqref="K2:K49">
    <cfRule type="cellIs" dxfId="215" priority="161" operator="equal">
      <formula>0</formula>
    </cfRule>
    <cfRule type="aboveAverage" dxfId="214" priority="162" aboveAverage="0"/>
    <cfRule type="aboveAverage" dxfId="213" priority="163"/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{00637C13-ECE3-43F6-ADB8-E5E6ABDCC044}</x14:id>
        </ext>
      </extLst>
    </cfRule>
  </conditionalFormatting>
  <conditionalFormatting sqref="L2:L49">
    <cfRule type="cellIs" dxfId="212" priority="159" operator="equal">
      <formula>0</formula>
    </cfRule>
  </conditionalFormatting>
  <conditionalFormatting sqref="L2:L49">
    <cfRule type="cellIs" dxfId="211" priority="155" operator="equal">
      <formula>0</formula>
    </cfRule>
    <cfRule type="aboveAverage" dxfId="210" priority="156" aboveAverage="0"/>
    <cfRule type="aboveAverage" dxfId="209" priority="157"/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{AD1DE80D-51D7-438D-9F8F-2F7CFF1979A3}</x14:id>
        </ext>
      </extLst>
    </cfRule>
  </conditionalFormatting>
  <conditionalFormatting sqref="N2:N49">
    <cfRule type="cellIs" dxfId="208" priority="153" operator="equal">
      <formula>0</formula>
    </cfRule>
  </conditionalFormatting>
  <conditionalFormatting sqref="N2:N49">
    <cfRule type="cellIs" dxfId="207" priority="149" operator="equal">
      <formula>0</formula>
    </cfRule>
    <cfRule type="aboveAverage" dxfId="206" priority="150" aboveAverage="0"/>
    <cfRule type="aboveAverage" dxfId="205" priority="151"/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{219292BA-BFD6-4D85-BFBA-1DE5AE1A38E7}</x14:id>
        </ext>
      </extLst>
    </cfRule>
  </conditionalFormatting>
  <conditionalFormatting sqref="O2:O49">
    <cfRule type="cellIs" dxfId="204" priority="147" operator="equal">
      <formula>0</formula>
    </cfRule>
  </conditionalFormatting>
  <conditionalFormatting sqref="O2:O49">
    <cfRule type="cellIs" dxfId="203" priority="143" operator="equal">
      <formula>0</formula>
    </cfRule>
    <cfRule type="aboveAverage" dxfId="202" priority="144" aboveAverage="0"/>
    <cfRule type="aboveAverage" dxfId="201" priority="145"/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{B3C02729-59B0-43D5-92FD-077D7FAF911E}</x14:id>
        </ext>
      </extLst>
    </cfRule>
  </conditionalFormatting>
  <conditionalFormatting sqref="Q2:Q49">
    <cfRule type="cellIs" dxfId="200" priority="141" operator="equal">
      <formula>0</formula>
    </cfRule>
  </conditionalFormatting>
  <conditionalFormatting sqref="Q2:Q49">
    <cfRule type="cellIs" dxfId="199" priority="137" operator="equal">
      <formula>0</formula>
    </cfRule>
    <cfRule type="aboveAverage" dxfId="198" priority="138" aboveAverage="0"/>
    <cfRule type="aboveAverage" dxfId="197" priority="139"/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{A0B22134-58F4-4A15-AFBB-33BB1B3D18F5}</x14:id>
        </ext>
      </extLst>
    </cfRule>
  </conditionalFormatting>
  <conditionalFormatting sqref="R2:R49">
    <cfRule type="cellIs" dxfId="196" priority="135" operator="equal">
      <formula>0</formula>
    </cfRule>
  </conditionalFormatting>
  <conditionalFormatting sqref="R2:R49">
    <cfRule type="cellIs" dxfId="195" priority="131" operator="equal">
      <formula>0</formula>
    </cfRule>
    <cfRule type="aboveAverage" dxfId="194" priority="132" aboveAverage="0"/>
    <cfRule type="aboveAverage" dxfId="193" priority="133"/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{ED53F1C5-4622-4335-8B29-0BAD61F6B444}</x14:id>
        </ext>
      </extLst>
    </cfRule>
  </conditionalFormatting>
  <conditionalFormatting sqref="T2:T49">
    <cfRule type="cellIs" dxfId="192" priority="129" operator="equal">
      <formula>0</formula>
    </cfRule>
  </conditionalFormatting>
  <conditionalFormatting sqref="T2:T49">
    <cfRule type="cellIs" dxfId="191" priority="125" operator="equal">
      <formula>0</formula>
    </cfRule>
    <cfRule type="aboveAverage" dxfId="190" priority="126" aboveAverage="0"/>
    <cfRule type="aboveAverage" dxfId="189" priority="127"/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{BB2DCBAF-6049-441D-9F33-FEABC8D69AC7}</x14:id>
        </ext>
      </extLst>
    </cfRule>
  </conditionalFormatting>
  <conditionalFormatting sqref="U2:U49">
    <cfRule type="cellIs" dxfId="188" priority="123" operator="equal">
      <formula>0</formula>
    </cfRule>
  </conditionalFormatting>
  <conditionalFormatting sqref="U2:U49">
    <cfRule type="cellIs" dxfId="187" priority="119" operator="equal">
      <formula>0</formula>
    </cfRule>
    <cfRule type="aboveAverage" dxfId="186" priority="120" aboveAverage="0"/>
    <cfRule type="aboveAverage" dxfId="185" priority="121"/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{EBEB30BA-6C02-4EAF-910F-99417506AE24}</x14:id>
        </ext>
      </extLst>
    </cfRule>
  </conditionalFormatting>
  <conditionalFormatting sqref="W2:W49">
    <cfRule type="cellIs" dxfId="184" priority="117" operator="equal">
      <formula>0</formula>
    </cfRule>
  </conditionalFormatting>
  <conditionalFormatting sqref="W2:W49">
    <cfRule type="cellIs" dxfId="183" priority="113" operator="equal">
      <formula>0</formula>
    </cfRule>
    <cfRule type="aboveAverage" dxfId="182" priority="114" aboveAverage="0"/>
    <cfRule type="aboveAverage" dxfId="181" priority="115"/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{1A962C86-A1F1-4CA8-B0A3-BB55C8BB5F02}</x14:id>
        </ext>
      </extLst>
    </cfRule>
  </conditionalFormatting>
  <conditionalFormatting sqref="X2:X49">
    <cfRule type="cellIs" dxfId="180" priority="111" operator="equal">
      <formula>0</formula>
    </cfRule>
  </conditionalFormatting>
  <conditionalFormatting sqref="X2:X49">
    <cfRule type="cellIs" dxfId="179" priority="107" operator="equal">
      <formula>0</formula>
    </cfRule>
    <cfRule type="aboveAverage" dxfId="178" priority="108" aboveAverage="0"/>
    <cfRule type="aboveAverage" dxfId="177" priority="109"/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{D3609CA3-ED28-4422-9357-C710288091DE}</x14:id>
        </ext>
      </extLst>
    </cfRule>
  </conditionalFormatting>
  <conditionalFormatting sqref="Z2:Z49">
    <cfRule type="cellIs" dxfId="176" priority="105" operator="equal">
      <formula>0</formula>
    </cfRule>
  </conditionalFormatting>
  <conditionalFormatting sqref="Z2:Z49">
    <cfRule type="cellIs" dxfId="175" priority="101" operator="equal">
      <formula>0</formula>
    </cfRule>
    <cfRule type="aboveAverage" dxfId="174" priority="102" aboveAverage="0"/>
    <cfRule type="aboveAverage" dxfId="173" priority="103"/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{9B0C3F86-FF35-4690-BB21-E37DEDAC4C7F}</x14:id>
        </ext>
      </extLst>
    </cfRule>
  </conditionalFormatting>
  <conditionalFormatting sqref="AA2:AA49">
    <cfRule type="cellIs" dxfId="172" priority="99" operator="equal">
      <formula>0</formula>
    </cfRule>
  </conditionalFormatting>
  <conditionalFormatting sqref="AA2:AA49">
    <cfRule type="cellIs" dxfId="171" priority="95" operator="equal">
      <formula>0</formula>
    </cfRule>
    <cfRule type="aboveAverage" dxfId="170" priority="96" aboveAverage="0"/>
    <cfRule type="aboveAverage" dxfId="169" priority="97"/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{0309D745-82F8-4E21-92E3-FEDAD5905871}</x14:id>
        </ext>
      </extLst>
    </cfRule>
  </conditionalFormatting>
  <conditionalFormatting sqref="AC2:AC49">
    <cfRule type="cellIs" dxfId="168" priority="93" operator="equal">
      <formula>0</formula>
    </cfRule>
  </conditionalFormatting>
  <conditionalFormatting sqref="AC2:AC49">
    <cfRule type="cellIs" dxfId="167" priority="89" operator="equal">
      <formula>0</formula>
    </cfRule>
    <cfRule type="aboveAverage" dxfId="166" priority="90" aboveAverage="0"/>
    <cfRule type="aboveAverage" dxfId="165" priority="91"/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{CCA139EE-1357-46B2-A2B4-CA629B9F6B1A}</x14:id>
        </ext>
      </extLst>
    </cfRule>
  </conditionalFormatting>
  <conditionalFormatting sqref="AD2:AD49">
    <cfRule type="cellIs" dxfId="164" priority="87" operator="equal">
      <formula>0</formula>
    </cfRule>
  </conditionalFormatting>
  <conditionalFormatting sqref="AD2:AD49">
    <cfRule type="cellIs" dxfId="163" priority="83" operator="equal">
      <formula>0</formula>
    </cfRule>
    <cfRule type="aboveAverage" dxfId="162" priority="84" aboveAverage="0"/>
    <cfRule type="aboveAverage" dxfId="161" priority="85"/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{F9688B19-B6E6-4CA1-8843-733E49E65E14}</x14:id>
        </ext>
      </extLst>
    </cfRule>
  </conditionalFormatting>
  <conditionalFormatting sqref="AF2:AF49">
    <cfRule type="cellIs" dxfId="160" priority="81" operator="equal">
      <formula>0</formula>
    </cfRule>
  </conditionalFormatting>
  <conditionalFormatting sqref="AF2:AF49">
    <cfRule type="cellIs" dxfId="159" priority="77" operator="equal">
      <formula>0</formula>
    </cfRule>
    <cfRule type="aboveAverage" dxfId="158" priority="78" aboveAverage="0"/>
    <cfRule type="aboveAverage" dxfId="157" priority="79"/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{FD686FA8-C33C-411A-A69D-77356D9A7FDF}</x14:id>
        </ext>
      </extLst>
    </cfRule>
  </conditionalFormatting>
  <conditionalFormatting sqref="AG2:AG49">
    <cfRule type="cellIs" dxfId="156" priority="75" operator="equal">
      <formula>0</formula>
    </cfRule>
  </conditionalFormatting>
  <conditionalFormatting sqref="AG2:AG49">
    <cfRule type="cellIs" dxfId="155" priority="71" operator="equal">
      <formula>0</formula>
    </cfRule>
    <cfRule type="aboveAverage" dxfId="154" priority="72" aboveAverage="0"/>
    <cfRule type="aboveAverage" dxfId="153" priority="73"/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{C9FB4C03-5BD6-4920-B235-8BE166AAB659}</x14:id>
        </ext>
      </extLst>
    </cfRule>
  </conditionalFormatting>
  <conditionalFormatting sqref="AI2:AI49">
    <cfRule type="cellIs" dxfId="152" priority="69" operator="equal">
      <formula>0</formula>
    </cfRule>
  </conditionalFormatting>
  <conditionalFormatting sqref="AI2:AI49">
    <cfRule type="cellIs" dxfId="151" priority="65" operator="equal">
      <formula>0</formula>
    </cfRule>
    <cfRule type="aboveAverage" dxfId="150" priority="66" aboveAverage="0"/>
    <cfRule type="aboveAverage" dxfId="149" priority="67"/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{99A8BA32-A3DB-455D-9A13-878B8D8B128A}</x14:id>
        </ext>
      </extLst>
    </cfRule>
  </conditionalFormatting>
  <conditionalFormatting sqref="AJ2:AJ49">
    <cfRule type="cellIs" dxfId="144" priority="57" operator="equal">
      <formula>0</formula>
    </cfRule>
  </conditionalFormatting>
  <conditionalFormatting sqref="AJ2:AJ49">
    <cfRule type="cellIs" dxfId="143" priority="53" operator="equal">
      <formula>0</formula>
    </cfRule>
    <cfRule type="aboveAverage" dxfId="142" priority="54" aboveAverage="0"/>
    <cfRule type="aboveAverage" dxfId="141" priority="55"/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{93CAF774-68CC-48C2-85B0-FF91CA3CDC12}</x14:id>
        </ext>
      </extLst>
    </cfRule>
  </conditionalFormatting>
  <conditionalFormatting sqref="AK2:AK49">
    <cfRule type="cellIs" dxfId="140" priority="49" operator="lessThan">
      <formula>0</formula>
    </cfRule>
    <cfRule type="cellIs" dxfId="139" priority="50" operator="greaterThan">
      <formula>0</formula>
    </cfRule>
    <cfRule type="cellIs" dxfId="138" priority="51" operator="equal">
      <formula>0</formula>
    </cfRule>
  </conditionalFormatting>
  <conditionalFormatting sqref="D2:D49">
    <cfRule type="cellIs" dxfId="137" priority="46" operator="lessThan">
      <formula>0</formula>
    </cfRule>
    <cfRule type="cellIs" dxfId="136" priority="47" operator="greaterThan">
      <formula>0</formula>
    </cfRule>
    <cfRule type="cellIs" dxfId="135" priority="48" operator="equal">
      <formula>0</formula>
    </cfRule>
  </conditionalFormatting>
  <conditionalFormatting sqref="G2:G49">
    <cfRule type="cellIs" dxfId="134" priority="43" operator="lessThan">
      <formula>0</formula>
    </cfRule>
    <cfRule type="cellIs" dxfId="133" priority="44" operator="greaterThan">
      <formula>0</formula>
    </cfRule>
    <cfRule type="cellIs" dxfId="132" priority="45" operator="equal">
      <formula>0</formula>
    </cfRule>
  </conditionalFormatting>
  <conditionalFormatting sqref="J2:J49">
    <cfRule type="cellIs" dxfId="131" priority="40" operator="lessThan">
      <formula>0</formula>
    </cfRule>
    <cfRule type="cellIs" dxfId="130" priority="41" operator="greaterThan">
      <formula>0</formula>
    </cfRule>
    <cfRule type="cellIs" dxfId="129" priority="42" operator="equal">
      <formula>0</formula>
    </cfRule>
  </conditionalFormatting>
  <conditionalFormatting sqref="M2:M49">
    <cfRule type="cellIs" dxfId="128" priority="37" operator="lessThan">
      <formula>0</formula>
    </cfRule>
    <cfRule type="cellIs" dxfId="127" priority="38" operator="greaterThan">
      <formula>0</formula>
    </cfRule>
    <cfRule type="cellIs" dxfId="126" priority="39" operator="equal">
      <formula>0</formula>
    </cfRule>
  </conditionalFormatting>
  <conditionalFormatting sqref="P2:P49">
    <cfRule type="cellIs" dxfId="125" priority="34" operator="lessThan">
      <formula>0</formula>
    </cfRule>
    <cfRule type="cellIs" dxfId="124" priority="35" operator="greaterThan">
      <formula>0</formula>
    </cfRule>
    <cfRule type="cellIs" dxfId="123" priority="36" operator="equal">
      <formula>0</formula>
    </cfRule>
  </conditionalFormatting>
  <conditionalFormatting sqref="S2:S49">
    <cfRule type="cellIs" dxfId="122" priority="31" operator="lessThan">
      <formula>0</formula>
    </cfRule>
    <cfRule type="cellIs" dxfId="121" priority="32" operator="greaterThan">
      <formula>0</formula>
    </cfRule>
    <cfRule type="cellIs" dxfId="120" priority="33" operator="equal">
      <formula>0</formula>
    </cfRule>
  </conditionalFormatting>
  <conditionalFormatting sqref="V2:V49">
    <cfRule type="cellIs" dxfId="119" priority="28" operator="lessThan">
      <formula>0</formula>
    </cfRule>
    <cfRule type="cellIs" dxfId="118" priority="29" operator="greaterThan">
      <formula>0</formula>
    </cfRule>
    <cfRule type="cellIs" dxfId="117" priority="30" operator="equal">
      <formula>0</formula>
    </cfRule>
  </conditionalFormatting>
  <conditionalFormatting sqref="Y2:Y49">
    <cfRule type="cellIs" dxfId="116" priority="25" operator="lessThan">
      <formula>0</formula>
    </cfRule>
    <cfRule type="cellIs" dxfId="115" priority="26" operator="greaterThan">
      <formula>0</formula>
    </cfRule>
    <cfRule type="cellIs" dxfId="114" priority="27" operator="equal">
      <formula>0</formula>
    </cfRule>
  </conditionalFormatting>
  <conditionalFormatting sqref="AB2:AB49">
    <cfRule type="cellIs" dxfId="113" priority="22" operator="lessThan">
      <formula>0</formula>
    </cfRule>
    <cfRule type="cellIs" dxfId="112" priority="23" operator="greaterThan">
      <formula>0</formula>
    </cfRule>
    <cfRule type="cellIs" dxfId="111" priority="24" operator="equal">
      <formula>0</formula>
    </cfRule>
  </conditionalFormatting>
  <conditionalFormatting sqref="AE2:AE49">
    <cfRule type="cellIs" dxfId="110" priority="19" operator="lessThan">
      <formula>0</formula>
    </cfRule>
    <cfRule type="cellIs" dxfId="109" priority="20" operator="greaterThan">
      <formula>0</formula>
    </cfRule>
    <cfRule type="cellIs" dxfId="108" priority="21" operator="equal">
      <formula>0</formula>
    </cfRule>
  </conditionalFormatting>
  <conditionalFormatting sqref="AH2:AH49">
    <cfRule type="cellIs" dxfId="107" priority="16" operator="lessThan">
      <formula>0</formula>
    </cfRule>
    <cfRule type="cellIs" dxfId="106" priority="17" operator="greaterThan">
      <formula>0</formula>
    </cfRule>
    <cfRule type="cellIs" dxfId="105" priority="18" operator="equal">
      <formula>0</formula>
    </cfRule>
  </conditionalFormatting>
  <conditionalFormatting sqref="A51:AK59 A60 A62:A64">
    <cfRule type="containsBlanks" dxfId="19" priority="15">
      <formula>LEN(TRIM(A51))=0</formula>
    </cfRule>
  </conditionalFormatting>
  <conditionalFormatting sqref="B51:AK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">
    <cfRule type="containsBlanks" dxfId="17" priority="10">
      <formula>LEN(TRIM(A61))=0</formula>
    </cfRule>
  </conditionalFormatting>
  <conditionalFormatting sqref="B60:AK61">
    <cfRule type="containsBlanks" dxfId="15" priority="9">
      <formula>LEN(TRIM(B60))=0</formula>
    </cfRule>
  </conditionalFormatting>
  <conditionalFormatting sqref="B60:AK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13" priority="5">
      <formula>LEN(TRIM(B62))=0</formula>
    </cfRule>
    <cfRule type="containsBlanks" dxfId="12" priority="6">
      <formula>LEN(TRIM(B62))=0</formula>
    </cfRule>
    <cfRule type="containsBlanks" dxfId="11" priority="7">
      <formula>LEN(TRIM(B62))=0</formula>
    </cfRule>
  </conditionalFormatting>
  <conditionalFormatting sqref="A65:A67">
    <cfRule type="containsBlanks" dxfId="7" priority="4">
      <formula>LEN(TRIM(A65))=0</formula>
    </cfRule>
  </conditionalFormatting>
  <conditionalFormatting sqref="B65:AK67">
    <cfRule type="containsBlanks" dxfId="5" priority="1">
      <formula>LEN(TRIM(B65))=0</formula>
    </cfRule>
    <cfRule type="containsBlanks" dxfId="4" priority="2">
      <formula>LEN(TRIM(B65))=0</formula>
    </cfRule>
    <cfRule type="containsBlanks" dxfId="3" priority="3">
      <formula>LEN(TRIM(B65))=0</formula>
    </cfRule>
  </conditionalFormatting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652AD3-C177-4FE0-B630-2A9A9E86B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iconSet" priority="201" id="{1F7B3E01-00D8-40D1-A08F-0F50D58305B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dataBar" id="{115E5209-3886-4C2D-8DFF-38368194D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iconSet" priority="190" id="{712BD937-3D04-46A4-A9D2-6910E01A52F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dataBar" id="{7FA36ADF-3E12-4552-A3B4-F25D4B429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iconSet" priority="184" id="{C202D6AF-7D5F-4FD1-9CAB-975D52FAB38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dataBar" id="{5ABE8F51-E175-4C08-ACE5-7D51B21E1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iconSet" priority="178" id="{3661C7D7-C9A0-4B68-9DCF-9F8088E2DD2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dataBar" id="{F495D312-F8D6-4E5B-8CA7-DF6B65B2D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iconSet" priority="172" id="{6D45B9C0-C44E-4750-BA7A-6F44707763B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dataBar" id="{58464752-A068-440F-9CD9-679360C75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iconSet" priority="166" id="{66E4D1FF-1743-4BCA-A539-B570E5F8B6F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dataBar" id="{00637C13-ECE3-43F6-ADB8-E5E6ABDCC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iconSet" priority="160" id="{78229A6E-2AF7-4390-9EC0-D49B6793B49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dataBar" id="{AD1DE80D-51D7-438D-9F8F-2F7CFF197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iconSet" priority="154" id="{F7778745-DF11-4F40-ACA6-289D2AC0F0A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dataBar" id="{219292BA-BFD6-4D85-BFBA-1DE5AE1A3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iconSet" priority="148" id="{1F2EF268-15EA-4DBB-B8F5-59397FEBB55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dataBar" id="{B3C02729-59B0-43D5-92FD-077D7FAF9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iconSet" priority="142" id="{8F9E720D-BF24-4E72-A4A5-A6B56F9E77A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dataBar" id="{A0B22134-58F4-4A15-AFBB-33BB1B3D1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iconSet" priority="136" id="{E448780A-30F6-4B24-94C1-06D5DCF64E4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dataBar" id="{ED53F1C5-4622-4335-8B29-0BAD61F6B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iconSet" priority="130" id="{CF293E61-3873-4707-8F96-D7FE591B577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dataBar" id="{BB2DCBAF-6049-441D-9F33-FEABC8D69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iconSet" priority="124" id="{3AFA286D-F596-410E-AEC1-018EC9E742B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dataBar" id="{EBEB30BA-6C02-4EAF-910F-99417506A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iconSet" priority="118" id="{7EDA1603-BA7C-4F26-A9F1-FD6C3E8452D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dataBar" id="{1A962C86-A1F1-4CA8-B0A3-BB55C8BB5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iconSet" priority="112" id="{FDACE1B2-F7C2-475F-A959-C4084771775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dataBar" id="{D3609CA3-ED28-4422-9357-C71028809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iconSet" priority="106" id="{BE2816F8-25AE-4D85-8641-9DAACEF4F8B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dataBar" id="{9B0C3F86-FF35-4690-BB21-E37DEDAC4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iconSet" priority="100" id="{B822004B-9EEC-4B06-958E-6A36AFCC0C7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dataBar" id="{0309D745-82F8-4E21-92E3-FEDAD5905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iconSet" priority="94" id="{DCB64D9F-C773-4615-95F6-0A8A7B56513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dataBar" id="{CCA139EE-1357-46B2-A2B4-CA629B9F6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iconSet" priority="88" id="{28F96E4C-9756-4C2F-997E-BBB01544BA3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dataBar" id="{F9688B19-B6E6-4CA1-8843-733E49E65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iconSet" priority="82" id="{3DC7B381-3063-4D39-B8B0-C93EB586C21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dataBar" id="{FD686FA8-C33C-411A-A69D-77356D9A7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iconSet" priority="76" id="{58926422-6F35-41A3-AC2D-8D0C472AA1B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dataBar" id="{C9FB4C03-5BD6-4920-B235-8BE166AAB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iconSet" priority="70" id="{73E28E9A-D75C-449E-ACF4-1E448A2C45C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dataBar" id="{99A8BA32-A3DB-455D-9A13-878B8D8B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64" id="{652366FE-5E25-4582-9CEE-7F44E641EFA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93CAF774-68CC-48C2-85B0-FF91CA3CD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52" id="{D3F7A5B0-ED0F-46FC-95C8-D822B91CE31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C9" sqref="C9"/>
    </sheetView>
  </sheetViews>
  <sheetFormatPr baseColWidth="10" defaultRowHeight="15" x14ac:dyDescent="0.25"/>
  <sheetData>
    <row r="1" spans="1:25" ht="15.75" thickBot="1" x14ac:dyDescent="0.3">
      <c r="A1" s="17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5" t="s">
        <v>24</v>
      </c>
    </row>
    <row r="2" spans="1:25" x14ac:dyDescent="0.25">
      <c r="A2" s="26" t="s">
        <v>25</v>
      </c>
      <c r="B2" s="20" t="s">
        <v>26</v>
      </c>
      <c r="C2" s="20" t="s">
        <v>27</v>
      </c>
      <c r="D2" s="20" t="s">
        <v>27</v>
      </c>
      <c r="E2" s="20" t="s">
        <v>28</v>
      </c>
      <c r="F2" s="20" t="s">
        <v>28</v>
      </c>
      <c r="G2" s="20">
        <v>27</v>
      </c>
      <c r="H2" s="20" t="s">
        <v>29</v>
      </c>
      <c r="I2" s="20" t="s">
        <v>27</v>
      </c>
      <c r="J2" s="20" t="s">
        <v>30</v>
      </c>
      <c r="K2" s="20" t="s">
        <v>31</v>
      </c>
      <c r="L2" s="20" t="s">
        <v>32</v>
      </c>
      <c r="M2" s="20" t="s">
        <v>33</v>
      </c>
      <c r="N2" s="20" t="s">
        <v>34</v>
      </c>
      <c r="O2" s="20" t="s">
        <v>35</v>
      </c>
      <c r="P2" s="20" t="s">
        <v>32</v>
      </c>
      <c r="Q2" s="20" t="s">
        <v>36</v>
      </c>
      <c r="R2" s="20" t="s">
        <v>36</v>
      </c>
      <c r="S2" s="20" t="s">
        <v>37</v>
      </c>
      <c r="T2" s="20" t="s">
        <v>38</v>
      </c>
      <c r="U2" s="20" t="s">
        <v>39</v>
      </c>
      <c r="V2" s="20" t="s">
        <v>40</v>
      </c>
      <c r="W2" s="20" t="s">
        <v>41</v>
      </c>
      <c r="X2" s="20" t="s">
        <v>42</v>
      </c>
      <c r="Y2" s="21" t="s">
        <v>43</v>
      </c>
    </row>
    <row r="3" spans="1:25" x14ac:dyDescent="0.25">
      <c r="A3" s="26" t="s">
        <v>44</v>
      </c>
      <c r="B3" s="20" t="s">
        <v>45</v>
      </c>
      <c r="C3" s="20" t="s">
        <v>46</v>
      </c>
      <c r="D3" s="20" t="s">
        <v>45</v>
      </c>
      <c r="E3" s="20" t="s">
        <v>47</v>
      </c>
      <c r="F3" s="20" t="s">
        <v>45</v>
      </c>
      <c r="G3" s="20" t="s">
        <v>46</v>
      </c>
      <c r="H3" s="20" t="s">
        <v>45</v>
      </c>
      <c r="I3" s="20" t="s">
        <v>48</v>
      </c>
      <c r="J3" s="20" t="s">
        <v>49</v>
      </c>
      <c r="K3" s="20" t="s">
        <v>50</v>
      </c>
      <c r="L3" s="20" t="s">
        <v>51</v>
      </c>
      <c r="M3" s="20" t="s">
        <v>52</v>
      </c>
      <c r="N3" s="20" t="s">
        <v>53</v>
      </c>
      <c r="O3" s="20" t="s">
        <v>54</v>
      </c>
      <c r="P3" s="20" t="s">
        <v>55</v>
      </c>
      <c r="Q3" s="20" t="s">
        <v>54</v>
      </c>
      <c r="R3" s="20" t="s">
        <v>56</v>
      </c>
      <c r="S3" s="20" t="s">
        <v>57</v>
      </c>
      <c r="T3" s="20" t="s">
        <v>57</v>
      </c>
      <c r="U3" s="20" t="s">
        <v>47</v>
      </c>
      <c r="V3" s="20" t="s">
        <v>48</v>
      </c>
      <c r="W3" s="20" t="s">
        <v>48</v>
      </c>
      <c r="X3" s="20" t="s">
        <v>58</v>
      </c>
      <c r="Y3" s="21" t="s">
        <v>59</v>
      </c>
    </row>
    <row r="4" spans="1:25" x14ac:dyDescent="0.25">
      <c r="A4" s="26" t="s">
        <v>60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 t="s">
        <v>61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 t="s">
        <v>61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 t="s">
        <v>61</v>
      </c>
      <c r="V4" s="20">
        <v>0</v>
      </c>
      <c r="W4" s="20" t="s">
        <v>61</v>
      </c>
      <c r="X4" s="20" t="s">
        <v>62</v>
      </c>
      <c r="Y4" s="21" t="s">
        <v>62</v>
      </c>
    </row>
    <row r="5" spans="1:25" x14ac:dyDescent="0.25">
      <c r="A5" s="26" t="s">
        <v>63</v>
      </c>
      <c r="B5" s="20" t="s">
        <v>64</v>
      </c>
      <c r="C5" s="20" t="s">
        <v>65</v>
      </c>
      <c r="D5" s="20" t="s">
        <v>66</v>
      </c>
      <c r="E5" s="20" t="s">
        <v>67</v>
      </c>
      <c r="F5" s="20" t="s">
        <v>68</v>
      </c>
      <c r="G5" s="20">
        <v>191</v>
      </c>
      <c r="H5" s="20" t="s">
        <v>68</v>
      </c>
      <c r="I5" s="20">
        <v>191</v>
      </c>
      <c r="J5" s="20" t="s">
        <v>69</v>
      </c>
      <c r="K5" s="20" t="s">
        <v>70</v>
      </c>
      <c r="L5" s="20" t="s">
        <v>66</v>
      </c>
      <c r="M5" s="20" t="s">
        <v>71</v>
      </c>
      <c r="N5" s="20">
        <v>191</v>
      </c>
      <c r="O5" s="20" t="s">
        <v>66</v>
      </c>
      <c r="P5" s="20" t="s">
        <v>72</v>
      </c>
      <c r="Q5" s="20" t="s">
        <v>67</v>
      </c>
      <c r="R5" s="20" t="s">
        <v>73</v>
      </c>
      <c r="S5" s="20" t="s">
        <v>65</v>
      </c>
      <c r="T5" s="20" t="s">
        <v>74</v>
      </c>
      <c r="U5" s="20" t="s">
        <v>75</v>
      </c>
      <c r="V5" s="20" t="s">
        <v>76</v>
      </c>
      <c r="W5" s="20" t="s">
        <v>76</v>
      </c>
      <c r="X5" s="20" t="s">
        <v>72</v>
      </c>
      <c r="Y5" s="21" t="s">
        <v>77</v>
      </c>
    </row>
    <row r="6" spans="1:25" x14ac:dyDescent="0.25">
      <c r="A6" s="26" t="s">
        <v>78</v>
      </c>
      <c r="B6" s="20" t="s">
        <v>79</v>
      </c>
      <c r="C6" s="20" t="s">
        <v>80</v>
      </c>
      <c r="D6" s="20" t="s">
        <v>80</v>
      </c>
      <c r="E6" s="20" t="s">
        <v>81</v>
      </c>
      <c r="F6" s="20" t="s">
        <v>82</v>
      </c>
      <c r="G6" s="20" t="s">
        <v>83</v>
      </c>
      <c r="H6" s="20" t="s">
        <v>82</v>
      </c>
      <c r="I6" s="20" t="s">
        <v>84</v>
      </c>
      <c r="J6" s="20">
        <v>262</v>
      </c>
      <c r="K6" s="20">
        <v>262</v>
      </c>
      <c r="L6" s="20" t="s">
        <v>85</v>
      </c>
      <c r="M6" s="20" t="s">
        <v>86</v>
      </c>
      <c r="N6" s="20" t="s">
        <v>82</v>
      </c>
      <c r="O6" s="20">
        <v>131</v>
      </c>
      <c r="P6" s="20">
        <v>262</v>
      </c>
      <c r="Q6" s="20" t="s">
        <v>79</v>
      </c>
      <c r="R6" s="20">
        <v>262</v>
      </c>
      <c r="S6" s="20" t="s">
        <v>87</v>
      </c>
      <c r="T6" s="20" t="s">
        <v>85</v>
      </c>
      <c r="U6" s="20" t="s">
        <v>86</v>
      </c>
      <c r="V6" s="20">
        <v>131</v>
      </c>
      <c r="W6" s="20" t="s">
        <v>83</v>
      </c>
      <c r="X6" s="20" t="s">
        <v>88</v>
      </c>
      <c r="Y6" s="21" t="s">
        <v>88</v>
      </c>
    </row>
    <row r="7" spans="1:25" x14ac:dyDescent="0.25">
      <c r="A7" s="26" t="s">
        <v>89</v>
      </c>
      <c r="B7" s="20">
        <v>0</v>
      </c>
      <c r="C7" s="20">
        <v>0</v>
      </c>
      <c r="D7" s="20">
        <v>0</v>
      </c>
      <c r="E7" s="20" t="s">
        <v>90</v>
      </c>
      <c r="F7" s="20">
        <v>0</v>
      </c>
      <c r="G7" s="20" t="s">
        <v>90</v>
      </c>
      <c r="H7" s="20">
        <v>0</v>
      </c>
      <c r="I7" s="20">
        <v>0</v>
      </c>
      <c r="J7" s="20" t="s">
        <v>91</v>
      </c>
      <c r="K7" s="20" t="s">
        <v>92</v>
      </c>
      <c r="L7" s="20" t="s">
        <v>93</v>
      </c>
      <c r="M7" s="20" t="s">
        <v>94</v>
      </c>
      <c r="N7" s="20" t="s">
        <v>95</v>
      </c>
      <c r="O7" s="20" t="s">
        <v>96</v>
      </c>
      <c r="P7" s="20" t="s">
        <v>97</v>
      </c>
      <c r="Q7" s="20" t="s">
        <v>95</v>
      </c>
      <c r="R7" s="20" t="s">
        <v>98</v>
      </c>
      <c r="S7" s="20" t="s">
        <v>99</v>
      </c>
      <c r="T7" s="20" t="s">
        <v>100</v>
      </c>
      <c r="U7" s="20" t="s">
        <v>101</v>
      </c>
      <c r="V7" s="20" t="s">
        <v>101</v>
      </c>
      <c r="W7" s="20" t="s">
        <v>101</v>
      </c>
      <c r="X7" s="20">
        <v>122</v>
      </c>
      <c r="Y7" s="21" t="s">
        <v>98</v>
      </c>
    </row>
    <row r="8" spans="1:25" x14ac:dyDescent="0.25">
      <c r="A8" s="26" t="s">
        <v>102</v>
      </c>
      <c r="B8" s="20" t="s">
        <v>103</v>
      </c>
      <c r="C8" s="20" t="s">
        <v>104</v>
      </c>
      <c r="D8" s="20" t="s">
        <v>105</v>
      </c>
      <c r="E8" s="20" t="s">
        <v>106</v>
      </c>
      <c r="F8" s="20" t="s">
        <v>103</v>
      </c>
      <c r="G8" s="20" t="s">
        <v>105</v>
      </c>
      <c r="H8" s="20" t="s">
        <v>103</v>
      </c>
      <c r="I8" s="20" t="s">
        <v>106</v>
      </c>
      <c r="J8" s="20" t="s">
        <v>107</v>
      </c>
      <c r="K8" s="20" t="s">
        <v>105</v>
      </c>
      <c r="L8" s="20" t="s">
        <v>108</v>
      </c>
      <c r="M8" s="20" t="s">
        <v>108</v>
      </c>
      <c r="N8" s="20" t="s">
        <v>109</v>
      </c>
      <c r="O8" s="20" t="s">
        <v>110</v>
      </c>
      <c r="P8" s="20" t="s">
        <v>111</v>
      </c>
      <c r="Q8" s="20" t="s">
        <v>112</v>
      </c>
      <c r="R8" s="20">
        <v>215</v>
      </c>
      <c r="S8" s="20" t="s">
        <v>113</v>
      </c>
      <c r="T8" s="20" t="s">
        <v>114</v>
      </c>
      <c r="U8" s="20" t="s">
        <v>115</v>
      </c>
      <c r="V8" s="20" t="s">
        <v>108</v>
      </c>
      <c r="W8" s="20" t="s">
        <v>106</v>
      </c>
      <c r="X8" s="20" t="s">
        <v>107</v>
      </c>
      <c r="Y8" s="21" t="s">
        <v>116</v>
      </c>
    </row>
    <row r="9" spans="1:25" x14ac:dyDescent="0.25">
      <c r="A9" s="26" t="s">
        <v>117</v>
      </c>
      <c r="B9" s="20" t="s">
        <v>118</v>
      </c>
      <c r="C9" s="20" t="s">
        <v>118</v>
      </c>
      <c r="D9" s="20" t="s">
        <v>118</v>
      </c>
      <c r="E9" s="20">
        <v>0</v>
      </c>
      <c r="F9" s="20" t="s">
        <v>119</v>
      </c>
      <c r="G9" s="20" t="s">
        <v>120</v>
      </c>
      <c r="H9" s="20" t="s">
        <v>118</v>
      </c>
      <c r="I9" s="20" t="s">
        <v>118</v>
      </c>
      <c r="J9" s="20">
        <v>0</v>
      </c>
      <c r="K9" s="20" t="s">
        <v>118</v>
      </c>
      <c r="L9" s="20" t="s">
        <v>118</v>
      </c>
      <c r="M9" s="20" t="s">
        <v>119</v>
      </c>
      <c r="N9" s="20">
        <v>0</v>
      </c>
      <c r="O9" s="20">
        <v>0</v>
      </c>
      <c r="P9" s="20" t="s">
        <v>121</v>
      </c>
      <c r="Q9" s="20" t="s">
        <v>121</v>
      </c>
      <c r="R9" s="20" t="s">
        <v>122</v>
      </c>
      <c r="S9" s="20" t="s">
        <v>123</v>
      </c>
      <c r="T9" s="20" t="s">
        <v>124</v>
      </c>
      <c r="U9" s="20" t="s">
        <v>123</v>
      </c>
      <c r="V9" s="20" t="s">
        <v>123</v>
      </c>
      <c r="W9" s="20" t="s">
        <v>121</v>
      </c>
      <c r="X9" s="20" t="s">
        <v>125</v>
      </c>
      <c r="Y9" s="21" t="s">
        <v>126</v>
      </c>
    </row>
    <row r="10" spans="1:25" x14ac:dyDescent="0.25">
      <c r="A10" s="26" t="s">
        <v>127</v>
      </c>
      <c r="B10" s="20" t="s">
        <v>128</v>
      </c>
      <c r="C10" s="20">
        <v>114</v>
      </c>
      <c r="D10" s="20">
        <v>57</v>
      </c>
      <c r="E10" s="20" t="s">
        <v>129</v>
      </c>
      <c r="F10" s="20" t="s">
        <v>130</v>
      </c>
      <c r="G10" s="20">
        <v>57</v>
      </c>
      <c r="H10" s="20" t="s">
        <v>130</v>
      </c>
      <c r="I10" s="20" t="s">
        <v>129</v>
      </c>
      <c r="J10" s="20" t="s">
        <v>131</v>
      </c>
      <c r="K10" s="20" t="s">
        <v>128</v>
      </c>
      <c r="L10" s="20" t="s">
        <v>132</v>
      </c>
      <c r="M10" s="20" t="s">
        <v>133</v>
      </c>
      <c r="N10" s="20" t="s">
        <v>134</v>
      </c>
      <c r="O10" s="20" t="s">
        <v>135</v>
      </c>
      <c r="P10" s="20" t="s">
        <v>136</v>
      </c>
      <c r="Q10" s="20" t="s">
        <v>132</v>
      </c>
      <c r="R10" s="20" t="s">
        <v>137</v>
      </c>
      <c r="S10" s="20" t="s">
        <v>138</v>
      </c>
      <c r="T10" s="20" t="s">
        <v>139</v>
      </c>
      <c r="U10" s="20" t="s">
        <v>140</v>
      </c>
      <c r="V10" s="20" t="s">
        <v>129</v>
      </c>
      <c r="W10" s="20" t="s">
        <v>130</v>
      </c>
      <c r="X10" s="20" t="s">
        <v>141</v>
      </c>
      <c r="Y10" s="21" t="s">
        <v>137</v>
      </c>
    </row>
    <row r="11" spans="1:25" x14ac:dyDescent="0.25">
      <c r="A11" s="26" t="s">
        <v>142</v>
      </c>
      <c r="B11" s="20" t="s">
        <v>143</v>
      </c>
      <c r="C11" s="20">
        <v>0</v>
      </c>
      <c r="D11" s="20" t="s">
        <v>143</v>
      </c>
      <c r="E11" s="20" t="s">
        <v>143</v>
      </c>
      <c r="F11" s="20" t="s">
        <v>143</v>
      </c>
      <c r="G11" s="20" t="s">
        <v>144</v>
      </c>
      <c r="H11" s="20" t="s">
        <v>143</v>
      </c>
      <c r="I11" s="20" t="s">
        <v>144</v>
      </c>
      <c r="J11" s="20" t="s">
        <v>143</v>
      </c>
      <c r="K11" s="20" t="s">
        <v>143</v>
      </c>
      <c r="L11" s="20" t="s">
        <v>144</v>
      </c>
      <c r="M11" s="20" t="s">
        <v>145</v>
      </c>
      <c r="N11" s="20" t="s">
        <v>143</v>
      </c>
      <c r="O11" s="20">
        <v>0</v>
      </c>
      <c r="P11" s="20" t="s">
        <v>146</v>
      </c>
      <c r="Q11" s="20">
        <v>443</v>
      </c>
      <c r="R11" s="20" t="s">
        <v>147</v>
      </c>
      <c r="S11" s="20" t="s">
        <v>145</v>
      </c>
      <c r="T11" s="20" t="s">
        <v>148</v>
      </c>
      <c r="U11" s="20" t="s">
        <v>149</v>
      </c>
      <c r="V11" s="20" t="s">
        <v>148</v>
      </c>
      <c r="W11" s="20" t="s">
        <v>146</v>
      </c>
      <c r="X11" s="20" t="s">
        <v>150</v>
      </c>
      <c r="Y11" s="21" t="s">
        <v>151</v>
      </c>
    </row>
    <row r="12" spans="1:25" x14ac:dyDescent="0.25">
      <c r="A12" s="26" t="s">
        <v>152</v>
      </c>
      <c r="B12" s="20" t="s">
        <v>153</v>
      </c>
      <c r="C12" s="20" t="s">
        <v>154</v>
      </c>
      <c r="D12" s="20" t="s">
        <v>155</v>
      </c>
      <c r="E12" s="20" t="s">
        <v>156</v>
      </c>
      <c r="F12" s="20" t="s">
        <v>157</v>
      </c>
      <c r="G12" s="20" t="s">
        <v>156</v>
      </c>
      <c r="H12" s="20" t="s">
        <v>153</v>
      </c>
      <c r="I12" s="20" t="s">
        <v>158</v>
      </c>
      <c r="J12" s="20" t="s">
        <v>156</v>
      </c>
      <c r="K12" s="20" t="s">
        <v>158</v>
      </c>
      <c r="L12" s="20" t="s">
        <v>159</v>
      </c>
      <c r="M12" s="20" t="s">
        <v>155</v>
      </c>
      <c r="N12" s="20" t="s">
        <v>157</v>
      </c>
      <c r="O12" s="20" t="s">
        <v>159</v>
      </c>
      <c r="P12" s="20" t="s">
        <v>160</v>
      </c>
      <c r="Q12" s="20" t="s">
        <v>155</v>
      </c>
      <c r="R12" s="20" t="s">
        <v>161</v>
      </c>
      <c r="S12" s="20" t="s">
        <v>162</v>
      </c>
      <c r="T12" s="20" t="s">
        <v>163</v>
      </c>
      <c r="U12" s="20" t="s">
        <v>164</v>
      </c>
      <c r="V12" s="20" t="s">
        <v>161</v>
      </c>
      <c r="W12" s="20" t="s">
        <v>155</v>
      </c>
      <c r="X12" s="20" t="s">
        <v>165</v>
      </c>
      <c r="Y12" s="21" t="s">
        <v>166</v>
      </c>
    </row>
    <row r="13" spans="1:25" x14ac:dyDescent="0.25">
      <c r="A13" s="26" t="s">
        <v>167</v>
      </c>
      <c r="B13" s="20">
        <v>0</v>
      </c>
      <c r="C13" s="20">
        <v>0</v>
      </c>
      <c r="D13" s="20">
        <v>0</v>
      </c>
      <c r="E13" s="20">
        <v>0</v>
      </c>
      <c r="F13" s="20" t="s">
        <v>168</v>
      </c>
      <c r="G13" s="20">
        <v>0</v>
      </c>
      <c r="H13" s="20" t="s">
        <v>168</v>
      </c>
      <c r="I13" s="20" t="s">
        <v>168</v>
      </c>
      <c r="J13" s="20" t="s">
        <v>169</v>
      </c>
      <c r="K13" s="20" t="s">
        <v>169</v>
      </c>
      <c r="L13" s="20" t="s">
        <v>170</v>
      </c>
      <c r="M13" s="20">
        <v>184</v>
      </c>
      <c r="N13" s="20" t="s">
        <v>168</v>
      </c>
      <c r="O13" s="20">
        <v>0</v>
      </c>
      <c r="P13" s="20" t="s">
        <v>170</v>
      </c>
      <c r="Q13" s="20">
        <v>184</v>
      </c>
      <c r="R13" s="20">
        <v>184</v>
      </c>
      <c r="S13" s="20" t="s">
        <v>171</v>
      </c>
      <c r="T13" s="20" t="s">
        <v>168</v>
      </c>
      <c r="U13" s="20" t="s">
        <v>171</v>
      </c>
      <c r="V13" s="20" t="s">
        <v>171</v>
      </c>
      <c r="W13" s="20" t="s">
        <v>171</v>
      </c>
      <c r="X13" s="20" t="s">
        <v>172</v>
      </c>
      <c r="Y13" s="21" t="s">
        <v>173</v>
      </c>
    </row>
    <row r="14" spans="1:25" x14ac:dyDescent="0.25">
      <c r="A14" s="26" t="s">
        <v>174</v>
      </c>
      <c r="B14" s="20" t="s">
        <v>175</v>
      </c>
      <c r="C14" s="20" t="s">
        <v>176</v>
      </c>
      <c r="D14" s="20" t="s">
        <v>175</v>
      </c>
      <c r="E14" s="20" t="s">
        <v>175</v>
      </c>
      <c r="F14" s="20" t="s">
        <v>176</v>
      </c>
      <c r="G14" s="20" t="s">
        <v>176</v>
      </c>
      <c r="H14" s="20" t="s">
        <v>175</v>
      </c>
      <c r="I14" s="20" t="s">
        <v>176</v>
      </c>
      <c r="J14" s="20" t="s">
        <v>177</v>
      </c>
      <c r="K14" s="20" t="s">
        <v>178</v>
      </c>
      <c r="L14" s="20" t="s">
        <v>179</v>
      </c>
      <c r="M14" s="20" t="s">
        <v>180</v>
      </c>
      <c r="N14" s="20" t="s">
        <v>181</v>
      </c>
      <c r="O14" s="20" t="s">
        <v>182</v>
      </c>
      <c r="P14" s="20" t="s">
        <v>183</v>
      </c>
      <c r="Q14" s="20" t="s">
        <v>184</v>
      </c>
      <c r="R14" s="20" t="s">
        <v>175</v>
      </c>
      <c r="S14" s="20" t="s">
        <v>175</v>
      </c>
      <c r="T14" s="20" t="s">
        <v>176</v>
      </c>
      <c r="U14" s="20">
        <v>0</v>
      </c>
      <c r="V14" s="20" t="s">
        <v>176</v>
      </c>
      <c r="W14" s="20" t="s">
        <v>176</v>
      </c>
      <c r="X14" s="20">
        <v>29</v>
      </c>
      <c r="Y14" s="21" t="s">
        <v>185</v>
      </c>
    </row>
    <row r="15" spans="1:25" x14ac:dyDescent="0.25">
      <c r="A15" s="26" t="s">
        <v>186</v>
      </c>
      <c r="B15" s="20" t="s">
        <v>187</v>
      </c>
      <c r="C15" s="20" t="s">
        <v>188</v>
      </c>
      <c r="D15" s="20">
        <v>186</v>
      </c>
      <c r="E15" s="20" t="s">
        <v>189</v>
      </c>
      <c r="F15" s="20">
        <v>186</v>
      </c>
      <c r="G15" s="20" t="s">
        <v>190</v>
      </c>
      <c r="H15" s="20">
        <v>186</v>
      </c>
      <c r="I15" s="20" t="s">
        <v>191</v>
      </c>
      <c r="J15" s="20" t="s">
        <v>192</v>
      </c>
      <c r="K15" s="20" t="s">
        <v>187</v>
      </c>
      <c r="L15" s="20" t="s">
        <v>193</v>
      </c>
      <c r="M15" s="20" t="s">
        <v>194</v>
      </c>
      <c r="N15" s="20" t="s">
        <v>195</v>
      </c>
      <c r="O15" s="20" t="s">
        <v>196</v>
      </c>
      <c r="P15" s="20" t="s">
        <v>197</v>
      </c>
      <c r="Q15" s="20" t="s">
        <v>198</v>
      </c>
      <c r="R15" s="20" t="s">
        <v>199</v>
      </c>
      <c r="S15" s="20" t="s">
        <v>195</v>
      </c>
      <c r="T15" s="20" t="s">
        <v>200</v>
      </c>
      <c r="U15" s="20" t="s">
        <v>201</v>
      </c>
      <c r="V15" s="20">
        <v>437</v>
      </c>
      <c r="W15" s="20" t="s">
        <v>202</v>
      </c>
      <c r="X15" s="20">
        <v>902</v>
      </c>
      <c r="Y15" s="21" t="s">
        <v>203</v>
      </c>
    </row>
    <row r="16" spans="1:25" x14ac:dyDescent="0.25">
      <c r="A16" s="26" t="s">
        <v>204</v>
      </c>
      <c r="B16" s="20" t="s">
        <v>205</v>
      </c>
      <c r="C16" s="20" t="s">
        <v>206</v>
      </c>
      <c r="D16" s="20" t="s">
        <v>207</v>
      </c>
      <c r="E16" s="20">
        <v>303</v>
      </c>
      <c r="F16" s="20" t="s">
        <v>207</v>
      </c>
      <c r="G16" s="20" t="s">
        <v>208</v>
      </c>
      <c r="H16" s="20" t="s">
        <v>209</v>
      </c>
      <c r="I16" s="20" t="s">
        <v>210</v>
      </c>
      <c r="J16" s="20">
        <v>0</v>
      </c>
      <c r="K16" s="20">
        <v>0</v>
      </c>
      <c r="L16" s="20">
        <v>0</v>
      </c>
      <c r="M16" s="20" t="s">
        <v>211</v>
      </c>
      <c r="N16" s="20">
        <v>0</v>
      </c>
      <c r="O16" s="20">
        <v>0</v>
      </c>
      <c r="P16" s="20">
        <v>0</v>
      </c>
      <c r="Q16" s="20">
        <v>0</v>
      </c>
      <c r="R16" s="20" t="s">
        <v>206</v>
      </c>
      <c r="S16" s="20" t="s">
        <v>212</v>
      </c>
      <c r="T16" s="20" t="s">
        <v>213</v>
      </c>
      <c r="U16" s="20" t="s">
        <v>206</v>
      </c>
      <c r="V16" s="20">
        <v>303</v>
      </c>
      <c r="W16" s="20" t="s">
        <v>206</v>
      </c>
      <c r="X16" s="20" t="s">
        <v>209</v>
      </c>
      <c r="Y16" s="21" t="s">
        <v>209</v>
      </c>
    </row>
    <row r="17" spans="1:25" x14ac:dyDescent="0.25">
      <c r="A17" s="26" t="s">
        <v>214</v>
      </c>
      <c r="B17" s="20">
        <v>60</v>
      </c>
      <c r="C17" s="20">
        <v>30</v>
      </c>
      <c r="D17" s="20">
        <v>60</v>
      </c>
      <c r="E17" s="20">
        <v>60</v>
      </c>
      <c r="F17" s="20">
        <v>150</v>
      </c>
      <c r="G17" s="20">
        <v>90</v>
      </c>
      <c r="H17" s="20">
        <v>150</v>
      </c>
      <c r="I17" s="20">
        <v>150</v>
      </c>
      <c r="J17" s="20">
        <v>60</v>
      </c>
      <c r="K17" s="20">
        <v>60</v>
      </c>
      <c r="L17" s="20" t="s">
        <v>215</v>
      </c>
      <c r="M17" s="20" t="s">
        <v>216</v>
      </c>
      <c r="N17" s="20">
        <v>120</v>
      </c>
      <c r="O17" s="20" t="s">
        <v>216</v>
      </c>
      <c r="P17" s="20">
        <v>180</v>
      </c>
      <c r="Q17" s="20" t="s">
        <v>217</v>
      </c>
      <c r="R17" s="20">
        <v>120</v>
      </c>
      <c r="S17" s="20">
        <v>90</v>
      </c>
      <c r="T17" s="20" t="s">
        <v>218</v>
      </c>
      <c r="U17" s="20" t="s">
        <v>219</v>
      </c>
      <c r="V17" s="20">
        <v>180</v>
      </c>
      <c r="W17" s="20">
        <v>180</v>
      </c>
      <c r="X17" s="20" t="s">
        <v>220</v>
      </c>
      <c r="Y17" s="21" t="s">
        <v>220</v>
      </c>
    </row>
    <row r="18" spans="1:25" x14ac:dyDescent="0.25">
      <c r="A18" s="26" t="s">
        <v>221</v>
      </c>
      <c r="B18" s="20" t="s">
        <v>222</v>
      </c>
      <c r="C18" s="20">
        <v>375</v>
      </c>
      <c r="D18" s="20" t="s">
        <v>66</v>
      </c>
      <c r="E18" s="20" t="s">
        <v>223</v>
      </c>
      <c r="F18" s="20" t="s">
        <v>66</v>
      </c>
      <c r="G18" s="20" t="s">
        <v>66</v>
      </c>
      <c r="H18" s="20" t="s">
        <v>224</v>
      </c>
      <c r="I18" s="20" t="s">
        <v>224</v>
      </c>
      <c r="J18" s="20" t="s">
        <v>225</v>
      </c>
      <c r="K18" s="20" t="s">
        <v>224</v>
      </c>
      <c r="L18" s="20" t="s">
        <v>226</v>
      </c>
      <c r="M18" s="20" t="s">
        <v>222</v>
      </c>
      <c r="N18" s="20" t="s">
        <v>223</v>
      </c>
      <c r="O18" s="20" t="s">
        <v>227</v>
      </c>
      <c r="P18" s="20" t="s">
        <v>228</v>
      </c>
      <c r="Q18" s="20" t="s">
        <v>223</v>
      </c>
      <c r="R18" s="20" t="s">
        <v>66</v>
      </c>
      <c r="S18" s="20" t="s">
        <v>66</v>
      </c>
      <c r="T18" s="20" t="s">
        <v>226</v>
      </c>
      <c r="U18" s="20" t="s">
        <v>228</v>
      </c>
      <c r="V18" s="20" t="s">
        <v>66</v>
      </c>
      <c r="W18" s="20" t="s">
        <v>229</v>
      </c>
      <c r="X18" s="20" t="s">
        <v>224</v>
      </c>
      <c r="Y18" s="21" t="s">
        <v>222</v>
      </c>
    </row>
    <row r="19" spans="1:25" x14ac:dyDescent="0.25">
      <c r="A19" s="26" t="s">
        <v>230</v>
      </c>
      <c r="B19" s="20">
        <v>0</v>
      </c>
      <c r="C19" s="20" t="s">
        <v>231</v>
      </c>
      <c r="D19" s="20">
        <v>0</v>
      </c>
      <c r="E19" s="20" t="s">
        <v>231</v>
      </c>
      <c r="F19" s="20">
        <v>0</v>
      </c>
      <c r="G19" s="20">
        <v>0</v>
      </c>
      <c r="H19" s="20">
        <v>0</v>
      </c>
      <c r="I19" s="20">
        <v>0</v>
      </c>
      <c r="J19" s="20" t="s">
        <v>231</v>
      </c>
      <c r="K19" s="20">
        <v>0</v>
      </c>
      <c r="L19" s="20" t="s">
        <v>231</v>
      </c>
      <c r="M19" s="20" t="s">
        <v>231</v>
      </c>
      <c r="N19" s="20">
        <v>0</v>
      </c>
      <c r="O19" s="20">
        <v>0</v>
      </c>
      <c r="P19" s="20">
        <v>494</v>
      </c>
      <c r="Q19" s="20" t="s">
        <v>232</v>
      </c>
      <c r="R19" s="20" t="s">
        <v>232</v>
      </c>
      <c r="S19" s="20">
        <v>247</v>
      </c>
      <c r="T19" s="20" t="s">
        <v>233</v>
      </c>
      <c r="U19" s="20">
        <v>494</v>
      </c>
      <c r="V19" s="20">
        <v>247</v>
      </c>
      <c r="W19" s="20">
        <v>247</v>
      </c>
      <c r="X19" s="20" t="s">
        <v>232</v>
      </c>
      <c r="Y19" s="21" t="s">
        <v>232</v>
      </c>
    </row>
    <row r="20" spans="1:25" x14ac:dyDescent="0.25">
      <c r="A20" s="26" t="s">
        <v>234</v>
      </c>
      <c r="B20" s="20" t="s">
        <v>235</v>
      </c>
      <c r="C20" s="20" t="s">
        <v>236</v>
      </c>
      <c r="D20" s="20" t="s">
        <v>236</v>
      </c>
      <c r="E20" s="20" t="s">
        <v>237</v>
      </c>
      <c r="F20" s="20" t="s">
        <v>238</v>
      </c>
      <c r="G20" s="20" t="s">
        <v>238</v>
      </c>
      <c r="H20" s="20" t="s">
        <v>237</v>
      </c>
      <c r="I20" s="20" t="s">
        <v>235</v>
      </c>
      <c r="J20" s="20" t="s">
        <v>239</v>
      </c>
      <c r="K20" s="20" t="s">
        <v>240</v>
      </c>
      <c r="L20" s="20" t="s">
        <v>241</v>
      </c>
      <c r="M20" s="20" t="s">
        <v>242</v>
      </c>
      <c r="N20" s="20" t="s">
        <v>236</v>
      </c>
      <c r="O20" s="20" t="s">
        <v>243</v>
      </c>
      <c r="P20" s="20">
        <v>117</v>
      </c>
      <c r="Q20" s="20" t="s">
        <v>236</v>
      </c>
      <c r="R20" s="20" t="s">
        <v>244</v>
      </c>
      <c r="S20" s="20" t="s">
        <v>240</v>
      </c>
      <c r="T20" s="20" t="s">
        <v>245</v>
      </c>
      <c r="U20" s="20" t="s">
        <v>246</v>
      </c>
      <c r="V20" s="20" t="s">
        <v>239</v>
      </c>
      <c r="W20" s="20" t="s">
        <v>247</v>
      </c>
      <c r="X20" s="20" t="s">
        <v>248</v>
      </c>
      <c r="Y20" s="21">
        <v>117</v>
      </c>
    </row>
    <row r="21" spans="1:25" x14ac:dyDescent="0.25">
      <c r="A21" s="26" t="s">
        <v>249</v>
      </c>
      <c r="B21" s="20">
        <v>0</v>
      </c>
      <c r="C21" s="20" t="s">
        <v>250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 t="s">
        <v>251</v>
      </c>
      <c r="K21" s="20" t="s">
        <v>252</v>
      </c>
      <c r="L21" s="20" t="s">
        <v>251</v>
      </c>
      <c r="M21" s="20" t="s">
        <v>251</v>
      </c>
      <c r="N21" s="20" t="s">
        <v>253</v>
      </c>
      <c r="O21" s="20" t="s">
        <v>254</v>
      </c>
      <c r="P21" s="20" t="s">
        <v>251</v>
      </c>
      <c r="Q21" s="20" t="s">
        <v>251</v>
      </c>
      <c r="R21" s="20" t="s">
        <v>253</v>
      </c>
      <c r="S21" s="20" t="s">
        <v>252</v>
      </c>
      <c r="T21" s="20" t="s">
        <v>253</v>
      </c>
      <c r="U21" s="20" t="s">
        <v>253</v>
      </c>
      <c r="V21" s="20" t="s">
        <v>251</v>
      </c>
      <c r="W21" s="20" t="s">
        <v>253</v>
      </c>
      <c r="X21" s="20" t="s">
        <v>252</v>
      </c>
      <c r="Y21" s="21" t="s">
        <v>252</v>
      </c>
    </row>
    <row r="22" spans="1:25" x14ac:dyDescent="0.25">
      <c r="A22" s="26" t="s">
        <v>255</v>
      </c>
      <c r="B22" s="20" t="s">
        <v>256</v>
      </c>
      <c r="C22" s="20" t="s">
        <v>257</v>
      </c>
      <c r="D22" s="20" t="s">
        <v>257</v>
      </c>
      <c r="E22" s="20" t="s">
        <v>258</v>
      </c>
      <c r="F22" s="20" t="s">
        <v>258</v>
      </c>
      <c r="G22" s="20" t="s">
        <v>257</v>
      </c>
      <c r="H22" s="20" t="s">
        <v>257</v>
      </c>
      <c r="I22" s="20" t="s">
        <v>257</v>
      </c>
      <c r="J22" s="20" t="s">
        <v>259</v>
      </c>
      <c r="K22" s="20" t="s">
        <v>260</v>
      </c>
      <c r="L22" s="20" t="s">
        <v>261</v>
      </c>
      <c r="M22" s="20" t="s">
        <v>262</v>
      </c>
      <c r="N22" s="20" t="s">
        <v>263</v>
      </c>
      <c r="O22" s="20" t="s">
        <v>261</v>
      </c>
      <c r="P22" s="20" t="s">
        <v>264</v>
      </c>
      <c r="Q22" s="20" t="s">
        <v>265</v>
      </c>
      <c r="R22" s="20" t="s">
        <v>266</v>
      </c>
      <c r="S22" s="20">
        <v>214</v>
      </c>
      <c r="T22" s="20" t="s">
        <v>266</v>
      </c>
      <c r="U22" s="20">
        <v>206</v>
      </c>
      <c r="V22" s="20" t="s">
        <v>267</v>
      </c>
      <c r="W22" s="20" t="s">
        <v>268</v>
      </c>
      <c r="X22" s="20" t="s">
        <v>269</v>
      </c>
      <c r="Y22" s="21" t="s">
        <v>270</v>
      </c>
    </row>
    <row r="23" spans="1:25" x14ac:dyDescent="0.25">
      <c r="A23" s="26" t="s">
        <v>271</v>
      </c>
      <c r="B23" s="20" t="s">
        <v>272</v>
      </c>
      <c r="C23" s="20">
        <v>364</v>
      </c>
      <c r="D23" s="20" t="s">
        <v>273</v>
      </c>
      <c r="E23" s="20" t="s">
        <v>274</v>
      </c>
      <c r="F23" s="20" t="s">
        <v>275</v>
      </c>
      <c r="G23" s="20" t="s">
        <v>276</v>
      </c>
      <c r="H23" s="20" t="s">
        <v>275</v>
      </c>
      <c r="I23" s="20" t="s">
        <v>277</v>
      </c>
      <c r="J23" s="20" t="s">
        <v>278</v>
      </c>
      <c r="K23" s="20" t="s">
        <v>279</v>
      </c>
      <c r="L23" s="20" t="s">
        <v>280</v>
      </c>
      <c r="M23" s="20" t="s">
        <v>281</v>
      </c>
      <c r="N23" s="20" t="s">
        <v>282</v>
      </c>
      <c r="O23" s="20" t="s">
        <v>283</v>
      </c>
      <c r="P23" s="20" t="s">
        <v>284</v>
      </c>
      <c r="Q23" s="20" t="s">
        <v>285</v>
      </c>
      <c r="R23" s="20" t="s">
        <v>273</v>
      </c>
      <c r="S23" s="20" t="s">
        <v>286</v>
      </c>
      <c r="T23" s="20" t="s">
        <v>283</v>
      </c>
      <c r="U23" s="20" t="s">
        <v>283</v>
      </c>
      <c r="V23" s="20" t="s">
        <v>283</v>
      </c>
      <c r="W23" s="20" t="s">
        <v>287</v>
      </c>
      <c r="X23" s="20" t="s">
        <v>279</v>
      </c>
      <c r="Y23" s="21" t="s">
        <v>276</v>
      </c>
    </row>
    <row r="24" spans="1:25" x14ac:dyDescent="0.25">
      <c r="A24" s="26" t="s">
        <v>288</v>
      </c>
      <c r="B24" s="20">
        <v>0</v>
      </c>
      <c r="C24" s="20" t="s">
        <v>289</v>
      </c>
      <c r="D24" s="20">
        <v>0</v>
      </c>
      <c r="E24" s="20">
        <v>0</v>
      </c>
      <c r="F24" s="20">
        <v>0</v>
      </c>
      <c r="G24" s="20" t="s">
        <v>289</v>
      </c>
      <c r="H24" s="20">
        <v>0</v>
      </c>
      <c r="I24" s="20" t="s">
        <v>289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 t="s">
        <v>289</v>
      </c>
      <c r="P24" s="20">
        <v>0</v>
      </c>
      <c r="Q24" s="20" t="s">
        <v>289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1">
        <v>0</v>
      </c>
    </row>
    <row r="25" spans="1:25" x14ac:dyDescent="0.25">
      <c r="A25" s="26" t="s">
        <v>290</v>
      </c>
      <c r="B25" s="20" t="s">
        <v>291</v>
      </c>
      <c r="C25" s="20" t="s">
        <v>292</v>
      </c>
      <c r="D25" s="20" t="s">
        <v>293</v>
      </c>
      <c r="E25" s="20" t="s">
        <v>292</v>
      </c>
      <c r="F25" s="20" t="s">
        <v>293</v>
      </c>
      <c r="G25" s="20" t="s">
        <v>294</v>
      </c>
      <c r="H25" s="20" t="s">
        <v>295</v>
      </c>
      <c r="I25" s="20" t="s">
        <v>296</v>
      </c>
      <c r="J25" s="20" t="s">
        <v>297</v>
      </c>
      <c r="K25" s="20" t="s">
        <v>296</v>
      </c>
      <c r="L25" s="20" t="s">
        <v>298</v>
      </c>
      <c r="M25" s="20" t="s">
        <v>124</v>
      </c>
      <c r="N25" s="20" t="s">
        <v>299</v>
      </c>
      <c r="O25" s="20" t="s">
        <v>300</v>
      </c>
      <c r="P25" s="20" t="s">
        <v>301</v>
      </c>
      <c r="Q25" s="20" t="s">
        <v>302</v>
      </c>
      <c r="R25" s="20" t="s">
        <v>295</v>
      </c>
      <c r="S25" s="20" t="s">
        <v>303</v>
      </c>
      <c r="T25" s="20" t="s">
        <v>304</v>
      </c>
      <c r="U25" s="20" t="s">
        <v>305</v>
      </c>
      <c r="V25" s="20" t="s">
        <v>306</v>
      </c>
      <c r="W25" s="20" t="s">
        <v>305</v>
      </c>
      <c r="X25" s="20" t="s">
        <v>307</v>
      </c>
      <c r="Y25" s="21">
        <v>1058</v>
      </c>
    </row>
    <row r="26" spans="1:25" x14ac:dyDescent="0.25">
      <c r="A26" s="26" t="s">
        <v>308</v>
      </c>
      <c r="B26" s="20" t="s">
        <v>309</v>
      </c>
      <c r="C26" s="20" t="s">
        <v>309</v>
      </c>
      <c r="D26" s="20" t="s">
        <v>310</v>
      </c>
      <c r="E26" s="20" t="s">
        <v>311</v>
      </c>
      <c r="F26" s="20" t="s">
        <v>310</v>
      </c>
      <c r="G26" s="20" t="s">
        <v>312</v>
      </c>
      <c r="H26" s="20" t="s">
        <v>313</v>
      </c>
      <c r="I26" s="20" t="s">
        <v>311</v>
      </c>
      <c r="J26" s="20" t="s">
        <v>314</v>
      </c>
      <c r="K26" s="20" t="s">
        <v>315</v>
      </c>
      <c r="L26" s="20" t="s">
        <v>316</v>
      </c>
      <c r="M26" s="20" t="s">
        <v>312</v>
      </c>
      <c r="N26" s="20" t="s">
        <v>310</v>
      </c>
      <c r="O26" s="20" t="s">
        <v>310</v>
      </c>
      <c r="P26" s="20" t="s">
        <v>317</v>
      </c>
      <c r="Q26" s="20" t="s">
        <v>318</v>
      </c>
      <c r="R26" s="20" t="s">
        <v>316</v>
      </c>
      <c r="S26" s="20" t="s">
        <v>317</v>
      </c>
      <c r="T26" s="20" t="s">
        <v>309</v>
      </c>
      <c r="U26" s="20" t="s">
        <v>310</v>
      </c>
      <c r="V26" s="20" t="s">
        <v>310</v>
      </c>
      <c r="W26" s="20" t="s">
        <v>319</v>
      </c>
      <c r="X26" s="20" t="s">
        <v>313</v>
      </c>
      <c r="Y26" s="21" t="s">
        <v>309</v>
      </c>
    </row>
    <row r="27" spans="1:25" x14ac:dyDescent="0.25">
      <c r="A27" s="26" t="s">
        <v>320</v>
      </c>
      <c r="B27" s="20" t="s">
        <v>321</v>
      </c>
      <c r="C27" s="20" t="s">
        <v>322</v>
      </c>
      <c r="D27" s="20" t="s">
        <v>323</v>
      </c>
      <c r="E27" s="20" t="s">
        <v>324</v>
      </c>
      <c r="F27" s="20" t="s">
        <v>323</v>
      </c>
      <c r="G27" s="20">
        <v>149</v>
      </c>
      <c r="H27" s="20" t="s">
        <v>325</v>
      </c>
      <c r="I27" s="20" t="s">
        <v>325</v>
      </c>
      <c r="J27" s="20" t="s">
        <v>326</v>
      </c>
      <c r="K27" s="20" t="s">
        <v>327</v>
      </c>
      <c r="L27" s="20" t="s">
        <v>328</v>
      </c>
      <c r="M27" s="20" t="s">
        <v>326</v>
      </c>
      <c r="N27" s="20" t="s">
        <v>327</v>
      </c>
      <c r="O27" s="20" t="s">
        <v>329</v>
      </c>
      <c r="P27" s="20" t="s">
        <v>330</v>
      </c>
      <c r="Q27" s="20" t="s">
        <v>327</v>
      </c>
      <c r="R27" s="20">
        <v>149</v>
      </c>
      <c r="S27" s="20" t="s">
        <v>321</v>
      </c>
      <c r="T27" s="20" t="s">
        <v>331</v>
      </c>
      <c r="U27" s="20" t="s">
        <v>325</v>
      </c>
      <c r="V27" s="20" t="s">
        <v>332</v>
      </c>
      <c r="W27" s="20" t="s">
        <v>333</v>
      </c>
      <c r="X27" s="20" t="s">
        <v>334</v>
      </c>
      <c r="Y27" s="21" t="s">
        <v>335</v>
      </c>
    </row>
    <row r="28" spans="1:25" x14ac:dyDescent="0.25">
      <c r="A28" s="26" t="s">
        <v>336</v>
      </c>
      <c r="B28" s="20" t="s">
        <v>337</v>
      </c>
      <c r="C28" s="20" t="s">
        <v>338</v>
      </c>
      <c r="D28" s="20" t="s">
        <v>337</v>
      </c>
      <c r="E28" s="20" t="s">
        <v>339</v>
      </c>
      <c r="F28" s="20" t="s">
        <v>337</v>
      </c>
      <c r="G28" s="20" t="s">
        <v>337</v>
      </c>
      <c r="H28" s="20" t="s">
        <v>337</v>
      </c>
      <c r="I28" s="20" t="s">
        <v>339</v>
      </c>
      <c r="J28" s="20">
        <v>62</v>
      </c>
      <c r="K28" s="20">
        <v>62</v>
      </c>
      <c r="L28" s="20" t="s">
        <v>338</v>
      </c>
      <c r="M28" s="20" t="s">
        <v>338</v>
      </c>
      <c r="N28" s="20" t="s">
        <v>310</v>
      </c>
      <c r="O28" s="20">
        <v>124</v>
      </c>
      <c r="P28" s="20" t="s">
        <v>338</v>
      </c>
      <c r="Q28" s="20">
        <v>186</v>
      </c>
      <c r="R28" s="20" t="s">
        <v>340</v>
      </c>
      <c r="S28" s="20" t="s">
        <v>340</v>
      </c>
      <c r="T28" s="20" t="s">
        <v>341</v>
      </c>
      <c r="U28" s="20" t="s">
        <v>341</v>
      </c>
      <c r="V28" s="20" t="s">
        <v>341</v>
      </c>
      <c r="W28" s="20" t="s">
        <v>340</v>
      </c>
      <c r="X28" s="20">
        <v>124</v>
      </c>
      <c r="Y28" s="21" t="s">
        <v>310</v>
      </c>
    </row>
    <row r="29" spans="1:25" x14ac:dyDescent="0.25">
      <c r="A29" s="26" t="s">
        <v>342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 t="s">
        <v>343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 t="s">
        <v>343</v>
      </c>
      <c r="P29" s="20">
        <v>0</v>
      </c>
      <c r="Q29" s="20" t="s">
        <v>343</v>
      </c>
      <c r="R29" s="20">
        <v>0</v>
      </c>
      <c r="S29" s="20" t="s">
        <v>343</v>
      </c>
      <c r="T29" s="20">
        <v>0</v>
      </c>
      <c r="U29" s="20" t="s">
        <v>343</v>
      </c>
      <c r="V29" s="20">
        <v>0</v>
      </c>
      <c r="W29" s="20" t="s">
        <v>343</v>
      </c>
      <c r="X29" s="20">
        <v>0</v>
      </c>
      <c r="Y29" s="21">
        <v>0</v>
      </c>
    </row>
    <row r="30" spans="1:25" x14ac:dyDescent="0.25">
      <c r="A30" s="26" t="s">
        <v>344</v>
      </c>
      <c r="B30" s="20" t="s">
        <v>345</v>
      </c>
      <c r="C30" s="20" t="s">
        <v>345</v>
      </c>
      <c r="D30" s="20" t="s">
        <v>346</v>
      </c>
      <c r="E30" s="20" t="s">
        <v>347</v>
      </c>
      <c r="F30" s="20" t="s">
        <v>346</v>
      </c>
      <c r="G30" s="20" t="s">
        <v>345</v>
      </c>
      <c r="H30" s="20" t="s">
        <v>346</v>
      </c>
      <c r="I30" s="20" t="s">
        <v>348</v>
      </c>
      <c r="J30" s="20" t="s">
        <v>349</v>
      </c>
      <c r="K30" s="20" t="s">
        <v>350</v>
      </c>
      <c r="L30" s="20" t="s">
        <v>351</v>
      </c>
      <c r="M30" s="20" t="s">
        <v>352</v>
      </c>
      <c r="N30" s="20" t="s">
        <v>353</v>
      </c>
      <c r="O30" s="20" t="s">
        <v>354</v>
      </c>
      <c r="P30" s="20" t="s">
        <v>355</v>
      </c>
      <c r="Q30" s="20" t="s">
        <v>351</v>
      </c>
      <c r="R30" s="20" t="s">
        <v>348</v>
      </c>
      <c r="S30" s="20" t="s">
        <v>346</v>
      </c>
      <c r="T30" s="20">
        <v>124</v>
      </c>
      <c r="U30" s="20" t="s">
        <v>348</v>
      </c>
      <c r="V30" s="20" t="s">
        <v>350</v>
      </c>
      <c r="W30" s="20" t="s">
        <v>354</v>
      </c>
      <c r="X30" s="20" t="s">
        <v>352</v>
      </c>
      <c r="Y30" s="21" t="s">
        <v>356</v>
      </c>
    </row>
    <row r="31" spans="1:25" x14ac:dyDescent="0.25">
      <c r="A31" s="26" t="s">
        <v>357</v>
      </c>
      <c r="B31" s="20" t="s">
        <v>358</v>
      </c>
      <c r="C31" s="20">
        <v>0</v>
      </c>
      <c r="D31" s="20">
        <v>0</v>
      </c>
      <c r="E31" s="20" t="s">
        <v>358</v>
      </c>
      <c r="F31" s="20" t="s">
        <v>358</v>
      </c>
      <c r="G31" s="20" t="s">
        <v>359</v>
      </c>
      <c r="H31" s="20" t="s">
        <v>359</v>
      </c>
      <c r="I31" s="20" t="s">
        <v>359</v>
      </c>
      <c r="J31" s="20" t="s">
        <v>139</v>
      </c>
      <c r="K31" s="20" t="s">
        <v>360</v>
      </c>
      <c r="L31" s="20" t="s">
        <v>361</v>
      </c>
      <c r="M31" s="20" t="s">
        <v>362</v>
      </c>
      <c r="N31" s="20">
        <v>159</v>
      </c>
      <c r="O31" s="20" t="s">
        <v>363</v>
      </c>
      <c r="P31" s="20">
        <v>318</v>
      </c>
      <c r="Q31" s="20" t="s">
        <v>364</v>
      </c>
      <c r="R31" s="20">
        <v>346</v>
      </c>
      <c r="S31" s="20" t="s">
        <v>365</v>
      </c>
      <c r="T31" s="20" t="s">
        <v>366</v>
      </c>
      <c r="U31" s="20" t="s">
        <v>367</v>
      </c>
      <c r="V31" s="20" t="s">
        <v>368</v>
      </c>
      <c r="W31" s="20" t="s">
        <v>369</v>
      </c>
      <c r="X31" s="20" t="s">
        <v>370</v>
      </c>
      <c r="Y31" s="21" t="s">
        <v>368</v>
      </c>
    </row>
    <row r="32" spans="1:25" x14ac:dyDescent="0.25">
      <c r="A32" s="26" t="s">
        <v>371</v>
      </c>
      <c r="B32" s="20">
        <v>0</v>
      </c>
      <c r="C32" s="20" t="s">
        <v>372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 t="s">
        <v>372</v>
      </c>
      <c r="J32" s="20" t="s">
        <v>373</v>
      </c>
      <c r="K32" s="20" t="s">
        <v>372</v>
      </c>
      <c r="L32" s="20" t="s">
        <v>373</v>
      </c>
      <c r="M32" s="20" t="s">
        <v>374</v>
      </c>
      <c r="N32" s="20">
        <v>0</v>
      </c>
      <c r="O32" s="20" t="s">
        <v>372</v>
      </c>
      <c r="P32" s="20" t="s">
        <v>374</v>
      </c>
      <c r="Q32" s="20" t="s">
        <v>373</v>
      </c>
      <c r="R32" s="20" t="s">
        <v>372</v>
      </c>
      <c r="S32" s="20">
        <v>0</v>
      </c>
      <c r="T32" s="20" t="s">
        <v>374</v>
      </c>
      <c r="U32" s="20" t="s">
        <v>373</v>
      </c>
      <c r="V32" s="20" t="s">
        <v>373</v>
      </c>
      <c r="W32" s="20" t="s">
        <v>374</v>
      </c>
      <c r="X32" s="20" t="s">
        <v>375</v>
      </c>
      <c r="Y32" s="21" t="s">
        <v>374</v>
      </c>
    </row>
    <row r="33" spans="1:25" x14ac:dyDescent="0.25">
      <c r="A33" s="26" t="s">
        <v>376</v>
      </c>
      <c r="B33" s="20" t="s">
        <v>377</v>
      </c>
      <c r="C33" s="20" t="s">
        <v>377</v>
      </c>
      <c r="D33" s="20" t="s">
        <v>377</v>
      </c>
      <c r="E33" s="20" t="s">
        <v>378</v>
      </c>
      <c r="F33" s="20" t="s">
        <v>377</v>
      </c>
      <c r="G33" s="20" t="s">
        <v>379</v>
      </c>
      <c r="H33" s="20" t="s">
        <v>379</v>
      </c>
      <c r="I33" s="20" t="s">
        <v>377</v>
      </c>
      <c r="J33" s="20" t="s">
        <v>380</v>
      </c>
      <c r="K33" s="20" t="s">
        <v>380</v>
      </c>
      <c r="L33" s="20" t="s">
        <v>380</v>
      </c>
      <c r="M33" s="20" t="s">
        <v>380</v>
      </c>
      <c r="N33" s="20" t="s">
        <v>381</v>
      </c>
      <c r="O33" s="20" t="s">
        <v>382</v>
      </c>
      <c r="P33" s="20" t="s">
        <v>383</v>
      </c>
      <c r="Q33" s="20" t="s">
        <v>384</v>
      </c>
      <c r="R33" s="20" t="s">
        <v>385</v>
      </c>
      <c r="S33" s="20" t="s">
        <v>383</v>
      </c>
      <c r="T33" s="20" t="s">
        <v>384</v>
      </c>
      <c r="U33" s="20" t="s">
        <v>386</v>
      </c>
      <c r="V33" s="20" t="s">
        <v>380</v>
      </c>
      <c r="W33" s="20" t="s">
        <v>380</v>
      </c>
      <c r="X33" s="20" t="s">
        <v>385</v>
      </c>
      <c r="Y33" s="21" t="s">
        <v>385</v>
      </c>
    </row>
    <row r="34" spans="1:25" x14ac:dyDescent="0.25">
      <c r="A34" s="26" t="s">
        <v>387</v>
      </c>
      <c r="B34" s="20" t="s">
        <v>388</v>
      </c>
      <c r="C34" s="20" t="s">
        <v>388</v>
      </c>
      <c r="D34" s="20" t="s">
        <v>388</v>
      </c>
      <c r="E34" s="20" t="s">
        <v>388</v>
      </c>
      <c r="F34" s="20" t="s">
        <v>389</v>
      </c>
      <c r="G34" s="20" t="s">
        <v>388</v>
      </c>
      <c r="H34" s="20" t="s">
        <v>390</v>
      </c>
      <c r="I34" s="20" t="s">
        <v>389</v>
      </c>
      <c r="J34" s="20" t="s">
        <v>391</v>
      </c>
      <c r="K34" s="20" t="s">
        <v>392</v>
      </c>
      <c r="L34" s="20" t="s">
        <v>393</v>
      </c>
      <c r="M34" s="20" t="s">
        <v>394</v>
      </c>
      <c r="N34" s="20" t="s">
        <v>395</v>
      </c>
      <c r="O34" s="20" t="s">
        <v>396</v>
      </c>
      <c r="P34" s="20" t="s">
        <v>397</v>
      </c>
      <c r="Q34" s="20" t="s">
        <v>391</v>
      </c>
      <c r="R34" s="20" t="s">
        <v>396</v>
      </c>
      <c r="S34" s="20" t="s">
        <v>398</v>
      </c>
      <c r="T34" s="20" t="s">
        <v>392</v>
      </c>
      <c r="U34" s="20" t="s">
        <v>399</v>
      </c>
      <c r="V34" s="20" t="s">
        <v>390</v>
      </c>
      <c r="W34" s="20" t="s">
        <v>400</v>
      </c>
      <c r="X34" s="20" t="s">
        <v>393</v>
      </c>
      <c r="Y34" s="21" t="s">
        <v>401</v>
      </c>
    </row>
    <row r="35" spans="1:25" x14ac:dyDescent="0.25">
      <c r="A35" s="26" t="s">
        <v>402</v>
      </c>
      <c r="B35" s="20" t="s">
        <v>403</v>
      </c>
      <c r="C35" s="20">
        <v>106</v>
      </c>
      <c r="D35" s="20" t="s">
        <v>404</v>
      </c>
      <c r="E35" s="20" t="s">
        <v>403</v>
      </c>
      <c r="F35" s="20" t="s">
        <v>404</v>
      </c>
      <c r="G35" s="20">
        <v>155</v>
      </c>
      <c r="H35" s="20" t="s">
        <v>405</v>
      </c>
      <c r="I35" s="20" t="s">
        <v>406</v>
      </c>
      <c r="J35" s="20" t="s">
        <v>407</v>
      </c>
      <c r="K35" s="20" t="s">
        <v>408</v>
      </c>
      <c r="L35" s="20" t="s">
        <v>409</v>
      </c>
      <c r="M35" s="20" t="s">
        <v>409</v>
      </c>
      <c r="N35" s="20" t="s">
        <v>410</v>
      </c>
      <c r="O35" s="20" t="s">
        <v>407</v>
      </c>
      <c r="P35" s="20" t="s">
        <v>411</v>
      </c>
      <c r="Q35" s="20" t="s">
        <v>412</v>
      </c>
      <c r="R35" s="20">
        <v>106</v>
      </c>
      <c r="S35" s="20" t="s">
        <v>413</v>
      </c>
      <c r="T35" s="20" t="s">
        <v>414</v>
      </c>
      <c r="U35" s="20" t="s">
        <v>414</v>
      </c>
      <c r="V35" s="20" t="s">
        <v>414</v>
      </c>
      <c r="W35" s="20" t="s">
        <v>404</v>
      </c>
      <c r="X35" s="20" t="s">
        <v>415</v>
      </c>
      <c r="Y35" s="21" t="s">
        <v>416</v>
      </c>
    </row>
    <row r="36" spans="1:25" x14ac:dyDescent="0.25">
      <c r="A36" s="26" t="s">
        <v>417</v>
      </c>
      <c r="B36" s="20" t="s">
        <v>418</v>
      </c>
      <c r="C36" s="20" t="s">
        <v>419</v>
      </c>
      <c r="D36" s="20" t="s">
        <v>418</v>
      </c>
      <c r="E36" s="20" t="s">
        <v>419</v>
      </c>
      <c r="F36" s="20" t="s">
        <v>418</v>
      </c>
      <c r="G36" s="20" t="s">
        <v>418</v>
      </c>
      <c r="H36" s="20" t="s">
        <v>420</v>
      </c>
      <c r="I36" s="20" t="s">
        <v>421</v>
      </c>
      <c r="J36" s="20" t="s">
        <v>422</v>
      </c>
      <c r="K36" s="20">
        <v>0</v>
      </c>
      <c r="L36" s="20">
        <v>0</v>
      </c>
      <c r="M36" s="20" t="s">
        <v>422</v>
      </c>
      <c r="N36" s="20">
        <v>0</v>
      </c>
      <c r="O36" s="20">
        <v>0</v>
      </c>
      <c r="P36" s="20" t="s">
        <v>423</v>
      </c>
      <c r="Q36" s="20" t="s">
        <v>423</v>
      </c>
      <c r="R36" s="20" t="s">
        <v>418</v>
      </c>
      <c r="S36" s="20" t="s">
        <v>418</v>
      </c>
      <c r="T36" s="20" t="s">
        <v>424</v>
      </c>
      <c r="U36" s="20" t="s">
        <v>423</v>
      </c>
      <c r="V36" s="20" t="s">
        <v>423</v>
      </c>
      <c r="W36" s="20" t="s">
        <v>424</v>
      </c>
      <c r="X36" s="20" t="s">
        <v>425</v>
      </c>
      <c r="Y36" s="21" t="s">
        <v>419</v>
      </c>
    </row>
    <row r="37" spans="1:25" x14ac:dyDescent="0.25">
      <c r="A37" s="26" t="s">
        <v>426</v>
      </c>
      <c r="B37" s="20">
        <v>0</v>
      </c>
      <c r="C37" s="20" t="s">
        <v>427</v>
      </c>
      <c r="D37" s="20">
        <v>0</v>
      </c>
      <c r="E37" s="20" t="s">
        <v>427</v>
      </c>
      <c r="F37" s="20">
        <v>0</v>
      </c>
      <c r="G37" s="20">
        <v>0</v>
      </c>
      <c r="H37" s="20">
        <v>0</v>
      </c>
      <c r="I37" s="20" t="s">
        <v>427</v>
      </c>
      <c r="J37" s="20">
        <v>0</v>
      </c>
      <c r="K37" s="20" t="s">
        <v>427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 t="s">
        <v>427</v>
      </c>
      <c r="X37" s="20">
        <v>0</v>
      </c>
      <c r="Y37" s="21">
        <v>0</v>
      </c>
    </row>
    <row r="38" spans="1:25" x14ac:dyDescent="0.25">
      <c r="A38" s="26" t="s">
        <v>428</v>
      </c>
      <c r="B38" s="20" t="s">
        <v>429</v>
      </c>
      <c r="C38" s="20" t="s">
        <v>429</v>
      </c>
      <c r="D38" s="20" t="s">
        <v>429</v>
      </c>
      <c r="E38" s="20" t="s">
        <v>430</v>
      </c>
      <c r="F38" s="20" t="s">
        <v>429</v>
      </c>
      <c r="G38" s="20" t="s">
        <v>429</v>
      </c>
      <c r="H38" s="20" t="s">
        <v>429</v>
      </c>
      <c r="I38" s="20" t="s">
        <v>429</v>
      </c>
      <c r="J38" s="20" t="s">
        <v>431</v>
      </c>
      <c r="K38" s="20" t="s">
        <v>429</v>
      </c>
      <c r="L38" s="20" t="s">
        <v>432</v>
      </c>
      <c r="M38" s="20" t="s">
        <v>433</v>
      </c>
      <c r="N38" s="20" t="s">
        <v>434</v>
      </c>
      <c r="O38" s="20" t="s">
        <v>435</v>
      </c>
      <c r="P38" s="20" t="s">
        <v>432</v>
      </c>
      <c r="Q38" s="20" t="s">
        <v>432</v>
      </c>
      <c r="R38" s="20" t="s">
        <v>310</v>
      </c>
      <c r="S38" s="20" t="s">
        <v>433</v>
      </c>
      <c r="T38" s="20" t="s">
        <v>430</v>
      </c>
      <c r="U38" s="20" t="s">
        <v>435</v>
      </c>
      <c r="V38" s="20" t="s">
        <v>430</v>
      </c>
      <c r="W38" s="20" t="s">
        <v>431</v>
      </c>
      <c r="X38" s="20" t="s">
        <v>436</v>
      </c>
      <c r="Y38" s="21" t="s">
        <v>431</v>
      </c>
    </row>
    <row r="39" spans="1:25" x14ac:dyDescent="0.25">
      <c r="A39" s="26" t="s">
        <v>437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 t="s">
        <v>438</v>
      </c>
      <c r="H39" s="20">
        <v>0</v>
      </c>
      <c r="I39" s="20" t="s">
        <v>438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 t="s">
        <v>438</v>
      </c>
      <c r="R39" s="20">
        <v>191</v>
      </c>
      <c r="S39" s="20" t="s">
        <v>439</v>
      </c>
      <c r="T39" s="20" t="s">
        <v>440</v>
      </c>
      <c r="U39" s="20" t="s">
        <v>441</v>
      </c>
      <c r="V39" s="20" t="s">
        <v>442</v>
      </c>
      <c r="W39" s="20" t="s">
        <v>443</v>
      </c>
      <c r="X39" s="20" t="s">
        <v>444</v>
      </c>
      <c r="Y39" s="21" t="s">
        <v>445</v>
      </c>
    </row>
    <row r="40" spans="1:25" x14ac:dyDescent="0.25">
      <c r="A40" s="26" t="s">
        <v>446</v>
      </c>
      <c r="B40" s="20" t="s">
        <v>447</v>
      </c>
      <c r="C40" s="20" t="s">
        <v>448</v>
      </c>
      <c r="D40" s="20" t="s">
        <v>449</v>
      </c>
      <c r="E40" s="20" t="s">
        <v>419</v>
      </c>
      <c r="F40" s="20" t="s">
        <v>449</v>
      </c>
      <c r="G40" s="20" t="s">
        <v>450</v>
      </c>
      <c r="H40" s="20" t="s">
        <v>303</v>
      </c>
      <c r="I40" s="20" t="s">
        <v>451</v>
      </c>
      <c r="J40" s="20" t="s">
        <v>452</v>
      </c>
      <c r="K40" s="20" t="s">
        <v>452</v>
      </c>
      <c r="L40" s="20">
        <v>27</v>
      </c>
      <c r="M40" s="20" t="s">
        <v>29</v>
      </c>
      <c r="N40" s="20">
        <v>27</v>
      </c>
      <c r="O40" s="20" t="s">
        <v>29</v>
      </c>
      <c r="P40" s="20" t="s">
        <v>453</v>
      </c>
      <c r="Q40" s="20" t="s">
        <v>303</v>
      </c>
      <c r="R40" s="20" t="s">
        <v>447</v>
      </c>
      <c r="S40" s="20" t="s">
        <v>454</v>
      </c>
      <c r="T40" s="20" t="s">
        <v>419</v>
      </c>
      <c r="U40" s="20" t="s">
        <v>455</v>
      </c>
      <c r="V40" s="20" t="s">
        <v>456</v>
      </c>
      <c r="W40" s="20" t="s">
        <v>448</v>
      </c>
      <c r="X40" s="20" t="s">
        <v>457</v>
      </c>
      <c r="Y40" s="21" t="s">
        <v>458</v>
      </c>
    </row>
    <row r="41" spans="1:25" x14ac:dyDescent="0.25">
      <c r="A41" s="26" t="s">
        <v>459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 t="s">
        <v>460</v>
      </c>
      <c r="J41" s="20" t="s">
        <v>461</v>
      </c>
      <c r="K41" s="20" t="s">
        <v>462</v>
      </c>
      <c r="L41" s="20" t="s">
        <v>463</v>
      </c>
      <c r="M41" s="20" t="s">
        <v>464</v>
      </c>
      <c r="N41" s="20" t="s">
        <v>465</v>
      </c>
      <c r="O41" s="20" t="s">
        <v>466</v>
      </c>
      <c r="P41" s="20" t="s">
        <v>461</v>
      </c>
      <c r="Q41" s="20" t="s">
        <v>462</v>
      </c>
      <c r="R41" s="20" t="s">
        <v>467</v>
      </c>
      <c r="S41" s="20" t="s">
        <v>468</v>
      </c>
      <c r="T41" s="20" t="s">
        <v>466</v>
      </c>
      <c r="U41" s="20" t="s">
        <v>465</v>
      </c>
      <c r="V41" s="20" t="s">
        <v>469</v>
      </c>
      <c r="W41" s="20" t="s">
        <v>470</v>
      </c>
      <c r="X41" s="20">
        <v>158</v>
      </c>
      <c r="Y41" s="21" t="s">
        <v>464</v>
      </c>
    </row>
    <row r="42" spans="1:25" x14ac:dyDescent="0.25">
      <c r="A42" s="26" t="s">
        <v>471</v>
      </c>
      <c r="B42" s="20" t="s">
        <v>472</v>
      </c>
      <c r="C42" s="20" t="s">
        <v>473</v>
      </c>
      <c r="D42" s="20" t="s">
        <v>472</v>
      </c>
      <c r="E42" s="20">
        <v>467</v>
      </c>
      <c r="F42" s="20" t="s">
        <v>472</v>
      </c>
      <c r="G42" s="20" t="s">
        <v>472</v>
      </c>
      <c r="H42" s="20" t="s">
        <v>472</v>
      </c>
      <c r="I42" s="20" t="s">
        <v>473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 t="s">
        <v>474</v>
      </c>
      <c r="S42" s="20" t="s">
        <v>475</v>
      </c>
      <c r="T42" s="20" t="s">
        <v>476</v>
      </c>
      <c r="U42" s="20">
        <v>467</v>
      </c>
      <c r="V42" s="20" t="s">
        <v>477</v>
      </c>
      <c r="W42" s="20" t="s">
        <v>478</v>
      </c>
      <c r="X42" s="20" t="s">
        <v>479</v>
      </c>
      <c r="Y42" s="21" t="s">
        <v>480</v>
      </c>
    </row>
    <row r="43" spans="1:25" x14ac:dyDescent="0.25">
      <c r="A43" s="26" t="s">
        <v>481</v>
      </c>
      <c r="B43" s="20" t="s">
        <v>482</v>
      </c>
      <c r="C43" s="20" t="s">
        <v>483</v>
      </c>
      <c r="D43" s="20" t="s">
        <v>484</v>
      </c>
      <c r="E43" s="20" t="s">
        <v>482</v>
      </c>
      <c r="F43" s="20" t="s">
        <v>484</v>
      </c>
      <c r="G43" s="20" t="s">
        <v>484</v>
      </c>
      <c r="H43" s="20" t="s">
        <v>485</v>
      </c>
      <c r="I43" s="20" t="s">
        <v>486</v>
      </c>
      <c r="J43" s="20" t="s">
        <v>487</v>
      </c>
      <c r="K43" s="20" t="s">
        <v>488</v>
      </c>
      <c r="L43" s="20">
        <v>197</v>
      </c>
      <c r="M43" s="20" t="s">
        <v>489</v>
      </c>
      <c r="N43" s="20" t="s">
        <v>487</v>
      </c>
      <c r="O43" s="20" t="s">
        <v>488</v>
      </c>
      <c r="P43" s="20" t="s">
        <v>490</v>
      </c>
      <c r="Q43" s="20" t="s">
        <v>490</v>
      </c>
      <c r="R43" s="20" t="s">
        <v>491</v>
      </c>
      <c r="S43" s="20" t="s">
        <v>491</v>
      </c>
      <c r="T43" s="20" t="s">
        <v>487</v>
      </c>
      <c r="U43" s="20" t="s">
        <v>492</v>
      </c>
      <c r="V43" s="20" t="s">
        <v>493</v>
      </c>
      <c r="W43" s="20" t="s">
        <v>493</v>
      </c>
      <c r="X43" s="20" t="s">
        <v>494</v>
      </c>
      <c r="Y43" s="21" t="s">
        <v>494</v>
      </c>
    </row>
    <row r="44" spans="1:25" x14ac:dyDescent="0.25">
      <c r="A44" s="26" t="s">
        <v>495</v>
      </c>
      <c r="B44" s="20">
        <v>0</v>
      </c>
      <c r="C44" s="20" t="s">
        <v>496</v>
      </c>
      <c r="D44" s="20">
        <v>0</v>
      </c>
      <c r="E44" s="20" t="s">
        <v>496</v>
      </c>
      <c r="F44" s="20">
        <v>0</v>
      </c>
      <c r="G44" s="20" t="s">
        <v>496</v>
      </c>
      <c r="H44" s="20">
        <v>0</v>
      </c>
      <c r="I44" s="20">
        <v>0</v>
      </c>
      <c r="J44" s="20" t="s">
        <v>497</v>
      </c>
      <c r="K44" s="20" t="s">
        <v>498</v>
      </c>
      <c r="L44" s="20" t="s">
        <v>497</v>
      </c>
      <c r="M44" s="20" t="s">
        <v>496</v>
      </c>
      <c r="N44" s="20" t="s">
        <v>497</v>
      </c>
      <c r="O44" s="20" t="s">
        <v>498</v>
      </c>
      <c r="P44" s="20" t="s">
        <v>136</v>
      </c>
      <c r="Q44" s="20" t="s">
        <v>498</v>
      </c>
      <c r="R44" s="20">
        <v>0</v>
      </c>
      <c r="S44" s="20" t="s">
        <v>496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1" t="s">
        <v>496</v>
      </c>
    </row>
    <row r="45" spans="1:25" x14ac:dyDescent="0.25">
      <c r="A45" s="26" t="s">
        <v>499</v>
      </c>
      <c r="B45" s="20" t="s">
        <v>500</v>
      </c>
      <c r="C45" s="20">
        <v>0</v>
      </c>
      <c r="D45" s="20" t="s">
        <v>500</v>
      </c>
      <c r="E45" s="20">
        <v>0</v>
      </c>
      <c r="F45" s="20" t="s">
        <v>500</v>
      </c>
      <c r="G45" s="20">
        <v>0</v>
      </c>
      <c r="H45" s="20" t="s">
        <v>501</v>
      </c>
      <c r="I45" s="20">
        <v>130</v>
      </c>
      <c r="J45" s="20">
        <v>0</v>
      </c>
      <c r="K45" s="20" t="s">
        <v>500</v>
      </c>
      <c r="L45" s="20" t="s">
        <v>500</v>
      </c>
      <c r="M45" s="20" t="s">
        <v>500</v>
      </c>
      <c r="N45" s="20">
        <v>0</v>
      </c>
      <c r="O45" s="20">
        <v>0</v>
      </c>
      <c r="P45" s="20">
        <v>130</v>
      </c>
      <c r="Q45" s="20" t="s">
        <v>502</v>
      </c>
      <c r="R45" s="20">
        <v>130</v>
      </c>
      <c r="S45" s="20" t="s">
        <v>501</v>
      </c>
      <c r="T45" s="20" t="s">
        <v>501</v>
      </c>
      <c r="U45" s="20" t="s">
        <v>500</v>
      </c>
      <c r="V45" s="20" t="s">
        <v>500</v>
      </c>
      <c r="W45" s="20" t="s">
        <v>500</v>
      </c>
      <c r="X45" s="20" t="s">
        <v>502</v>
      </c>
      <c r="Y45" s="21">
        <v>260</v>
      </c>
    </row>
    <row r="46" spans="1:25" x14ac:dyDescent="0.25">
      <c r="A46" s="26" t="s">
        <v>503</v>
      </c>
      <c r="B46" s="20" t="s">
        <v>504</v>
      </c>
      <c r="C46" s="20" t="s">
        <v>504</v>
      </c>
      <c r="D46" s="20" t="s">
        <v>505</v>
      </c>
      <c r="E46" s="20" t="s">
        <v>506</v>
      </c>
      <c r="F46" s="20" t="s">
        <v>505</v>
      </c>
      <c r="G46" s="20" t="s">
        <v>101</v>
      </c>
      <c r="H46" s="20" t="s">
        <v>505</v>
      </c>
      <c r="I46" s="20" t="s">
        <v>504</v>
      </c>
      <c r="J46" s="20" t="s">
        <v>507</v>
      </c>
      <c r="K46" s="20" t="s">
        <v>507</v>
      </c>
      <c r="L46" s="20" t="s">
        <v>507</v>
      </c>
      <c r="M46" s="20" t="s">
        <v>506</v>
      </c>
      <c r="N46" s="20" t="s">
        <v>506</v>
      </c>
      <c r="O46" s="20" t="s">
        <v>506</v>
      </c>
      <c r="P46" s="20" t="s">
        <v>101</v>
      </c>
      <c r="Q46" s="20" t="s">
        <v>508</v>
      </c>
      <c r="R46" s="20" t="s">
        <v>504</v>
      </c>
      <c r="S46" s="20" t="s">
        <v>101</v>
      </c>
      <c r="T46" s="20" t="s">
        <v>509</v>
      </c>
      <c r="U46" s="20" t="s">
        <v>510</v>
      </c>
      <c r="V46" s="20" t="s">
        <v>508</v>
      </c>
      <c r="W46" s="20" t="s">
        <v>511</v>
      </c>
      <c r="X46" s="20" t="s">
        <v>512</v>
      </c>
      <c r="Y46" s="21" t="s">
        <v>513</v>
      </c>
    </row>
    <row r="47" spans="1:25" x14ac:dyDescent="0.25">
      <c r="A47" s="26" t="s">
        <v>514</v>
      </c>
      <c r="B47" s="20" t="s">
        <v>515</v>
      </c>
      <c r="C47" s="20">
        <v>229</v>
      </c>
      <c r="D47" s="20">
        <v>229</v>
      </c>
      <c r="E47" s="20" t="s">
        <v>516</v>
      </c>
      <c r="F47" s="20">
        <v>229</v>
      </c>
      <c r="G47" s="20" t="s">
        <v>517</v>
      </c>
      <c r="H47" s="20" t="s">
        <v>518</v>
      </c>
      <c r="I47" s="20" t="s">
        <v>519</v>
      </c>
      <c r="J47" s="20" t="s">
        <v>520</v>
      </c>
      <c r="K47" s="20" t="s">
        <v>521</v>
      </c>
      <c r="L47" s="20" t="s">
        <v>522</v>
      </c>
      <c r="M47" s="20" t="s">
        <v>523</v>
      </c>
      <c r="N47" s="20" t="s">
        <v>524</v>
      </c>
      <c r="O47" s="20" t="s">
        <v>525</v>
      </c>
      <c r="P47" s="20" t="s">
        <v>526</v>
      </c>
      <c r="Q47" s="20" t="s">
        <v>527</v>
      </c>
      <c r="R47" s="20" t="s">
        <v>528</v>
      </c>
      <c r="S47" s="20" t="s">
        <v>529</v>
      </c>
      <c r="T47" s="20" t="s">
        <v>530</v>
      </c>
      <c r="U47" s="20" t="s">
        <v>531</v>
      </c>
      <c r="V47" s="20" t="s">
        <v>532</v>
      </c>
      <c r="W47" s="20" t="s">
        <v>533</v>
      </c>
      <c r="X47" s="20">
        <v>561</v>
      </c>
      <c r="Y47" s="21">
        <v>561</v>
      </c>
    </row>
    <row r="48" spans="1:25" x14ac:dyDescent="0.25">
      <c r="A48" s="26" t="s">
        <v>534</v>
      </c>
      <c r="B48" s="20">
        <v>0</v>
      </c>
      <c r="C48" s="20" t="s">
        <v>535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 t="s">
        <v>535</v>
      </c>
      <c r="J48" s="20">
        <v>0</v>
      </c>
      <c r="K48" s="20" t="s">
        <v>535</v>
      </c>
      <c r="L48" s="20">
        <v>0</v>
      </c>
      <c r="M48" s="20" t="s">
        <v>535</v>
      </c>
      <c r="N48" s="20">
        <v>0</v>
      </c>
      <c r="O48" s="20" t="s">
        <v>535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 t="s">
        <v>535</v>
      </c>
      <c r="V48" s="20">
        <v>0</v>
      </c>
      <c r="W48" s="20" t="s">
        <v>535</v>
      </c>
      <c r="X48" s="20">
        <v>0</v>
      </c>
      <c r="Y48" s="21" t="s">
        <v>535</v>
      </c>
    </row>
    <row r="49" spans="1:25" ht="15.75" thickBot="1" x14ac:dyDescent="0.3">
      <c r="A49" s="27" t="s">
        <v>536</v>
      </c>
      <c r="B49" s="22" t="s">
        <v>537</v>
      </c>
      <c r="C49" s="22" t="s">
        <v>538</v>
      </c>
      <c r="D49" s="22" t="s">
        <v>537</v>
      </c>
      <c r="E49" s="22" t="s">
        <v>539</v>
      </c>
      <c r="F49" s="22" t="s">
        <v>537</v>
      </c>
      <c r="G49" s="22" t="s">
        <v>540</v>
      </c>
      <c r="H49" s="22" t="s">
        <v>539</v>
      </c>
      <c r="I49" s="22" t="s">
        <v>541</v>
      </c>
      <c r="J49" s="22" t="s">
        <v>542</v>
      </c>
      <c r="K49" s="22" t="s">
        <v>543</v>
      </c>
      <c r="L49" s="22" t="s">
        <v>544</v>
      </c>
      <c r="M49" s="22" t="s">
        <v>545</v>
      </c>
      <c r="N49" s="22" t="s">
        <v>546</v>
      </c>
      <c r="O49" s="22" t="s">
        <v>547</v>
      </c>
      <c r="P49" s="22" t="s">
        <v>548</v>
      </c>
      <c r="Q49" s="22" t="s">
        <v>549</v>
      </c>
      <c r="R49" s="22" t="s">
        <v>550</v>
      </c>
      <c r="S49" s="22" t="s">
        <v>551</v>
      </c>
      <c r="T49" s="22" t="s">
        <v>552</v>
      </c>
      <c r="U49" s="22" t="s">
        <v>553</v>
      </c>
      <c r="V49" s="22" t="s">
        <v>542</v>
      </c>
      <c r="W49" s="22" t="s">
        <v>554</v>
      </c>
      <c r="X49" s="22" t="s">
        <v>555</v>
      </c>
      <c r="Y49" s="23" t="s">
        <v>556</v>
      </c>
    </row>
  </sheetData>
  <conditionalFormatting sqref="A2:A49">
    <cfRule type="containsText" dxfId="1070" priority="2" operator="containsText" text="_">
      <formula>NOT(ISERROR(SEARCH("_",A2)))</formula>
    </cfRule>
  </conditionalFormatting>
  <conditionalFormatting sqref="B2:Y49">
    <cfRule type="cellIs" dxfId="1069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baseColWidth="10" defaultRowHeight="15" x14ac:dyDescent="0.25"/>
  <sheetData>
    <row r="1" spans="1:25" ht="15.75" thickBot="1" x14ac:dyDescent="0.3">
      <c r="A1" s="1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3" t="s">
        <v>24</v>
      </c>
    </row>
    <row r="2" spans="1:25" x14ac:dyDescent="0.25">
      <c r="A2" s="34" t="s">
        <v>25</v>
      </c>
      <c r="B2" s="28" t="s">
        <v>566</v>
      </c>
      <c r="C2" s="28" t="s">
        <v>567</v>
      </c>
      <c r="D2" s="28" t="s">
        <v>568</v>
      </c>
      <c r="E2" s="28" t="s">
        <v>137</v>
      </c>
      <c r="F2" s="28" t="s">
        <v>47</v>
      </c>
      <c r="G2" s="28" t="s">
        <v>47</v>
      </c>
      <c r="H2" s="28" t="s">
        <v>569</v>
      </c>
      <c r="I2" s="28" t="s">
        <v>570</v>
      </c>
      <c r="J2" s="28" t="s">
        <v>571</v>
      </c>
      <c r="K2" s="28" t="s">
        <v>568</v>
      </c>
      <c r="L2" s="28">
        <v>199</v>
      </c>
      <c r="M2" s="28" t="s">
        <v>572</v>
      </c>
      <c r="N2" s="28" t="s">
        <v>573</v>
      </c>
      <c r="O2" s="28" t="s">
        <v>574</v>
      </c>
      <c r="P2" s="28" t="s">
        <v>575</v>
      </c>
      <c r="Q2" s="28">
        <v>330</v>
      </c>
      <c r="R2" s="28" t="s">
        <v>576</v>
      </c>
      <c r="S2" s="28" t="s">
        <v>572</v>
      </c>
      <c r="T2" s="28" t="s">
        <v>577</v>
      </c>
      <c r="U2" s="28">
        <v>110</v>
      </c>
      <c r="V2" s="28" t="s">
        <v>578</v>
      </c>
      <c r="W2" s="28" t="s">
        <v>568</v>
      </c>
      <c r="X2" s="28" t="s">
        <v>579</v>
      </c>
      <c r="Y2" s="29" t="s">
        <v>574</v>
      </c>
    </row>
    <row r="3" spans="1:25" x14ac:dyDescent="0.25">
      <c r="A3" s="34" t="s">
        <v>44</v>
      </c>
      <c r="B3" s="28" t="s">
        <v>580</v>
      </c>
      <c r="C3" s="28" t="s">
        <v>581</v>
      </c>
      <c r="D3" s="28">
        <v>79</v>
      </c>
      <c r="E3" s="28">
        <v>79</v>
      </c>
      <c r="F3" s="28">
        <v>150</v>
      </c>
      <c r="G3" s="28" t="s">
        <v>582</v>
      </c>
      <c r="H3" s="28" t="s">
        <v>583</v>
      </c>
      <c r="I3" s="28" t="s">
        <v>584</v>
      </c>
      <c r="J3" s="28">
        <v>79</v>
      </c>
      <c r="K3" s="28">
        <v>79</v>
      </c>
      <c r="L3" s="28" t="s">
        <v>585</v>
      </c>
      <c r="M3" s="28" t="s">
        <v>586</v>
      </c>
      <c r="N3" s="28" t="s">
        <v>587</v>
      </c>
      <c r="O3" s="28">
        <v>75</v>
      </c>
      <c r="P3" s="28" t="s">
        <v>588</v>
      </c>
      <c r="Q3" s="28">
        <v>150</v>
      </c>
      <c r="R3" s="28" t="s">
        <v>588</v>
      </c>
      <c r="S3" s="28" t="s">
        <v>589</v>
      </c>
      <c r="T3" s="28" t="s">
        <v>404</v>
      </c>
      <c r="U3" s="28" t="s">
        <v>404</v>
      </c>
      <c r="V3" s="28" t="s">
        <v>590</v>
      </c>
      <c r="W3" s="28" t="s">
        <v>591</v>
      </c>
      <c r="X3" s="28" t="s">
        <v>582</v>
      </c>
      <c r="Y3" s="29" t="s">
        <v>582</v>
      </c>
    </row>
    <row r="4" spans="1:25" x14ac:dyDescent="0.25">
      <c r="A4" s="34" t="s">
        <v>60</v>
      </c>
      <c r="B4" s="28" t="s">
        <v>592</v>
      </c>
      <c r="C4" s="28" t="s">
        <v>592</v>
      </c>
      <c r="D4" s="28">
        <v>55</v>
      </c>
      <c r="E4" s="28">
        <v>66</v>
      </c>
      <c r="F4" s="28" t="s">
        <v>593</v>
      </c>
      <c r="G4" s="28" t="s">
        <v>594</v>
      </c>
      <c r="H4" s="28" t="s">
        <v>595</v>
      </c>
      <c r="I4" s="28" t="s">
        <v>596</v>
      </c>
      <c r="J4" s="28">
        <v>22</v>
      </c>
      <c r="K4" s="28" t="s">
        <v>595</v>
      </c>
      <c r="L4" s="28" t="s">
        <v>592</v>
      </c>
      <c r="M4" s="28">
        <v>22</v>
      </c>
      <c r="N4" s="28" t="s">
        <v>597</v>
      </c>
      <c r="O4" s="28" t="s">
        <v>597</v>
      </c>
      <c r="P4" s="28">
        <v>33</v>
      </c>
      <c r="Q4" s="28">
        <v>55</v>
      </c>
      <c r="R4" s="28" t="s">
        <v>595</v>
      </c>
      <c r="S4" s="28" t="s">
        <v>598</v>
      </c>
      <c r="T4" s="28">
        <v>22</v>
      </c>
      <c r="U4" s="28">
        <v>44</v>
      </c>
      <c r="V4" s="28" t="s">
        <v>592</v>
      </c>
      <c r="W4" s="28" t="s">
        <v>597</v>
      </c>
      <c r="X4" s="28" t="s">
        <v>595</v>
      </c>
      <c r="Y4" s="29">
        <v>33</v>
      </c>
    </row>
    <row r="5" spans="1:25" x14ac:dyDescent="0.25">
      <c r="A5" s="34" t="s">
        <v>63</v>
      </c>
      <c r="B5" s="28" t="s">
        <v>599</v>
      </c>
      <c r="C5" s="28" t="s">
        <v>600</v>
      </c>
      <c r="D5" s="28" t="s">
        <v>601</v>
      </c>
      <c r="E5" s="28" t="s">
        <v>602</v>
      </c>
      <c r="F5" s="28" t="s">
        <v>603</v>
      </c>
      <c r="G5" s="28">
        <v>84</v>
      </c>
      <c r="H5" s="28" t="s">
        <v>599</v>
      </c>
      <c r="I5" s="28" t="s">
        <v>604</v>
      </c>
      <c r="J5" s="28" t="s">
        <v>605</v>
      </c>
      <c r="K5" s="28">
        <v>84</v>
      </c>
      <c r="L5" s="28">
        <v>126</v>
      </c>
      <c r="M5" s="28" t="s">
        <v>606</v>
      </c>
      <c r="N5" s="28" t="s">
        <v>603</v>
      </c>
      <c r="O5" s="28" t="s">
        <v>607</v>
      </c>
      <c r="P5" s="28" t="s">
        <v>608</v>
      </c>
      <c r="Q5" s="28" t="s">
        <v>599</v>
      </c>
      <c r="R5" s="28" t="s">
        <v>382</v>
      </c>
      <c r="S5" s="28">
        <v>98</v>
      </c>
      <c r="T5" s="28" t="s">
        <v>604</v>
      </c>
      <c r="U5" s="28" t="s">
        <v>609</v>
      </c>
      <c r="V5" s="28" t="s">
        <v>382</v>
      </c>
      <c r="W5" s="28" t="s">
        <v>253</v>
      </c>
      <c r="X5" s="28" t="s">
        <v>605</v>
      </c>
      <c r="Y5" s="29" t="s">
        <v>610</v>
      </c>
    </row>
    <row r="6" spans="1:25" x14ac:dyDescent="0.25">
      <c r="A6" s="34" t="s">
        <v>78</v>
      </c>
      <c r="B6" s="28" t="s">
        <v>611</v>
      </c>
      <c r="C6" s="28" t="s">
        <v>612</v>
      </c>
      <c r="D6" s="28" t="s">
        <v>613</v>
      </c>
      <c r="E6" s="28" t="s">
        <v>614</v>
      </c>
      <c r="F6" s="28" t="s">
        <v>615</v>
      </c>
      <c r="G6" s="28" t="s">
        <v>616</v>
      </c>
      <c r="H6" s="28" t="s">
        <v>617</v>
      </c>
      <c r="I6" s="28">
        <v>157</v>
      </c>
      <c r="J6" s="28" t="s">
        <v>615</v>
      </c>
      <c r="K6" s="28" t="s">
        <v>618</v>
      </c>
      <c r="L6" s="28" t="s">
        <v>619</v>
      </c>
      <c r="M6" s="28" t="s">
        <v>125</v>
      </c>
      <c r="N6" s="28" t="s">
        <v>612</v>
      </c>
      <c r="O6" s="28" t="s">
        <v>620</v>
      </c>
      <c r="P6" s="28" t="s">
        <v>620</v>
      </c>
      <c r="Q6" s="28">
        <v>221</v>
      </c>
      <c r="R6" s="28" t="s">
        <v>621</v>
      </c>
      <c r="S6" s="28">
        <v>128</v>
      </c>
      <c r="T6" s="28">
        <v>221</v>
      </c>
      <c r="U6" s="28" t="s">
        <v>622</v>
      </c>
      <c r="V6" s="28" t="s">
        <v>612</v>
      </c>
      <c r="W6" s="28" t="s">
        <v>613</v>
      </c>
      <c r="X6" s="28" t="s">
        <v>613</v>
      </c>
      <c r="Y6" s="29" t="s">
        <v>465</v>
      </c>
    </row>
    <row r="7" spans="1:25" x14ac:dyDescent="0.25">
      <c r="A7" s="34" t="s">
        <v>89</v>
      </c>
      <c r="B7" s="28" t="s">
        <v>623</v>
      </c>
      <c r="C7" s="28" t="s">
        <v>624</v>
      </c>
      <c r="D7" s="28">
        <v>117</v>
      </c>
      <c r="E7" s="28" t="s">
        <v>625</v>
      </c>
      <c r="F7" s="28" t="s">
        <v>626</v>
      </c>
      <c r="G7" s="28">
        <v>117</v>
      </c>
      <c r="H7" s="28" t="s">
        <v>627</v>
      </c>
      <c r="I7" s="28" t="s">
        <v>628</v>
      </c>
      <c r="J7" s="28" t="s">
        <v>629</v>
      </c>
      <c r="K7" s="28" t="s">
        <v>630</v>
      </c>
      <c r="L7" s="28">
        <v>142</v>
      </c>
      <c r="M7" s="28" t="s">
        <v>631</v>
      </c>
      <c r="N7" s="28" t="s">
        <v>632</v>
      </c>
      <c r="O7" s="28" t="s">
        <v>398</v>
      </c>
      <c r="P7" s="28">
        <v>259</v>
      </c>
      <c r="Q7" s="28" t="s">
        <v>633</v>
      </c>
      <c r="R7" s="28" t="s">
        <v>634</v>
      </c>
      <c r="S7" s="28" t="s">
        <v>633</v>
      </c>
      <c r="T7" s="28" t="s">
        <v>635</v>
      </c>
      <c r="U7" s="28" t="s">
        <v>636</v>
      </c>
      <c r="V7" s="28" t="s">
        <v>637</v>
      </c>
      <c r="W7" s="28" t="s">
        <v>638</v>
      </c>
      <c r="X7" s="28" t="s">
        <v>628</v>
      </c>
      <c r="Y7" s="29" t="s">
        <v>628</v>
      </c>
    </row>
    <row r="8" spans="1:25" x14ac:dyDescent="0.25">
      <c r="A8" s="34" t="s">
        <v>102</v>
      </c>
      <c r="B8" s="28" t="s">
        <v>639</v>
      </c>
      <c r="C8" s="28">
        <v>245</v>
      </c>
      <c r="D8" s="28">
        <v>158</v>
      </c>
      <c r="E8" s="28">
        <v>158</v>
      </c>
      <c r="F8" s="28" t="s">
        <v>640</v>
      </c>
      <c r="G8" s="28" t="s">
        <v>641</v>
      </c>
      <c r="H8" s="28">
        <v>245</v>
      </c>
      <c r="I8" s="28" t="s">
        <v>642</v>
      </c>
      <c r="J8" s="28" t="s">
        <v>409</v>
      </c>
      <c r="K8" s="28" t="s">
        <v>643</v>
      </c>
      <c r="L8" s="28" t="s">
        <v>644</v>
      </c>
      <c r="M8" s="28" t="s">
        <v>645</v>
      </c>
      <c r="N8" s="28" t="s">
        <v>468</v>
      </c>
      <c r="O8" s="28" t="s">
        <v>645</v>
      </c>
      <c r="P8" s="28" t="s">
        <v>225</v>
      </c>
      <c r="Q8" s="28">
        <v>245</v>
      </c>
      <c r="R8" s="28" t="s">
        <v>646</v>
      </c>
      <c r="S8" s="28">
        <v>79</v>
      </c>
      <c r="T8" s="28" t="s">
        <v>647</v>
      </c>
      <c r="U8" s="28" t="s">
        <v>648</v>
      </c>
      <c r="V8" s="28" t="s">
        <v>641</v>
      </c>
      <c r="W8" s="28" t="s">
        <v>601</v>
      </c>
      <c r="X8" s="28" t="s">
        <v>647</v>
      </c>
      <c r="Y8" s="29" t="s">
        <v>649</v>
      </c>
    </row>
    <row r="9" spans="1:25" x14ac:dyDescent="0.25">
      <c r="A9" s="34" t="s">
        <v>117</v>
      </c>
      <c r="B9" s="28" t="s">
        <v>332</v>
      </c>
      <c r="C9" s="28" t="s">
        <v>650</v>
      </c>
      <c r="D9" s="28" t="s">
        <v>651</v>
      </c>
      <c r="E9" s="28" t="s">
        <v>652</v>
      </c>
      <c r="F9" s="28" t="s">
        <v>653</v>
      </c>
      <c r="G9" s="28" t="s">
        <v>654</v>
      </c>
      <c r="H9" s="28" t="s">
        <v>655</v>
      </c>
      <c r="I9" s="28" t="s">
        <v>656</v>
      </c>
      <c r="J9" s="28" t="s">
        <v>332</v>
      </c>
      <c r="K9" s="28" t="s">
        <v>657</v>
      </c>
      <c r="L9" s="28" t="s">
        <v>657</v>
      </c>
      <c r="M9" s="28" t="s">
        <v>657</v>
      </c>
      <c r="N9" s="28" t="s">
        <v>658</v>
      </c>
      <c r="O9" s="28" t="s">
        <v>650</v>
      </c>
      <c r="P9" s="28" t="s">
        <v>659</v>
      </c>
      <c r="Q9" s="28" t="s">
        <v>657</v>
      </c>
      <c r="R9" s="28" t="s">
        <v>651</v>
      </c>
      <c r="S9" s="28">
        <v>197</v>
      </c>
      <c r="T9" s="28" t="s">
        <v>598</v>
      </c>
      <c r="U9" s="28" t="s">
        <v>332</v>
      </c>
      <c r="V9" s="28" t="s">
        <v>660</v>
      </c>
      <c r="W9" s="28">
        <v>165</v>
      </c>
      <c r="X9" s="28" t="s">
        <v>661</v>
      </c>
      <c r="Y9" s="29" t="s">
        <v>662</v>
      </c>
    </row>
    <row r="10" spans="1:25" x14ac:dyDescent="0.25">
      <c r="A10" s="34" t="s">
        <v>127</v>
      </c>
      <c r="B10" s="28" t="s">
        <v>663</v>
      </c>
      <c r="C10" s="28">
        <v>99</v>
      </c>
      <c r="D10" s="28" t="s">
        <v>664</v>
      </c>
      <c r="E10" s="28" t="s">
        <v>665</v>
      </c>
      <c r="F10" s="28" t="s">
        <v>666</v>
      </c>
      <c r="G10" s="28">
        <v>205</v>
      </c>
      <c r="H10" s="28" t="s">
        <v>625</v>
      </c>
      <c r="I10" s="28">
        <v>304</v>
      </c>
      <c r="J10" s="28" t="s">
        <v>524</v>
      </c>
      <c r="K10" s="28" t="s">
        <v>667</v>
      </c>
      <c r="L10" s="28" t="s">
        <v>668</v>
      </c>
      <c r="M10" s="28">
        <v>106</v>
      </c>
      <c r="N10" s="28" t="s">
        <v>629</v>
      </c>
      <c r="O10" s="28">
        <v>106</v>
      </c>
      <c r="P10" s="28">
        <v>205</v>
      </c>
      <c r="Q10" s="28" t="s">
        <v>644</v>
      </c>
      <c r="R10" s="28" t="s">
        <v>629</v>
      </c>
      <c r="S10" s="28" t="s">
        <v>669</v>
      </c>
      <c r="T10" s="28" t="s">
        <v>625</v>
      </c>
      <c r="U10" s="28" t="s">
        <v>670</v>
      </c>
      <c r="V10" s="28" t="s">
        <v>671</v>
      </c>
      <c r="W10" s="28" t="s">
        <v>578</v>
      </c>
      <c r="X10" s="28" t="s">
        <v>672</v>
      </c>
      <c r="Y10" s="29" t="s">
        <v>673</v>
      </c>
    </row>
    <row r="11" spans="1:25" x14ac:dyDescent="0.25">
      <c r="A11" s="34" t="s">
        <v>142</v>
      </c>
      <c r="B11" s="28" t="s">
        <v>674</v>
      </c>
      <c r="C11" s="28" t="s">
        <v>675</v>
      </c>
      <c r="D11" s="28" t="s">
        <v>676</v>
      </c>
      <c r="E11" s="28" t="s">
        <v>677</v>
      </c>
      <c r="F11" s="28" t="s">
        <v>678</v>
      </c>
      <c r="G11" s="28" t="s">
        <v>679</v>
      </c>
      <c r="H11" s="28" t="s">
        <v>680</v>
      </c>
      <c r="I11" s="28" t="s">
        <v>681</v>
      </c>
      <c r="J11" s="28" t="s">
        <v>682</v>
      </c>
      <c r="K11" s="28" t="s">
        <v>646</v>
      </c>
      <c r="L11" s="28" t="s">
        <v>683</v>
      </c>
      <c r="M11" s="28" t="s">
        <v>684</v>
      </c>
      <c r="N11" s="28" t="s">
        <v>685</v>
      </c>
      <c r="O11" s="28" t="s">
        <v>646</v>
      </c>
      <c r="P11" s="28" t="s">
        <v>686</v>
      </c>
      <c r="Q11" s="28" t="s">
        <v>687</v>
      </c>
      <c r="R11" s="28">
        <v>199</v>
      </c>
      <c r="S11" s="28" t="s">
        <v>688</v>
      </c>
      <c r="T11" s="28" t="s">
        <v>687</v>
      </c>
      <c r="U11" s="28" t="s">
        <v>689</v>
      </c>
      <c r="V11" s="28" t="s">
        <v>687</v>
      </c>
      <c r="W11" s="28" t="s">
        <v>608</v>
      </c>
      <c r="X11" s="28" t="s">
        <v>690</v>
      </c>
      <c r="Y11" s="29" t="s">
        <v>687</v>
      </c>
    </row>
    <row r="12" spans="1:25" x14ac:dyDescent="0.25">
      <c r="A12" s="34" t="s">
        <v>152</v>
      </c>
      <c r="B12" s="28">
        <v>124</v>
      </c>
      <c r="C12" s="28" t="s">
        <v>571</v>
      </c>
      <c r="D12" s="28" t="s">
        <v>571</v>
      </c>
      <c r="E12" s="28" t="s">
        <v>691</v>
      </c>
      <c r="F12" s="28" t="s">
        <v>692</v>
      </c>
      <c r="G12" s="28">
        <v>62</v>
      </c>
      <c r="H12" s="28" t="s">
        <v>160</v>
      </c>
      <c r="I12" s="28" t="s">
        <v>338</v>
      </c>
      <c r="J12" s="28">
        <v>186</v>
      </c>
      <c r="K12" s="28" t="s">
        <v>693</v>
      </c>
      <c r="L12" s="28" t="s">
        <v>571</v>
      </c>
      <c r="M12" s="28" t="s">
        <v>694</v>
      </c>
      <c r="N12" s="28" t="s">
        <v>338</v>
      </c>
      <c r="O12" s="28">
        <v>186</v>
      </c>
      <c r="P12" s="28" t="s">
        <v>695</v>
      </c>
      <c r="Q12" s="28" t="s">
        <v>696</v>
      </c>
      <c r="R12" s="28" t="s">
        <v>571</v>
      </c>
      <c r="S12" s="28" t="s">
        <v>206</v>
      </c>
      <c r="T12" s="28" t="s">
        <v>697</v>
      </c>
      <c r="U12" s="28" t="s">
        <v>698</v>
      </c>
      <c r="V12" s="28" t="s">
        <v>435</v>
      </c>
      <c r="W12" s="28" t="s">
        <v>435</v>
      </c>
      <c r="X12" s="28">
        <v>248</v>
      </c>
      <c r="Y12" s="29" t="s">
        <v>699</v>
      </c>
    </row>
    <row r="13" spans="1:25" x14ac:dyDescent="0.25">
      <c r="A13" s="34" t="s">
        <v>167</v>
      </c>
      <c r="B13" s="28" t="s">
        <v>700</v>
      </c>
      <c r="C13" s="28" t="s">
        <v>701</v>
      </c>
      <c r="D13" s="28">
        <v>94</v>
      </c>
      <c r="E13" s="28" t="s">
        <v>702</v>
      </c>
      <c r="F13" s="28" t="s">
        <v>679</v>
      </c>
      <c r="G13" s="28" t="s">
        <v>703</v>
      </c>
      <c r="H13" s="28" t="s">
        <v>704</v>
      </c>
      <c r="I13" s="28" t="s">
        <v>690</v>
      </c>
      <c r="J13" s="28" t="s">
        <v>705</v>
      </c>
      <c r="K13" s="28" t="s">
        <v>675</v>
      </c>
      <c r="L13" s="28" t="s">
        <v>65</v>
      </c>
      <c r="M13" s="28">
        <v>105</v>
      </c>
      <c r="N13" s="28" t="s">
        <v>706</v>
      </c>
      <c r="O13" s="28" t="s">
        <v>703</v>
      </c>
      <c r="P13" s="28" t="s">
        <v>707</v>
      </c>
      <c r="Q13" s="28" t="s">
        <v>675</v>
      </c>
      <c r="R13" s="28" t="s">
        <v>689</v>
      </c>
      <c r="S13" s="28">
        <v>94</v>
      </c>
      <c r="T13" s="28" t="s">
        <v>65</v>
      </c>
      <c r="U13" s="28" t="s">
        <v>686</v>
      </c>
      <c r="V13" s="28" t="s">
        <v>700</v>
      </c>
      <c r="W13" s="28" t="s">
        <v>641</v>
      </c>
      <c r="X13" s="28" t="s">
        <v>689</v>
      </c>
      <c r="Y13" s="29" t="s">
        <v>686</v>
      </c>
    </row>
    <row r="14" spans="1:25" x14ac:dyDescent="0.25">
      <c r="A14" s="34" t="s">
        <v>174</v>
      </c>
      <c r="B14" s="28" t="s">
        <v>708</v>
      </c>
      <c r="C14" s="28" t="s">
        <v>708</v>
      </c>
      <c r="D14" s="28">
        <v>127</v>
      </c>
      <c r="E14" s="28" t="s">
        <v>251</v>
      </c>
      <c r="F14" s="28" t="s">
        <v>709</v>
      </c>
      <c r="G14" s="28" t="s">
        <v>710</v>
      </c>
      <c r="H14" s="28" t="s">
        <v>253</v>
      </c>
      <c r="I14" s="28" t="s">
        <v>711</v>
      </c>
      <c r="J14" s="28" t="s">
        <v>250</v>
      </c>
      <c r="K14" s="28" t="s">
        <v>709</v>
      </c>
      <c r="L14" s="28" t="s">
        <v>85</v>
      </c>
      <c r="M14" s="28" t="s">
        <v>712</v>
      </c>
      <c r="N14" s="28" t="s">
        <v>713</v>
      </c>
      <c r="O14" s="28" t="s">
        <v>709</v>
      </c>
      <c r="P14" s="28">
        <v>127</v>
      </c>
      <c r="Q14" s="28" t="s">
        <v>120</v>
      </c>
      <c r="R14" s="28" t="s">
        <v>120</v>
      </c>
      <c r="S14" s="28" t="s">
        <v>708</v>
      </c>
      <c r="T14" s="28" t="s">
        <v>85</v>
      </c>
      <c r="U14" s="28" t="s">
        <v>712</v>
      </c>
      <c r="V14" s="28" t="s">
        <v>712</v>
      </c>
      <c r="W14" s="28" t="s">
        <v>253</v>
      </c>
      <c r="X14" s="28" t="s">
        <v>120</v>
      </c>
      <c r="Y14" s="29" t="s">
        <v>85</v>
      </c>
    </row>
    <row r="15" spans="1:25" x14ac:dyDescent="0.25">
      <c r="A15" s="34" t="s">
        <v>186</v>
      </c>
      <c r="B15" s="28" t="s">
        <v>190</v>
      </c>
      <c r="C15" s="28" t="s">
        <v>714</v>
      </c>
      <c r="D15" s="28" t="s">
        <v>715</v>
      </c>
      <c r="E15" s="28">
        <v>241</v>
      </c>
      <c r="F15" s="28" t="s">
        <v>419</v>
      </c>
      <c r="G15" s="28" t="s">
        <v>716</v>
      </c>
      <c r="H15" s="28" t="s">
        <v>717</v>
      </c>
      <c r="I15" s="28" t="s">
        <v>718</v>
      </c>
      <c r="J15" s="28" t="s">
        <v>719</v>
      </c>
      <c r="K15" s="28" t="s">
        <v>720</v>
      </c>
      <c r="L15" s="28" t="s">
        <v>721</v>
      </c>
      <c r="M15" s="28" t="s">
        <v>722</v>
      </c>
      <c r="N15" s="28" t="s">
        <v>719</v>
      </c>
      <c r="O15" s="28" t="s">
        <v>723</v>
      </c>
      <c r="P15" s="28" t="s">
        <v>724</v>
      </c>
      <c r="Q15" s="28" t="s">
        <v>335</v>
      </c>
      <c r="R15" s="28" t="s">
        <v>725</v>
      </c>
      <c r="S15" s="28" t="s">
        <v>719</v>
      </c>
      <c r="T15" s="28" t="s">
        <v>313</v>
      </c>
      <c r="U15" s="28" t="s">
        <v>726</v>
      </c>
      <c r="V15" s="28" t="s">
        <v>725</v>
      </c>
      <c r="W15" s="28" t="s">
        <v>240</v>
      </c>
      <c r="X15" s="28" t="s">
        <v>84</v>
      </c>
      <c r="Y15" s="29" t="s">
        <v>727</v>
      </c>
    </row>
    <row r="16" spans="1:25" x14ac:dyDescent="0.25">
      <c r="A16" s="34" t="s">
        <v>204</v>
      </c>
      <c r="B16" s="28">
        <v>149</v>
      </c>
      <c r="C16" s="28" t="s">
        <v>728</v>
      </c>
      <c r="D16" s="28" t="s">
        <v>729</v>
      </c>
      <c r="E16" s="28" t="s">
        <v>730</v>
      </c>
      <c r="F16" s="28" t="s">
        <v>325</v>
      </c>
      <c r="G16" s="28">
        <v>118</v>
      </c>
      <c r="H16" s="28" t="s">
        <v>649</v>
      </c>
      <c r="I16" s="28" t="s">
        <v>731</v>
      </c>
      <c r="J16" s="28">
        <v>267</v>
      </c>
      <c r="K16" s="28">
        <v>447</v>
      </c>
      <c r="L16" s="28" t="s">
        <v>732</v>
      </c>
      <c r="M16" s="28" t="s">
        <v>733</v>
      </c>
      <c r="N16" s="28" t="s">
        <v>734</v>
      </c>
      <c r="O16" s="28" t="s">
        <v>735</v>
      </c>
      <c r="P16" s="28" t="s">
        <v>736</v>
      </c>
      <c r="Q16" s="28" t="s">
        <v>737</v>
      </c>
      <c r="R16" s="28" t="s">
        <v>738</v>
      </c>
      <c r="S16" s="28" t="s">
        <v>733</v>
      </c>
      <c r="T16" s="28" t="s">
        <v>728</v>
      </c>
      <c r="U16" s="28" t="s">
        <v>732</v>
      </c>
      <c r="V16" s="28" t="s">
        <v>703</v>
      </c>
      <c r="W16" s="28" t="s">
        <v>735</v>
      </c>
      <c r="X16" s="28" t="s">
        <v>739</v>
      </c>
      <c r="Y16" s="29" t="s">
        <v>740</v>
      </c>
    </row>
    <row r="17" spans="1:25" x14ac:dyDescent="0.25">
      <c r="A17" s="34" t="s">
        <v>214</v>
      </c>
      <c r="B17" s="28" t="s">
        <v>741</v>
      </c>
      <c r="C17" s="28" t="s">
        <v>742</v>
      </c>
      <c r="D17" s="28" t="s">
        <v>743</v>
      </c>
      <c r="E17" s="28" t="s">
        <v>741</v>
      </c>
      <c r="F17" s="28" t="s">
        <v>741</v>
      </c>
      <c r="G17" s="28" t="s">
        <v>744</v>
      </c>
      <c r="H17" s="28" t="s">
        <v>742</v>
      </c>
      <c r="I17" s="28" t="s">
        <v>745</v>
      </c>
      <c r="J17" s="28" t="s">
        <v>746</v>
      </c>
      <c r="K17" s="28" t="s">
        <v>742</v>
      </c>
      <c r="L17" s="28" t="s">
        <v>747</v>
      </c>
      <c r="M17" s="28" t="s">
        <v>748</v>
      </c>
      <c r="N17" s="28" t="s">
        <v>749</v>
      </c>
      <c r="O17" s="28" t="s">
        <v>400</v>
      </c>
      <c r="P17" s="28" t="s">
        <v>750</v>
      </c>
      <c r="Q17" s="28" t="s">
        <v>751</v>
      </c>
      <c r="R17" s="28" t="s">
        <v>752</v>
      </c>
      <c r="S17" s="28" t="s">
        <v>742</v>
      </c>
      <c r="T17" s="28" t="s">
        <v>752</v>
      </c>
      <c r="U17" s="28" t="s">
        <v>746</v>
      </c>
      <c r="V17" s="28" t="s">
        <v>753</v>
      </c>
      <c r="W17" s="28" t="s">
        <v>753</v>
      </c>
      <c r="X17" s="28" t="s">
        <v>754</v>
      </c>
      <c r="Y17" s="29" t="s">
        <v>755</v>
      </c>
    </row>
    <row r="18" spans="1:25" x14ac:dyDescent="0.25">
      <c r="A18" s="34" t="s">
        <v>221</v>
      </c>
      <c r="B18" s="28" t="s">
        <v>756</v>
      </c>
      <c r="C18" s="28" t="s">
        <v>756</v>
      </c>
      <c r="D18" s="28" t="s">
        <v>757</v>
      </c>
      <c r="E18" s="28" t="s">
        <v>758</v>
      </c>
      <c r="F18" s="28" t="s">
        <v>759</v>
      </c>
      <c r="G18" s="28" t="s">
        <v>760</v>
      </c>
      <c r="H18" s="28" t="s">
        <v>761</v>
      </c>
      <c r="I18" s="28" t="s">
        <v>762</v>
      </c>
      <c r="J18" s="28" t="s">
        <v>756</v>
      </c>
      <c r="K18" s="28" t="s">
        <v>763</v>
      </c>
      <c r="L18" s="28" t="s">
        <v>764</v>
      </c>
      <c r="M18" s="28" t="s">
        <v>765</v>
      </c>
      <c r="N18" s="28" t="s">
        <v>766</v>
      </c>
      <c r="O18" s="28" t="s">
        <v>767</v>
      </c>
      <c r="P18" s="28" t="s">
        <v>762</v>
      </c>
      <c r="Q18" s="28" t="s">
        <v>768</v>
      </c>
      <c r="R18" s="28" t="s">
        <v>583</v>
      </c>
      <c r="S18" s="28" t="s">
        <v>758</v>
      </c>
      <c r="T18" s="28" t="s">
        <v>583</v>
      </c>
      <c r="U18" s="28" t="s">
        <v>756</v>
      </c>
      <c r="V18" s="28" t="s">
        <v>766</v>
      </c>
      <c r="W18" s="28" t="s">
        <v>761</v>
      </c>
      <c r="X18" s="28" t="s">
        <v>769</v>
      </c>
      <c r="Y18" s="29" t="s">
        <v>770</v>
      </c>
    </row>
    <row r="19" spans="1:25" x14ac:dyDescent="0.25">
      <c r="A19" s="34" t="s">
        <v>230</v>
      </c>
      <c r="B19" s="28" t="s">
        <v>771</v>
      </c>
      <c r="C19" s="28" t="s">
        <v>64</v>
      </c>
      <c r="D19" s="28">
        <v>70</v>
      </c>
      <c r="E19" s="28" t="s">
        <v>772</v>
      </c>
      <c r="F19" s="28" t="s">
        <v>773</v>
      </c>
      <c r="G19" s="28" t="s">
        <v>774</v>
      </c>
      <c r="H19" s="28" t="s">
        <v>775</v>
      </c>
      <c r="I19" s="28" t="s">
        <v>622</v>
      </c>
      <c r="J19" s="28" t="s">
        <v>776</v>
      </c>
      <c r="K19" s="28">
        <v>98</v>
      </c>
      <c r="L19" s="28" t="s">
        <v>777</v>
      </c>
      <c r="M19" s="28" t="s">
        <v>778</v>
      </c>
      <c r="N19" s="28" t="s">
        <v>779</v>
      </c>
      <c r="O19" s="28" t="s">
        <v>780</v>
      </c>
      <c r="P19" s="28">
        <v>196</v>
      </c>
      <c r="Q19" s="28" t="s">
        <v>781</v>
      </c>
      <c r="R19" s="28" t="s">
        <v>782</v>
      </c>
      <c r="S19" s="28" t="s">
        <v>778</v>
      </c>
      <c r="T19" s="28" t="s">
        <v>783</v>
      </c>
      <c r="U19" s="28">
        <v>140</v>
      </c>
      <c r="V19" s="28" t="s">
        <v>784</v>
      </c>
      <c r="W19" s="28" t="s">
        <v>710</v>
      </c>
      <c r="X19" s="28">
        <v>182</v>
      </c>
      <c r="Y19" s="29" t="s">
        <v>774</v>
      </c>
    </row>
    <row r="20" spans="1:25" x14ac:dyDescent="0.25">
      <c r="A20" s="34" t="s">
        <v>234</v>
      </c>
      <c r="B20" s="28" t="s">
        <v>785</v>
      </c>
      <c r="C20" s="28" t="s">
        <v>786</v>
      </c>
      <c r="D20" s="28" t="s">
        <v>787</v>
      </c>
      <c r="E20" s="28" t="s">
        <v>788</v>
      </c>
      <c r="F20" s="28" t="s">
        <v>789</v>
      </c>
      <c r="G20" s="28" t="s">
        <v>788</v>
      </c>
      <c r="H20" s="28" t="s">
        <v>785</v>
      </c>
      <c r="I20" s="28">
        <v>126</v>
      </c>
      <c r="J20" s="28" t="s">
        <v>788</v>
      </c>
      <c r="K20" s="28" t="s">
        <v>790</v>
      </c>
      <c r="L20" s="28" t="s">
        <v>791</v>
      </c>
      <c r="M20" s="28" t="s">
        <v>792</v>
      </c>
      <c r="N20" s="28" t="s">
        <v>793</v>
      </c>
      <c r="O20" s="28" t="s">
        <v>794</v>
      </c>
      <c r="P20" s="28" t="s">
        <v>734</v>
      </c>
      <c r="Q20" s="28" t="s">
        <v>734</v>
      </c>
      <c r="R20" s="28" t="s">
        <v>791</v>
      </c>
      <c r="S20" s="28" t="s">
        <v>791</v>
      </c>
      <c r="T20" s="28" t="s">
        <v>653</v>
      </c>
      <c r="U20" s="28" t="s">
        <v>785</v>
      </c>
      <c r="V20" s="28" t="s">
        <v>795</v>
      </c>
      <c r="W20" s="28" t="s">
        <v>795</v>
      </c>
      <c r="X20" s="28" t="s">
        <v>796</v>
      </c>
      <c r="Y20" s="29">
        <v>126</v>
      </c>
    </row>
    <row r="21" spans="1:25" x14ac:dyDescent="0.25">
      <c r="A21" s="34" t="s">
        <v>249</v>
      </c>
      <c r="B21" s="28" t="s">
        <v>797</v>
      </c>
      <c r="C21" s="28" t="s">
        <v>798</v>
      </c>
      <c r="D21" s="28" t="s">
        <v>799</v>
      </c>
      <c r="E21" s="28" t="s">
        <v>799</v>
      </c>
      <c r="F21" s="28" t="s">
        <v>678</v>
      </c>
      <c r="G21" s="28" t="s">
        <v>678</v>
      </c>
      <c r="H21" s="28" t="s">
        <v>800</v>
      </c>
      <c r="I21" s="28" t="s">
        <v>801</v>
      </c>
      <c r="J21" s="28" t="s">
        <v>797</v>
      </c>
      <c r="K21" s="28" t="s">
        <v>802</v>
      </c>
      <c r="L21" s="28" t="s">
        <v>803</v>
      </c>
      <c r="M21" s="28" t="s">
        <v>804</v>
      </c>
      <c r="N21" s="28" t="s">
        <v>798</v>
      </c>
      <c r="O21" s="28" t="s">
        <v>802</v>
      </c>
      <c r="P21" s="28" t="s">
        <v>805</v>
      </c>
      <c r="Q21" s="28" t="s">
        <v>800</v>
      </c>
      <c r="R21" s="28" t="s">
        <v>806</v>
      </c>
      <c r="S21" s="28" t="s">
        <v>806</v>
      </c>
      <c r="T21" s="28" t="s">
        <v>807</v>
      </c>
      <c r="U21" s="28" t="s">
        <v>799</v>
      </c>
      <c r="V21" s="28" t="s">
        <v>806</v>
      </c>
      <c r="W21" s="28" t="s">
        <v>808</v>
      </c>
      <c r="X21" s="28" t="s">
        <v>678</v>
      </c>
      <c r="Y21" s="29" t="s">
        <v>809</v>
      </c>
    </row>
    <row r="22" spans="1:25" x14ac:dyDescent="0.25">
      <c r="A22" s="34" t="s">
        <v>255</v>
      </c>
      <c r="B22" s="28" t="s">
        <v>810</v>
      </c>
      <c r="C22" s="28" t="s">
        <v>811</v>
      </c>
      <c r="D22" s="28" t="s">
        <v>812</v>
      </c>
      <c r="E22" s="28" t="s">
        <v>57</v>
      </c>
      <c r="F22" s="28" t="s">
        <v>813</v>
      </c>
      <c r="G22" s="28" t="s">
        <v>814</v>
      </c>
      <c r="H22" s="28" t="s">
        <v>815</v>
      </c>
      <c r="I22" s="28" t="s">
        <v>81</v>
      </c>
      <c r="J22" s="28" t="s">
        <v>816</v>
      </c>
      <c r="K22" s="28" t="s">
        <v>817</v>
      </c>
      <c r="L22" s="28" t="s">
        <v>668</v>
      </c>
      <c r="M22" s="28" t="s">
        <v>286</v>
      </c>
      <c r="N22" s="28" t="s">
        <v>57</v>
      </c>
      <c r="O22" s="28" t="s">
        <v>818</v>
      </c>
      <c r="P22" s="28" t="s">
        <v>819</v>
      </c>
      <c r="Q22" s="28" t="s">
        <v>820</v>
      </c>
      <c r="R22" s="28" t="s">
        <v>821</v>
      </c>
      <c r="S22" s="28" t="s">
        <v>821</v>
      </c>
      <c r="T22" s="28">
        <v>201</v>
      </c>
      <c r="U22" s="28" t="s">
        <v>819</v>
      </c>
      <c r="V22" s="28" t="s">
        <v>822</v>
      </c>
      <c r="W22" s="28" t="s">
        <v>822</v>
      </c>
      <c r="X22" s="28" t="s">
        <v>823</v>
      </c>
      <c r="Y22" s="29" t="s">
        <v>824</v>
      </c>
    </row>
    <row r="23" spans="1:25" x14ac:dyDescent="0.25">
      <c r="A23" s="34" t="s">
        <v>271</v>
      </c>
      <c r="B23" s="28" t="s">
        <v>825</v>
      </c>
      <c r="C23" s="28" t="s">
        <v>826</v>
      </c>
      <c r="D23" s="28" t="s">
        <v>827</v>
      </c>
      <c r="E23" s="28" t="s">
        <v>828</v>
      </c>
      <c r="F23" s="28" t="s">
        <v>829</v>
      </c>
      <c r="G23" s="28" t="s">
        <v>704</v>
      </c>
      <c r="H23" s="28" t="s">
        <v>830</v>
      </c>
      <c r="I23" s="28" t="s">
        <v>831</v>
      </c>
      <c r="J23" s="28" t="s">
        <v>832</v>
      </c>
      <c r="K23" s="28" t="s">
        <v>704</v>
      </c>
      <c r="L23" s="28" t="s">
        <v>833</v>
      </c>
      <c r="M23" s="28" t="s">
        <v>834</v>
      </c>
      <c r="N23" s="28" t="s">
        <v>835</v>
      </c>
      <c r="O23" s="28" t="s">
        <v>836</v>
      </c>
      <c r="P23" s="28" t="s">
        <v>837</v>
      </c>
      <c r="Q23" s="28" t="s">
        <v>838</v>
      </c>
      <c r="R23" s="28" t="s">
        <v>571</v>
      </c>
      <c r="S23" s="28" t="s">
        <v>825</v>
      </c>
      <c r="T23" s="28" t="s">
        <v>839</v>
      </c>
      <c r="U23" s="28" t="s">
        <v>840</v>
      </c>
      <c r="V23" s="28" t="s">
        <v>831</v>
      </c>
      <c r="W23" s="28" t="s">
        <v>829</v>
      </c>
      <c r="X23" s="28" t="s">
        <v>841</v>
      </c>
      <c r="Y23" s="29" t="s">
        <v>571</v>
      </c>
    </row>
    <row r="24" spans="1:25" x14ac:dyDescent="0.25">
      <c r="A24" s="34" t="s">
        <v>288</v>
      </c>
      <c r="B24" s="28">
        <v>0</v>
      </c>
      <c r="C24" s="28">
        <v>0</v>
      </c>
      <c r="D24" s="28">
        <v>0</v>
      </c>
      <c r="E24" s="28" t="s">
        <v>842</v>
      </c>
      <c r="F24" s="28">
        <v>0</v>
      </c>
      <c r="G24" s="28" t="s">
        <v>842</v>
      </c>
      <c r="H24" s="28">
        <v>0</v>
      </c>
      <c r="I24" s="28">
        <v>0</v>
      </c>
      <c r="J24" s="28" t="s">
        <v>843</v>
      </c>
      <c r="K24" s="28" t="s">
        <v>330</v>
      </c>
      <c r="L24" s="28" t="s">
        <v>842</v>
      </c>
      <c r="M24" s="28">
        <v>0</v>
      </c>
      <c r="N24" s="28" t="s">
        <v>842</v>
      </c>
      <c r="O24" s="28" t="s">
        <v>843</v>
      </c>
      <c r="P24" s="28" t="s">
        <v>844</v>
      </c>
      <c r="Q24" s="28">
        <v>70</v>
      </c>
      <c r="R24" s="28" t="s">
        <v>403</v>
      </c>
      <c r="S24" s="28" t="s">
        <v>844</v>
      </c>
      <c r="T24" s="28">
        <v>105</v>
      </c>
      <c r="U24" s="28" t="s">
        <v>845</v>
      </c>
      <c r="V24" s="28" t="s">
        <v>330</v>
      </c>
      <c r="W24" s="28" t="s">
        <v>844</v>
      </c>
      <c r="X24" s="28" t="s">
        <v>846</v>
      </c>
      <c r="Y24" s="29" t="s">
        <v>403</v>
      </c>
    </row>
    <row r="25" spans="1:25" x14ac:dyDescent="0.25">
      <c r="A25" s="34" t="s">
        <v>290</v>
      </c>
      <c r="B25" s="28" t="s">
        <v>847</v>
      </c>
      <c r="C25" s="28" t="s">
        <v>848</v>
      </c>
      <c r="D25" s="28" t="s">
        <v>849</v>
      </c>
      <c r="E25" s="28" t="s">
        <v>661</v>
      </c>
      <c r="F25" s="28" t="s">
        <v>850</v>
      </c>
      <c r="G25" s="28" t="s">
        <v>851</v>
      </c>
      <c r="H25" s="28" t="s">
        <v>852</v>
      </c>
      <c r="I25" s="28" t="s">
        <v>853</v>
      </c>
      <c r="J25" s="28" t="s">
        <v>854</v>
      </c>
      <c r="K25" s="28" t="s">
        <v>855</v>
      </c>
      <c r="L25" s="28" t="s">
        <v>856</v>
      </c>
      <c r="M25" s="28" t="s">
        <v>849</v>
      </c>
      <c r="N25" s="28" t="s">
        <v>857</v>
      </c>
      <c r="O25" s="28" t="s">
        <v>858</v>
      </c>
      <c r="P25" s="28" t="s">
        <v>859</v>
      </c>
      <c r="Q25" s="28" t="s">
        <v>853</v>
      </c>
      <c r="R25" s="28" t="s">
        <v>850</v>
      </c>
      <c r="S25" s="28" t="s">
        <v>860</v>
      </c>
      <c r="T25" s="28" t="s">
        <v>861</v>
      </c>
      <c r="U25" s="28" t="s">
        <v>850</v>
      </c>
      <c r="V25" s="28" t="s">
        <v>862</v>
      </c>
      <c r="W25" s="28" t="s">
        <v>863</v>
      </c>
      <c r="X25" s="28" t="s">
        <v>864</v>
      </c>
      <c r="Y25" s="29" t="s">
        <v>865</v>
      </c>
    </row>
    <row r="26" spans="1:25" x14ac:dyDescent="0.25">
      <c r="A26" s="34" t="s">
        <v>308</v>
      </c>
      <c r="B26" s="28" t="s">
        <v>866</v>
      </c>
      <c r="C26" s="28">
        <v>157</v>
      </c>
      <c r="D26" s="28" t="s">
        <v>160</v>
      </c>
      <c r="E26" s="28" t="s">
        <v>781</v>
      </c>
      <c r="F26" s="28" t="s">
        <v>867</v>
      </c>
      <c r="G26" s="28" t="s">
        <v>868</v>
      </c>
      <c r="H26" s="28" t="s">
        <v>868</v>
      </c>
      <c r="I26" s="28" t="s">
        <v>869</v>
      </c>
      <c r="J26" s="28" t="s">
        <v>870</v>
      </c>
      <c r="K26" s="28" t="s">
        <v>871</v>
      </c>
      <c r="L26" s="28" t="s">
        <v>872</v>
      </c>
      <c r="M26" s="28" t="s">
        <v>873</v>
      </c>
      <c r="N26" s="28" t="s">
        <v>874</v>
      </c>
      <c r="O26" s="28" t="s">
        <v>875</v>
      </c>
      <c r="P26" s="28" t="s">
        <v>876</v>
      </c>
      <c r="Q26" s="28" t="s">
        <v>877</v>
      </c>
      <c r="R26" s="28" t="s">
        <v>878</v>
      </c>
      <c r="S26" s="28" t="s">
        <v>879</v>
      </c>
      <c r="T26" s="28" t="s">
        <v>880</v>
      </c>
      <c r="U26" s="28">
        <v>157</v>
      </c>
      <c r="V26" s="28">
        <v>50</v>
      </c>
      <c r="W26" s="28" t="s">
        <v>881</v>
      </c>
      <c r="X26" s="28" t="s">
        <v>442</v>
      </c>
      <c r="Y26" s="29" t="s">
        <v>882</v>
      </c>
    </row>
    <row r="27" spans="1:25" x14ac:dyDescent="0.25">
      <c r="A27" s="34" t="s">
        <v>320</v>
      </c>
      <c r="B27" s="28" t="s">
        <v>883</v>
      </c>
      <c r="C27" s="28" t="s">
        <v>883</v>
      </c>
      <c r="D27" s="28">
        <v>206</v>
      </c>
      <c r="E27" s="28" t="s">
        <v>884</v>
      </c>
      <c r="F27" s="28" t="s">
        <v>885</v>
      </c>
      <c r="G27" s="28">
        <v>93</v>
      </c>
      <c r="H27" s="28">
        <v>206</v>
      </c>
      <c r="I27" s="28" t="s">
        <v>886</v>
      </c>
      <c r="J27" s="28" t="s">
        <v>887</v>
      </c>
      <c r="K27" s="28" t="s">
        <v>888</v>
      </c>
      <c r="L27" s="28" t="s">
        <v>889</v>
      </c>
      <c r="M27" s="28" t="s">
        <v>568</v>
      </c>
      <c r="N27" s="28" t="s">
        <v>131</v>
      </c>
      <c r="O27" s="28" t="s">
        <v>890</v>
      </c>
      <c r="P27" s="28" t="s">
        <v>568</v>
      </c>
      <c r="Q27" s="28" t="s">
        <v>884</v>
      </c>
      <c r="R27" s="28" t="s">
        <v>188</v>
      </c>
      <c r="S27" s="28" t="s">
        <v>131</v>
      </c>
      <c r="T27" s="28" t="s">
        <v>891</v>
      </c>
      <c r="U27" s="28" t="s">
        <v>892</v>
      </c>
      <c r="V27" s="28" t="s">
        <v>887</v>
      </c>
      <c r="W27" s="28" t="s">
        <v>892</v>
      </c>
      <c r="X27" s="28" t="s">
        <v>893</v>
      </c>
      <c r="Y27" s="29" t="s">
        <v>876</v>
      </c>
    </row>
    <row r="28" spans="1:25" x14ac:dyDescent="0.25">
      <c r="A28" s="34" t="s">
        <v>336</v>
      </c>
      <c r="B28" s="28" t="s">
        <v>894</v>
      </c>
      <c r="C28" s="28" t="s">
        <v>771</v>
      </c>
      <c r="D28" s="28" t="s">
        <v>895</v>
      </c>
      <c r="E28" s="28" t="s">
        <v>896</v>
      </c>
      <c r="F28" s="28" t="s">
        <v>771</v>
      </c>
      <c r="G28" s="28" t="s">
        <v>897</v>
      </c>
      <c r="H28" s="28" t="s">
        <v>898</v>
      </c>
      <c r="I28" s="28" t="s">
        <v>898</v>
      </c>
      <c r="J28" s="28" t="s">
        <v>897</v>
      </c>
      <c r="K28" s="28" t="s">
        <v>899</v>
      </c>
      <c r="L28" s="28" t="s">
        <v>778</v>
      </c>
      <c r="M28" s="28" t="s">
        <v>898</v>
      </c>
      <c r="N28" s="28" t="s">
        <v>900</v>
      </c>
      <c r="O28" s="28" t="s">
        <v>901</v>
      </c>
      <c r="P28" s="28" t="s">
        <v>618</v>
      </c>
      <c r="Q28" s="28" t="s">
        <v>902</v>
      </c>
      <c r="R28" s="28" t="s">
        <v>897</v>
      </c>
      <c r="S28" s="28" t="s">
        <v>903</v>
      </c>
      <c r="T28" s="28" t="s">
        <v>904</v>
      </c>
      <c r="U28" s="28" t="s">
        <v>905</v>
      </c>
      <c r="V28" s="28" t="s">
        <v>897</v>
      </c>
      <c r="W28" s="28" t="s">
        <v>771</v>
      </c>
      <c r="X28" s="28" t="s">
        <v>335</v>
      </c>
      <c r="Y28" s="29" t="s">
        <v>906</v>
      </c>
    </row>
    <row r="29" spans="1:25" x14ac:dyDescent="0.25">
      <c r="A29" s="34" t="s">
        <v>342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 t="s">
        <v>907</v>
      </c>
      <c r="K29" s="28" t="s">
        <v>908</v>
      </c>
      <c r="L29" s="28" t="s">
        <v>909</v>
      </c>
      <c r="M29" s="28" t="s">
        <v>629</v>
      </c>
      <c r="N29" s="28" t="s">
        <v>629</v>
      </c>
      <c r="O29" s="28" t="s">
        <v>910</v>
      </c>
      <c r="P29" s="28">
        <v>105</v>
      </c>
      <c r="Q29" s="28" t="s">
        <v>911</v>
      </c>
      <c r="R29" s="28" t="s">
        <v>629</v>
      </c>
      <c r="S29" s="28" t="s">
        <v>910</v>
      </c>
      <c r="T29" s="28" t="s">
        <v>629</v>
      </c>
      <c r="U29" s="28" t="s">
        <v>909</v>
      </c>
      <c r="V29" s="28" t="s">
        <v>909</v>
      </c>
      <c r="W29" s="28">
        <v>105</v>
      </c>
      <c r="X29" s="28" t="s">
        <v>912</v>
      </c>
      <c r="Y29" s="29" t="s">
        <v>913</v>
      </c>
    </row>
    <row r="30" spans="1:25" x14ac:dyDescent="0.25">
      <c r="A30" s="34" t="s">
        <v>344</v>
      </c>
      <c r="B30" s="28" t="s">
        <v>914</v>
      </c>
      <c r="C30" s="28" t="s">
        <v>789</v>
      </c>
      <c r="D30" s="28" t="s">
        <v>289</v>
      </c>
      <c r="E30" s="28" t="s">
        <v>915</v>
      </c>
      <c r="F30" s="28" t="s">
        <v>916</v>
      </c>
      <c r="G30" s="28" t="s">
        <v>440</v>
      </c>
      <c r="H30" s="28" t="s">
        <v>917</v>
      </c>
      <c r="I30" s="28" t="s">
        <v>918</v>
      </c>
      <c r="J30" s="28" t="s">
        <v>624</v>
      </c>
      <c r="K30" s="28" t="s">
        <v>919</v>
      </c>
      <c r="L30" s="28" t="s">
        <v>914</v>
      </c>
      <c r="M30" s="28" t="s">
        <v>920</v>
      </c>
      <c r="N30" s="28" t="s">
        <v>858</v>
      </c>
      <c r="O30" s="28" t="s">
        <v>921</v>
      </c>
      <c r="P30" s="28">
        <v>144</v>
      </c>
      <c r="Q30" s="28" t="s">
        <v>922</v>
      </c>
      <c r="R30" s="28" t="s">
        <v>289</v>
      </c>
      <c r="S30" s="28" t="s">
        <v>875</v>
      </c>
      <c r="T30" s="28" t="s">
        <v>289</v>
      </c>
      <c r="U30" s="28" t="s">
        <v>875</v>
      </c>
      <c r="V30" s="28" t="s">
        <v>923</v>
      </c>
      <c r="W30" s="28" t="s">
        <v>920</v>
      </c>
      <c r="X30" s="28">
        <v>144</v>
      </c>
      <c r="Y30" s="29" t="s">
        <v>922</v>
      </c>
    </row>
    <row r="31" spans="1:25" x14ac:dyDescent="0.25">
      <c r="A31" s="34" t="s">
        <v>357</v>
      </c>
      <c r="B31" s="28" t="s">
        <v>924</v>
      </c>
      <c r="C31" s="28" t="s">
        <v>688</v>
      </c>
      <c r="D31" s="28" t="s">
        <v>924</v>
      </c>
      <c r="E31" s="28" t="s">
        <v>925</v>
      </c>
      <c r="F31" s="28" t="s">
        <v>926</v>
      </c>
      <c r="G31" s="28" t="s">
        <v>441</v>
      </c>
      <c r="H31" s="28" t="s">
        <v>927</v>
      </c>
      <c r="I31" s="28" t="s">
        <v>928</v>
      </c>
      <c r="J31" s="28" t="s">
        <v>929</v>
      </c>
      <c r="K31" s="28" t="s">
        <v>927</v>
      </c>
      <c r="L31" s="28" t="s">
        <v>930</v>
      </c>
      <c r="M31" s="28">
        <v>179</v>
      </c>
      <c r="N31" s="28" t="s">
        <v>931</v>
      </c>
      <c r="O31" s="28" t="s">
        <v>932</v>
      </c>
      <c r="P31" s="28" t="s">
        <v>933</v>
      </c>
      <c r="Q31" s="28" t="s">
        <v>934</v>
      </c>
      <c r="R31" s="28" t="s">
        <v>935</v>
      </c>
      <c r="S31" s="28" t="s">
        <v>932</v>
      </c>
      <c r="T31" s="28" t="s">
        <v>936</v>
      </c>
      <c r="U31" s="28" t="s">
        <v>937</v>
      </c>
      <c r="V31" s="28" t="s">
        <v>525</v>
      </c>
      <c r="W31" s="28" t="s">
        <v>938</v>
      </c>
      <c r="X31" s="28" t="s">
        <v>939</v>
      </c>
      <c r="Y31" s="29" t="s">
        <v>940</v>
      </c>
    </row>
    <row r="32" spans="1:25" x14ac:dyDescent="0.25">
      <c r="A32" s="34" t="s">
        <v>371</v>
      </c>
      <c r="B32" s="28" t="s">
        <v>941</v>
      </c>
      <c r="C32" s="28" t="s">
        <v>942</v>
      </c>
      <c r="D32" s="28" t="s">
        <v>943</v>
      </c>
      <c r="E32" s="28" t="s">
        <v>942</v>
      </c>
      <c r="F32" s="28">
        <v>120</v>
      </c>
      <c r="G32" s="28" t="s">
        <v>944</v>
      </c>
      <c r="H32" s="28" t="s">
        <v>945</v>
      </c>
      <c r="I32" s="28" t="s">
        <v>946</v>
      </c>
      <c r="J32" s="28" t="s">
        <v>947</v>
      </c>
      <c r="K32" s="28" t="s">
        <v>941</v>
      </c>
      <c r="L32" s="28" t="s">
        <v>948</v>
      </c>
      <c r="M32" s="28" t="s">
        <v>941</v>
      </c>
      <c r="N32" s="28" t="s">
        <v>949</v>
      </c>
      <c r="O32" s="28">
        <v>80</v>
      </c>
      <c r="P32" s="28" t="s">
        <v>950</v>
      </c>
      <c r="Q32" s="28" t="s">
        <v>720</v>
      </c>
      <c r="R32" s="28" t="s">
        <v>941</v>
      </c>
      <c r="S32" s="28" t="s">
        <v>949</v>
      </c>
      <c r="T32" s="28" t="s">
        <v>945</v>
      </c>
      <c r="U32" s="28" t="s">
        <v>951</v>
      </c>
      <c r="V32" s="28" t="s">
        <v>942</v>
      </c>
      <c r="W32" s="28" t="s">
        <v>951</v>
      </c>
      <c r="X32" s="28" t="s">
        <v>720</v>
      </c>
      <c r="Y32" s="29" t="s">
        <v>952</v>
      </c>
    </row>
    <row r="33" spans="1:25" x14ac:dyDescent="0.25">
      <c r="A33" s="34" t="s">
        <v>376</v>
      </c>
      <c r="B33" s="28" t="s">
        <v>953</v>
      </c>
      <c r="C33" s="28" t="s">
        <v>954</v>
      </c>
      <c r="D33" s="28" t="s">
        <v>955</v>
      </c>
      <c r="E33" s="28" t="s">
        <v>956</v>
      </c>
      <c r="F33" s="28">
        <v>113</v>
      </c>
      <c r="G33" s="28" t="s">
        <v>792</v>
      </c>
      <c r="H33" s="28" t="s">
        <v>957</v>
      </c>
      <c r="I33" s="28" t="s">
        <v>958</v>
      </c>
      <c r="J33" s="28" t="s">
        <v>792</v>
      </c>
      <c r="K33" s="28" t="s">
        <v>959</v>
      </c>
      <c r="L33" s="28">
        <v>146</v>
      </c>
      <c r="M33" s="28" t="s">
        <v>960</v>
      </c>
      <c r="N33" s="28" t="s">
        <v>58</v>
      </c>
      <c r="O33" s="28" t="s">
        <v>404</v>
      </c>
      <c r="P33" s="28" t="s">
        <v>961</v>
      </c>
      <c r="Q33" s="28" t="s">
        <v>962</v>
      </c>
      <c r="R33" s="28" t="s">
        <v>953</v>
      </c>
      <c r="S33" s="28" t="s">
        <v>961</v>
      </c>
      <c r="T33" s="28" t="s">
        <v>671</v>
      </c>
      <c r="U33" s="28" t="s">
        <v>487</v>
      </c>
      <c r="V33" s="28" t="s">
        <v>731</v>
      </c>
      <c r="W33" s="28" t="s">
        <v>487</v>
      </c>
      <c r="X33" s="28" t="s">
        <v>958</v>
      </c>
      <c r="Y33" s="29" t="s">
        <v>963</v>
      </c>
    </row>
    <row r="34" spans="1:25" x14ac:dyDescent="0.25">
      <c r="A34" s="34" t="s">
        <v>387</v>
      </c>
      <c r="B34" s="28" t="s">
        <v>686</v>
      </c>
      <c r="C34" s="28">
        <v>171</v>
      </c>
      <c r="D34" s="28" t="s">
        <v>964</v>
      </c>
      <c r="E34" s="28" t="s">
        <v>965</v>
      </c>
      <c r="F34" s="28" t="s">
        <v>966</v>
      </c>
      <c r="G34" s="28" t="s">
        <v>772</v>
      </c>
      <c r="H34" s="28" t="s">
        <v>686</v>
      </c>
      <c r="I34" s="28" t="s">
        <v>967</v>
      </c>
      <c r="J34" s="28" t="s">
        <v>966</v>
      </c>
      <c r="K34" s="28" t="s">
        <v>130</v>
      </c>
      <c r="L34" s="28" t="s">
        <v>968</v>
      </c>
      <c r="M34" s="28" t="s">
        <v>969</v>
      </c>
      <c r="N34" s="28" t="s">
        <v>970</v>
      </c>
      <c r="O34" s="28" t="s">
        <v>67</v>
      </c>
      <c r="P34" s="28" t="s">
        <v>969</v>
      </c>
      <c r="Q34" s="28" t="s">
        <v>971</v>
      </c>
      <c r="R34" s="28" t="s">
        <v>972</v>
      </c>
      <c r="S34" s="28" t="s">
        <v>973</v>
      </c>
      <c r="T34" s="28">
        <v>187</v>
      </c>
      <c r="U34" s="28" t="s">
        <v>964</v>
      </c>
      <c r="V34" s="28" t="s">
        <v>128</v>
      </c>
      <c r="W34" s="28" t="s">
        <v>974</v>
      </c>
      <c r="X34" s="28" t="s">
        <v>975</v>
      </c>
      <c r="Y34" s="29" t="s">
        <v>975</v>
      </c>
    </row>
    <row r="35" spans="1:25" x14ac:dyDescent="0.25">
      <c r="A35" s="34" t="s">
        <v>402</v>
      </c>
      <c r="B35" s="28" t="s">
        <v>976</v>
      </c>
      <c r="C35" s="28" t="s">
        <v>104</v>
      </c>
      <c r="D35" s="28" t="s">
        <v>977</v>
      </c>
      <c r="E35" s="28" t="s">
        <v>978</v>
      </c>
      <c r="F35" s="28" t="s">
        <v>979</v>
      </c>
      <c r="G35" s="28" t="s">
        <v>980</v>
      </c>
      <c r="H35" s="28" t="s">
        <v>981</v>
      </c>
      <c r="I35" s="28" t="s">
        <v>614</v>
      </c>
      <c r="J35" s="28" t="s">
        <v>982</v>
      </c>
      <c r="K35" s="28">
        <v>189</v>
      </c>
      <c r="L35" s="28" t="s">
        <v>983</v>
      </c>
      <c r="M35" s="28">
        <v>252</v>
      </c>
      <c r="N35" s="28" t="s">
        <v>787</v>
      </c>
      <c r="O35" s="28" t="s">
        <v>984</v>
      </c>
      <c r="P35" s="28" t="s">
        <v>850</v>
      </c>
      <c r="Q35" s="28" t="s">
        <v>104</v>
      </c>
      <c r="R35" s="28" t="s">
        <v>985</v>
      </c>
      <c r="S35" s="28" t="s">
        <v>135</v>
      </c>
      <c r="T35" s="28" t="s">
        <v>912</v>
      </c>
      <c r="U35" s="28" t="s">
        <v>986</v>
      </c>
      <c r="V35" s="28" t="s">
        <v>984</v>
      </c>
      <c r="W35" s="28" t="s">
        <v>984</v>
      </c>
      <c r="X35" s="28">
        <v>252</v>
      </c>
      <c r="Y35" s="29" t="s">
        <v>977</v>
      </c>
    </row>
    <row r="36" spans="1:25" x14ac:dyDescent="0.25">
      <c r="A36" s="34" t="s">
        <v>417</v>
      </c>
      <c r="B36" s="28" t="s">
        <v>987</v>
      </c>
      <c r="C36" s="28" t="s">
        <v>988</v>
      </c>
      <c r="D36" s="28" t="s">
        <v>989</v>
      </c>
      <c r="E36" s="28">
        <v>132</v>
      </c>
      <c r="F36" s="28" t="s">
        <v>100</v>
      </c>
      <c r="G36" s="28" t="s">
        <v>330</v>
      </c>
      <c r="H36" s="28" t="s">
        <v>445</v>
      </c>
      <c r="I36" s="28" t="s">
        <v>323</v>
      </c>
      <c r="J36" s="28" t="s">
        <v>990</v>
      </c>
      <c r="K36" s="28" t="s">
        <v>991</v>
      </c>
      <c r="L36" s="28" t="s">
        <v>987</v>
      </c>
      <c r="M36" s="28">
        <v>163</v>
      </c>
      <c r="N36" s="28" t="s">
        <v>992</v>
      </c>
      <c r="O36" s="28" t="s">
        <v>992</v>
      </c>
      <c r="P36" s="28" t="s">
        <v>989</v>
      </c>
      <c r="Q36" s="28" t="s">
        <v>323</v>
      </c>
      <c r="R36" s="28" t="s">
        <v>728</v>
      </c>
      <c r="S36" s="28" t="s">
        <v>584</v>
      </c>
      <c r="T36" s="28">
        <v>163</v>
      </c>
      <c r="U36" s="28" t="s">
        <v>730</v>
      </c>
      <c r="V36" s="28" t="s">
        <v>993</v>
      </c>
      <c r="W36" s="28" t="s">
        <v>994</v>
      </c>
      <c r="X36" s="28" t="s">
        <v>297</v>
      </c>
      <c r="Y36" s="29" t="s">
        <v>995</v>
      </c>
    </row>
    <row r="37" spans="1:25" x14ac:dyDescent="0.25">
      <c r="A37" s="34" t="s">
        <v>426</v>
      </c>
      <c r="B37" s="28">
        <v>0</v>
      </c>
      <c r="C37" s="28">
        <v>4</v>
      </c>
      <c r="D37" s="28">
        <v>0</v>
      </c>
      <c r="E37" s="28">
        <v>0</v>
      </c>
      <c r="F37" s="28">
        <v>0</v>
      </c>
      <c r="G37" s="28">
        <v>4</v>
      </c>
      <c r="H37" s="28">
        <v>0</v>
      </c>
      <c r="I37" s="28">
        <v>4</v>
      </c>
      <c r="J37" s="28" t="s">
        <v>256</v>
      </c>
      <c r="K37" s="28" t="s">
        <v>996</v>
      </c>
      <c r="L37" s="28" t="s">
        <v>256</v>
      </c>
      <c r="M37" s="28" t="s">
        <v>256</v>
      </c>
      <c r="N37" s="28" t="s">
        <v>256</v>
      </c>
      <c r="O37" s="28">
        <v>4</v>
      </c>
      <c r="P37" s="28" t="s">
        <v>997</v>
      </c>
      <c r="Q37" s="28" t="s">
        <v>998</v>
      </c>
      <c r="R37" s="28" t="s">
        <v>999</v>
      </c>
      <c r="S37" s="28" t="s">
        <v>1000</v>
      </c>
      <c r="T37" s="28" t="s">
        <v>1001</v>
      </c>
      <c r="U37" s="28" t="s">
        <v>1002</v>
      </c>
      <c r="V37" s="28" t="s">
        <v>998</v>
      </c>
      <c r="W37" s="28" t="s">
        <v>998</v>
      </c>
      <c r="X37" s="28" t="s">
        <v>1000</v>
      </c>
      <c r="Y37" s="29" t="s">
        <v>999</v>
      </c>
    </row>
    <row r="38" spans="1:25" x14ac:dyDescent="0.25">
      <c r="A38" s="34" t="s">
        <v>428</v>
      </c>
      <c r="B38" s="28" t="s">
        <v>1003</v>
      </c>
      <c r="C38" s="28" t="s">
        <v>825</v>
      </c>
      <c r="D38" s="28" t="s">
        <v>825</v>
      </c>
      <c r="E38" s="28" t="s">
        <v>1004</v>
      </c>
      <c r="F38" s="28" t="s">
        <v>1005</v>
      </c>
      <c r="G38" s="28" t="s">
        <v>1006</v>
      </c>
      <c r="H38" s="28" t="s">
        <v>1007</v>
      </c>
      <c r="I38" s="28" t="s">
        <v>1007</v>
      </c>
      <c r="J38" s="28" t="s">
        <v>524</v>
      </c>
      <c r="K38" s="28" t="s">
        <v>626</v>
      </c>
      <c r="L38" s="28" t="s">
        <v>1004</v>
      </c>
      <c r="M38" s="28" t="s">
        <v>626</v>
      </c>
      <c r="N38" s="28" t="s">
        <v>1008</v>
      </c>
      <c r="O38" s="28" t="s">
        <v>1003</v>
      </c>
      <c r="P38" s="28" t="s">
        <v>1009</v>
      </c>
      <c r="Q38" s="28" t="s">
        <v>1010</v>
      </c>
      <c r="R38" s="28" t="s">
        <v>1011</v>
      </c>
      <c r="S38" s="28" t="s">
        <v>1009</v>
      </c>
      <c r="T38" s="28" t="s">
        <v>1009</v>
      </c>
      <c r="U38" s="28" t="s">
        <v>1010</v>
      </c>
      <c r="V38" s="28" t="s">
        <v>626</v>
      </c>
      <c r="W38" s="28" t="s">
        <v>1011</v>
      </c>
      <c r="X38" s="28" t="s">
        <v>1008</v>
      </c>
      <c r="Y38" s="29" t="s">
        <v>1010</v>
      </c>
    </row>
    <row r="39" spans="1:25" x14ac:dyDescent="0.25">
      <c r="A39" s="34" t="s">
        <v>437</v>
      </c>
      <c r="B39" s="28" t="s">
        <v>1012</v>
      </c>
      <c r="C39" s="28" t="s">
        <v>1013</v>
      </c>
      <c r="D39" s="28" t="s">
        <v>1014</v>
      </c>
      <c r="E39" s="28" t="s">
        <v>189</v>
      </c>
      <c r="F39" s="28" t="s">
        <v>490</v>
      </c>
      <c r="G39" s="28" t="s">
        <v>622</v>
      </c>
      <c r="H39" s="28" t="s">
        <v>1013</v>
      </c>
      <c r="I39" s="28" t="s">
        <v>1015</v>
      </c>
      <c r="J39" s="28" t="s">
        <v>787</v>
      </c>
      <c r="K39" s="28" t="s">
        <v>1016</v>
      </c>
      <c r="L39" s="28" t="s">
        <v>1017</v>
      </c>
      <c r="M39" s="28" t="s">
        <v>788</v>
      </c>
      <c r="N39" s="28" t="s">
        <v>794</v>
      </c>
      <c r="O39" s="28" t="s">
        <v>211</v>
      </c>
      <c r="P39" s="28" t="s">
        <v>1018</v>
      </c>
      <c r="Q39" s="28" t="s">
        <v>242</v>
      </c>
      <c r="R39" s="28" t="s">
        <v>1018</v>
      </c>
      <c r="S39" s="28" t="s">
        <v>1018</v>
      </c>
      <c r="T39" s="28" t="s">
        <v>788</v>
      </c>
      <c r="U39" s="28" t="s">
        <v>789</v>
      </c>
      <c r="V39" s="28" t="s">
        <v>1000</v>
      </c>
      <c r="W39" s="28" t="s">
        <v>788</v>
      </c>
      <c r="X39" s="28" t="s">
        <v>1019</v>
      </c>
      <c r="Y39" s="29" t="s">
        <v>189</v>
      </c>
    </row>
    <row r="40" spans="1:25" x14ac:dyDescent="0.25">
      <c r="A40" s="34" t="s">
        <v>446</v>
      </c>
      <c r="B40" s="28" t="s">
        <v>1020</v>
      </c>
      <c r="C40" s="28" t="s">
        <v>1021</v>
      </c>
      <c r="D40" s="28" t="s">
        <v>1022</v>
      </c>
      <c r="E40" s="28" t="s">
        <v>1023</v>
      </c>
      <c r="F40" s="28" t="s">
        <v>1024</v>
      </c>
      <c r="G40" s="28" t="s">
        <v>1025</v>
      </c>
      <c r="H40" s="28" t="s">
        <v>1026</v>
      </c>
      <c r="I40" s="28" t="s">
        <v>1027</v>
      </c>
      <c r="J40" s="28" t="s">
        <v>1021</v>
      </c>
      <c r="K40" s="28" t="s">
        <v>1025</v>
      </c>
      <c r="L40" s="28" t="s">
        <v>268</v>
      </c>
      <c r="M40" s="28" t="s">
        <v>663</v>
      </c>
      <c r="N40" s="28" t="s">
        <v>663</v>
      </c>
      <c r="O40" s="28" t="s">
        <v>654</v>
      </c>
      <c r="P40" s="28" t="s">
        <v>1028</v>
      </c>
      <c r="Q40" s="28" t="s">
        <v>1022</v>
      </c>
      <c r="R40" s="28" t="s">
        <v>1029</v>
      </c>
      <c r="S40" s="28" t="s">
        <v>1025</v>
      </c>
      <c r="T40" s="28" t="s">
        <v>1030</v>
      </c>
      <c r="U40" s="28" t="s">
        <v>1024</v>
      </c>
      <c r="V40" s="28" t="s">
        <v>654</v>
      </c>
      <c r="W40" s="28" t="s">
        <v>791</v>
      </c>
      <c r="X40" s="28" t="s">
        <v>1031</v>
      </c>
      <c r="Y40" s="29" t="s">
        <v>1032</v>
      </c>
    </row>
    <row r="41" spans="1:25" x14ac:dyDescent="0.25">
      <c r="A41" s="34" t="s">
        <v>459</v>
      </c>
      <c r="B41" s="28" t="s">
        <v>1033</v>
      </c>
      <c r="C41" s="28" t="s">
        <v>821</v>
      </c>
      <c r="D41" s="28" t="s">
        <v>821</v>
      </c>
      <c r="E41" s="28" t="s">
        <v>1034</v>
      </c>
      <c r="F41" s="28" t="s">
        <v>1035</v>
      </c>
      <c r="G41" s="28" t="s">
        <v>1036</v>
      </c>
      <c r="H41" s="28" t="s">
        <v>1037</v>
      </c>
      <c r="I41" s="28" t="s">
        <v>1038</v>
      </c>
      <c r="J41" s="28" t="s">
        <v>1039</v>
      </c>
      <c r="K41" s="28" t="s">
        <v>447</v>
      </c>
      <c r="L41" s="28" t="s">
        <v>1037</v>
      </c>
      <c r="M41" s="28" t="s">
        <v>1035</v>
      </c>
      <c r="N41" s="28" t="s">
        <v>1040</v>
      </c>
      <c r="O41" s="28" t="s">
        <v>1041</v>
      </c>
      <c r="P41" s="28">
        <v>129</v>
      </c>
      <c r="Q41" s="28" t="s">
        <v>447</v>
      </c>
      <c r="R41" s="28" t="s">
        <v>1039</v>
      </c>
      <c r="S41" s="28" t="s">
        <v>1042</v>
      </c>
      <c r="T41" s="28" t="s">
        <v>1043</v>
      </c>
      <c r="U41" s="28" t="s">
        <v>1044</v>
      </c>
      <c r="V41" s="28" t="s">
        <v>1039</v>
      </c>
      <c r="W41" s="28">
        <v>170</v>
      </c>
      <c r="X41" s="28" t="s">
        <v>810</v>
      </c>
      <c r="Y41" s="29" t="s">
        <v>1033</v>
      </c>
    </row>
    <row r="42" spans="1:25" x14ac:dyDescent="0.25">
      <c r="A42" s="34" t="s">
        <v>471</v>
      </c>
      <c r="B42" s="28" t="s">
        <v>107</v>
      </c>
      <c r="C42" s="28" t="s">
        <v>1045</v>
      </c>
      <c r="D42" s="28" t="s">
        <v>1046</v>
      </c>
      <c r="E42" s="28" t="s">
        <v>1047</v>
      </c>
      <c r="F42" s="28" t="s">
        <v>1048</v>
      </c>
      <c r="G42" s="28" t="s">
        <v>722</v>
      </c>
      <c r="H42" s="28" t="s">
        <v>192</v>
      </c>
      <c r="I42" s="28" t="s">
        <v>293</v>
      </c>
      <c r="J42" s="28" t="s">
        <v>1049</v>
      </c>
      <c r="K42" s="28" t="s">
        <v>1050</v>
      </c>
      <c r="L42" s="28" t="s">
        <v>581</v>
      </c>
      <c r="M42" s="28" t="s">
        <v>302</v>
      </c>
      <c r="N42" s="28" t="s">
        <v>1051</v>
      </c>
      <c r="O42" s="28" t="s">
        <v>1051</v>
      </c>
      <c r="P42" s="28" t="s">
        <v>1052</v>
      </c>
      <c r="Q42" s="28" t="s">
        <v>1053</v>
      </c>
      <c r="R42" s="28" t="s">
        <v>1054</v>
      </c>
      <c r="S42" s="28" t="s">
        <v>1055</v>
      </c>
      <c r="T42" s="28" t="s">
        <v>1056</v>
      </c>
      <c r="U42" s="28" t="s">
        <v>1057</v>
      </c>
      <c r="V42" s="28" t="s">
        <v>1048</v>
      </c>
      <c r="W42" s="28" t="s">
        <v>707</v>
      </c>
      <c r="X42" s="28" t="s">
        <v>1058</v>
      </c>
      <c r="Y42" s="29" t="s">
        <v>1059</v>
      </c>
    </row>
    <row r="43" spans="1:25" x14ac:dyDescent="0.25">
      <c r="A43" s="34" t="s">
        <v>481</v>
      </c>
      <c r="B43" s="28" t="s">
        <v>1060</v>
      </c>
      <c r="C43" s="28">
        <v>130</v>
      </c>
      <c r="D43" s="28" t="s">
        <v>1061</v>
      </c>
      <c r="E43" s="28" t="s">
        <v>1062</v>
      </c>
      <c r="F43" s="28" t="s">
        <v>319</v>
      </c>
      <c r="G43" s="28" t="s">
        <v>1063</v>
      </c>
      <c r="H43" s="28" t="s">
        <v>661</v>
      </c>
      <c r="I43" s="28" t="s">
        <v>1064</v>
      </c>
      <c r="J43" s="28" t="s">
        <v>1065</v>
      </c>
      <c r="K43" s="28">
        <v>289</v>
      </c>
      <c r="L43" s="28" t="s">
        <v>1066</v>
      </c>
      <c r="M43" s="28" t="s">
        <v>1067</v>
      </c>
      <c r="N43" s="28" t="s">
        <v>1068</v>
      </c>
      <c r="O43" s="28" t="s">
        <v>1069</v>
      </c>
      <c r="P43" s="28" t="s">
        <v>1070</v>
      </c>
      <c r="Q43" s="28" t="s">
        <v>1060</v>
      </c>
      <c r="R43" s="28" t="s">
        <v>1071</v>
      </c>
      <c r="S43" s="28" t="s">
        <v>1060</v>
      </c>
      <c r="T43" s="28" t="s">
        <v>1072</v>
      </c>
      <c r="U43" s="28" t="s">
        <v>1073</v>
      </c>
      <c r="V43" s="28" t="s">
        <v>252</v>
      </c>
      <c r="W43" s="28" t="s">
        <v>1074</v>
      </c>
      <c r="X43" s="28" t="s">
        <v>1064</v>
      </c>
      <c r="Y43" s="29" t="s">
        <v>1075</v>
      </c>
    </row>
    <row r="44" spans="1:25" x14ac:dyDescent="0.25">
      <c r="A44" s="34" t="s">
        <v>495</v>
      </c>
      <c r="B44" s="28">
        <v>31</v>
      </c>
      <c r="C44" s="28" t="s">
        <v>329</v>
      </c>
      <c r="D44" s="28" t="s">
        <v>329</v>
      </c>
      <c r="E44" s="28" t="s">
        <v>1076</v>
      </c>
      <c r="F44" s="28" t="s">
        <v>326</v>
      </c>
      <c r="G44" s="28" t="s">
        <v>326</v>
      </c>
      <c r="H44" s="28" t="s">
        <v>1077</v>
      </c>
      <c r="I44" s="28" t="s">
        <v>1078</v>
      </c>
      <c r="J44" s="28" t="s">
        <v>329</v>
      </c>
      <c r="K44" s="28" t="s">
        <v>1079</v>
      </c>
      <c r="L44" s="28" t="s">
        <v>1080</v>
      </c>
      <c r="M44" s="28" t="s">
        <v>1076</v>
      </c>
      <c r="N44" s="28">
        <v>31</v>
      </c>
      <c r="O44" s="28">
        <v>31</v>
      </c>
      <c r="P44" s="28" t="s">
        <v>1081</v>
      </c>
      <c r="Q44" s="28" t="s">
        <v>1076</v>
      </c>
      <c r="R44" s="28" t="s">
        <v>1077</v>
      </c>
      <c r="S44" s="28" t="s">
        <v>1082</v>
      </c>
      <c r="T44" s="28" t="s">
        <v>1081</v>
      </c>
      <c r="U44" s="28" t="s">
        <v>1083</v>
      </c>
      <c r="V44" s="28" t="s">
        <v>329</v>
      </c>
      <c r="W44" s="28" t="s">
        <v>1079</v>
      </c>
      <c r="X44" s="28" t="s">
        <v>1081</v>
      </c>
      <c r="Y44" s="29" t="s">
        <v>106</v>
      </c>
    </row>
    <row r="45" spans="1:25" x14ac:dyDescent="0.25">
      <c r="A45" s="34" t="s">
        <v>499</v>
      </c>
      <c r="B45" s="28" t="s">
        <v>700</v>
      </c>
      <c r="C45" s="28" t="s">
        <v>403</v>
      </c>
      <c r="D45" s="28" t="s">
        <v>700</v>
      </c>
      <c r="E45" s="28" t="s">
        <v>956</v>
      </c>
      <c r="F45" s="28">
        <v>51</v>
      </c>
      <c r="G45" s="28" t="s">
        <v>956</v>
      </c>
      <c r="H45" s="28">
        <v>107</v>
      </c>
      <c r="I45" s="28">
        <v>209</v>
      </c>
      <c r="J45" s="28" t="s">
        <v>427</v>
      </c>
      <c r="K45" s="28" t="s">
        <v>700</v>
      </c>
      <c r="L45" s="28" t="s">
        <v>1084</v>
      </c>
      <c r="M45" s="28" t="s">
        <v>905</v>
      </c>
      <c r="N45" s="28" t="s">
        <v>1085</v>
      </c>
      <c r="O45" s="28" t="s">
        <v>1086</v>
      </c>
      <c r="P45" s="28" t="s">
        <v>1087</v>
      </c>
      <c r="Q45" s="28" t="s">
        <v>427</v>
      </c>
      <c r="R45" s="28" t="s">
        <v>1088</v>
      </c>
      <c r="S45" s="28">
        <v>51</v>
      </c>
      <c r="T45" s="28" t="s">
        <v>1084</v>
      </c>
      <c r="U45" s="28" t="s">
        <v>1086</v>
      </c>
      <c r="V45" s="28" t="s">
        <v>1086</v>
      </c>
      <c r="W45" s="28" t="s">
        <v>1089</v>
      </c>
      <c r="X45" s="28" t="s">
        <v>858</v>
      </c>
      <c r="Y45" s="29" t="s">
        <v>502</v>
      </c>
    </row>
    <row r="46" spans="1:25" x14ac:dyDescent="0.25">
      <c r="A46" s="34" t="s">
        <v>503</v>
      </c>
      <c r="B46" s="28" t="s">
        <v>786</v>
      </c>
      <c r="C46" s="28" t="s">
        <v>162</v>
      </c>
      <c r="D46" s="28" t="s">
        <v>1090</v>
      </c>
      <c r="E46" s="28" t="s">
        <v>157</v>
      </c>
      <c r="F46" s="28" t="s">
        <v>1091</v>
      </c>
      <c r="G46" s="28" t="s">
        <v>158</v>
      </c>
      <c r="H46" s="28" t="s">
        <v>161</v>
      </c>
      <c r="I46" s="28" t="s">
        <v>1092</v>
      </c>
      <c r="J46" s="28" t="s">
        <v>1093</v>
      </c>
      <c r="K46" s="28" t="s">
        <v>158</v>
      </c>
      <c r="L46" s="28" t="s">
        <v>159</v>
      </c>
      <c r="M46" s="28" t="s">
        <v>846</v>
      </c>
      <c r="N46" s="28" t="s">
        <v>159</v>
      </c>
      <c r="O46" s="28" t="s">
        <v>1094</v>
      </c>
      <c r="P46" s="28" t="s">
        <v>155</v>
      </c>
      <c r="Q46" s="28" t="s">
        <v>161</v>
      </c>
      <c r="R46" s="28" t="s">
        <v>983</v>
      </c>
      <c r="S46" s="28" t="s">
        <v>159</v>
      </c>
      <c r="T46" s="28" t="s">
        <v>786</v>
      </c>
      <c r="U46" s="28" t="s">
        <v>1038</v>
      </c>
      <c r="V46" s="28" t="s">
        <v>1095</v>
      </c>
      <c r="W46" s="28" t="s">
        <v>153</v>
      </c>
      <c r="X46" s="28" t="s">
        <v>1096</v>
      </c>
      <c r="Y46" s="29" t="s">
        <v>156</v>
      </c>
    </row>
    <row r="47" spans="1:25" x14ac:dyDescent="0.25">
      <c r="A47" s="34" t="s">
        <v>514</v>
      </c>
      <c r="B47" s="28" t="s">
        <v>1097</v>
      </c>
      <c r="C47" s="28" t="s">
        <v>1098</v>
      </c>
      <c r="D47" s="28">
        <v>148</v>
      </c>
      <c r="E47" s="28" t="s">
        <v>1099</v>
      </c>
      <c r="F47" s="28" t="s">
        <v>1100</v>
      </c>
      <c r="G47" s="28" t="s">
        <v>379</v>
      </c>
      <c r="H47" s="28" t="s">
        <v>1101</v>
      </c>
      <c r="I47" s="28" t="s">
        <v>1101</v>
      </c>
      <c r="J47" s="28" t="s">
        <v>1102</v>
      </c>
      <c r="K47" s="28" t="s">
        <v>1103</v>
      </c>
      <c r="L47" s="28">
        <v>148</v>
      </c>
      <c r="M47" s="28" t="s">
        <v>1104</v>
      </c>
      <c r="N47" s="28" t="s">
        <v>1105</v>
      </c>
      <c r="O47" s="28" t="s">
        <v>1106</v>
      </c>
      <c r="P47" s="28" t="s">
        <v>1098</v>
      </c>
      <c r="Q47" s="28">
        <v>409</v>
      </c>
      <c r="R47" s="28" t="s">
        <v>1107</v>
      </c>
      <c r="S47" s="28" t="s">
        <v>1108</v>
      </c>
      <c r="T47" s="28">
        <v>187</v>
      </c>
      <c r="U47" s="28" t="s">
        <v>1101</v>
      </c>
      <c r="V47" s="28" t="s">
        <v>1100</v>
      </c>
      <c r="W47" s="28" t="s">
        <v>652</v>
      </c>
      <c r="X47" s="28" t="s">
        <v>1109</v>
      </c>
      <c r="Y47" s="29">
        <v>557</v>
      </c>
    </row>
    <row r="48" spans="1:25" x14ac:dyDescent="0.25">
      <c r="A48" s="34" t="s">
        <v>534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 t="s">
        <v>1110</v>
      </c>
      <c r="J48" s="28" t="s">
        <v>1036</v>
      </c>
      <c r="K48" s="28" t="s">
        <v>156</v>
      </c>
      <c r="L48" s="28" t="s">
        <v>1111</v>
      </c>
      <c r="M48" s="28" t="s">
        <v>1112</v>
      </c>
      <c r="N48" s="28" t="s">
        <v>1036</v>
      </c>
      <c r="O48" s="28" t="s">
        <v>1113</v>
      </c>
      <c r="P48" s="28" t="s">
        <v>156</v>
      </c>
      <c r="Q48" s="28" t="s">
        <v>1114</v>
      </c>
      <c r="R48" s="28" t="s">
        <v>1115</v>
      </c>
      <c r="S48" s="28">
        <v>415</v>
      </c>
      <c r="T48" s="28" t="s">
        <v>1116</v>
      </c>
      <c r="U48" s="28" t="s">
        <v>1117</v>
      </c>
      <c r="V48" s="28">
        <v>127</v>
      </c>
      <c r="W48" s="28">
        <v>144</v>
      </c>
      <c r="X48" s="28" t="s">
        <v>1118</v>
      </c>
      <c r="Y48" s="29">
        <v>144</v>
      </c>
    </row>
    <row r="49" spans="1:25" ht="15.75" thickBot="1" x14ac:dyDescent="0.3">
      <c r="A49" s="35" t="s">
        <v>536</v>
      </c>
      <c r="B49" s="30">
        <v>449</v>
      </c>
      <c r="C49" s="30" t="s">
        <v>1119</v>
      </c>
      <c r="D49" s="30" t="s">
        <v>1120</v>
      </c>
      <c r="E49" s="30" t="s">
        <v>725</v>
      </c>
      <c r="F49" s="30">
        <v>341</v>
      </c>
      <c r="G49" s="30" t="s">
        <v>284</v>
      </c>
      <c r="H49" s="30" t="s">
        <v>1121</v>
      </c>
      <c r="I49" s="30">
        <v>449</v>
      </c>
      <c r="J49" s="30" t="s">
        <v>1120</v>
      </c>
      <c r="K49" s="30" t="s">
        <v>766</v>
      </c>
      <c r="L49" s="30" t="s">
        <v>770</v>
      </c>
      <c r="M49" s="30" t="s">
        <v>1122</v>
      </c>
      <c r="N49" s="30" t="s">
        <v>1123</v>
      </c>
      <c r="O49" s="30" t="s">
        <v>652</v>
      </c>
      <c r="P49" s="30" t="s">
        <v>1124</v>
      </c>
      <c r="Q49" s="30" t="s">
        <v>1125</v>
      </c>
      <c r="R49" s="30" t="s">
        <v>1126</v>
      </c>
      <c r="S49" s="30" t="s">
        <v>1127</v>
      </c>
      <c r="T49" s="30" t="s">
        <v>280</v>
      </c>
      <c r="U49" s="30" t="s">
        <v>1128</v>
      </c>
      <c r="V49" s="30" t="s">
        <v>1129</v>
      </c>
      <c r="W49" s="30" t="s">
        <v>1130</v>
      </c>
      <c r="X49" s="30" t="s">
        <v>1131</v>
      </c>
      <c r="Y49" s="31" t="s">
        <v>1132</v>
      </c>
    </row>
  </sheetData>
  <conditionalFormatting sqref="B2:Y49">
    <cfRule type="cellIs" dxfId="1068" priority="2" operator="equal">
      <formula>0</formula>
    </cfRule>
  </conditionalFormatting>
  <conditionalFormatting sqref="A3:A49">
    <cfRule type="containsText" dxfId="1067" priority="1" operator="containsText" text="_">
      <formula>NOT(ISERROR(SEARCH("_",A3)))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workbookViewId="0">
      <selection activeCell="F7" sqref="F7"/>
    </sheetView>
  </sheetViews>
  <sheetFormatPr baseColWidth="10" defaultRowHeight="15" x14ac:dyDescent="0.25"/>
  <sheetData>
    <row r="1" spans="1:25" ht="15.75" thickBot="1" x14ac:dyDescent="0.3">
      <c r="A1" s="17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5" t="s">
        <v>24</v>
      </c>
    </row>
    <row r="2" spans="1:25" x14ac:dyDescent="0.25">
      <c r="A2" s="34" t="s">
        <v>25</v>
      </c>
      <c r="B2" s="28">
        <v>268</v>
      </c>
      <c r="C2" s="28" t="s">
        <v>972</v>
      </c>
      <c r="D2" s="28" t="s">
        <v>572</v>
      </c>
      <c r="E2" s="28" t="s">
        <v>572</v>
      </c>
      <c r="F2" s="28" t="s">
        <v>1146</v>
      </c>
      <c r="G2" s="28" t="s">
        <v>1147</v>
      </c>
      <c r="H2" s="28">
        <v>271</v>
      </c>
      <c r="I2" s="28" t="s">
        <v>1148</v>
      </c>
      <c r="J2" s="28" t="s">
        <v>310</v>
      </c>
      <c r="K2" s="28" t="s">
        <v>714</v>
      </c>
      <c r="L2" s="28" t="s">
        <v>1149</v>
      </c>
      <c r="M2" s="28" t="s">
        <v>425</v>
      </c>
      <c r="N2" s="28" t="s">
        <v>700</v>
      </c>
      <c r="O2" s="28" t="s">
        <v>1150</v>
      </c>
      <c r="P2" s="28" t="s">
        <v>1151</v>
      </c>
      <c r="Q2" s="28" t="s">
        <v>1152</v>
      </c>
      <c r="R2" s="28" t="s">
        <v>240</v>
      </c>
      <c r="S2" s="28" t="s">
        <v>1153</v>
      </c>
      <c r="T2" s="28" t="s">
        <v>925</v>
      </c>
      <c r="U2" s="28" t="s">
        <v>1154</v>
      </c>
      <c r="V2" s="28" t="s">
        <v>876</v>
      </c>
      <c r="W2" s="28" t="s">
        <v>1147</v>
      </c>
      <c r="X2" s="28">
        <v>262</v>
      </c>
      <c r="Y2" s="29" t="s">
        <v>1155</v>
      </c>
    </row>
    <row r="3" spans="1:25" x14ac:dyDescent="0.25">
      <c r="A3" s="34" t="s">
        <v>44</v>
      </c>
      <c r="B3" s="28" t="s">
        <v>1156</v>
      </c>
      <c r="C3" s="28" t="s">
        <v>710</v>
      </c>
      <c r="D3" s="28" t="s">
        <v>1157</v>
      </c>
      <c r="E3" s="28" t="s">
        <v>1158</v>
      </c>
      <c r="F3" s="28" t="s">
        <v>1159</v>
      </c>
      <c r="G3" s="28" t="s">
        <v>1160</v>
      </c>
      <c r="H3" s="28" t="s">
        <v>140</v>
      </c>
      <c r="I3" s="28" t="s">
        <v>1161</v>
      </c>
      <c r="J3" s="28" t="s">
        <v>1162</v>
      </c>
      <c r="K3" s="28" t="s">
        <v>1163</v>
      </c>
      <c r="L3" s="28" t="s">
        <v>1164</v>
      </c>
      <c r="M3" s="28" t="s">
        <v>654</v>
      </c>
      <c r="N3" s="28">
        <v>106</v>
      </c>
      <c r="O3" s="28" t="s">
        <v>1165</v>
      </c>
      <c r="P3" s="28" t="s">
        <v>682</v>
      </c>
      <c r="Q3" s="28" t="s">
        <v>1166</v>
      </c>
      <c r="R3" s="28" t="s">
        <v>1167</v>
      </c>
      <c r="S3" s="28" t="s">
        <v>1168</v>
      </c>
      <c r="T3" s="28" t="s">
        <v>1048</v>
      </c>
      <c r="U3" s="28" t="s">
        <v>1169</v>
      </c>
      <c r="V3" s="28" t="s">
        <v>1156</v>
      </c>
      <c r="W3" s="28" t="s">
        <v>1160</v>
      </c>
      <c r="X3" s="28" t="s">
        <v>1170</v>
      </c>
      <c r="Y3" s="29" t="s">
        <v>1171</v>
      </c>
    </row>
    <row r="4" spans="1:25" x14ac:dyDescent="0.25">
      <c r="A4" s="34" t="s">
        <v>60</v>
      </c>
      <c r="B4" s="28" t="s">
        <v>1172</v>
      </c>
      <c r="C4" s="28" t="s">
        <v>1173</v>
      </c>
      <c r="D4" s="28" t="s">
        <v>1172</v>
      </c>
      <c r="E4" s="28" t="s">
        <v>1172</v>
      </c>
      <c r="F4" s="28" t="s">
        <v>818</v>
      </c>
      <c r="G4" s="28" t="s">
        <v>1174</v>
      </c>
      <c r="H4" s="28" t="s">
        <v>1175</v>
      </c>
      <c r="I4" s="28" t="s">
        <v>1176</v>
      </c>
      <c r="J4" s="28" t="s">
        <v>797</v>
      </c>
      <c r="K4" s="28" t="s">
        <v>797</v>
      </c>
      <c r="L4" s="28" t="s">
        <v>1177</v>
      </c>
      <c r="M4" s="28" t="s">
        <v>1178</v>
      </c>
      <c r="N4" s="28" t="s">
        <v>1179</v>
      </c>
      <c r="O4" s="28" t="s">
        <v>1180</v>
      </c>
      <c r="P4" s="28" t="s">
        <v>1002</v>
      </c>
      <c r="Q4" s="28" t="s">
        <v>1174</v>
      </c>
      <c r="R4" s="28" t="s">
        <v>1181</v>
      </c>
      <c r="S4" s="28" t="s">
        <v>1181</v>
      </c>
      <c r="T4" s="28" t="s">
        <v>1179</v>
      </c>
      <c r="U4" s="28" t="s">
        <v>1173</v>
      </c>
      <c r="V4" s="28">
        <v>24</v>
      </c>
      <c r="W4" s="28" t="s">
        <v>1172</v>
      </c>
      <c r="X4" s="28" t="s">
        <v>1176</v>
      </c>
      <c r="Y4" s="29" t="s">
        <v>1182</v>
      </c>
    </row>
    <row r="5" spans="1:25" x14ac:dyDescent="0.25">
      <c r="A5" s="34" t="s">
        <v>63</v>
      </c>
      <c r="B5" s="28" t="s">
        <v>1183</v>
      </c>
      <c r="C5" s="28" t="s">
        <v>1170</v>
      </c>
      <c r="D5" s="28" t="s">
        <v>146</v>
      </c>
      <c r="E5" s="28" t="s">
        <v>1184</v>
      </c>
      <c r="F5" s="28" t="s">
        <v>1185</v>
      </c>
      <c r="G5" s="28" t="s">
        <v>1186</v>
      </c>
      <c r="H5" s="28" t="s">
        <v>1187</v>
      </c>
      <c r="I5" s="28" t="s">
        <v>1188</v>
      </c>
      <c r="J5" s="28" t="s">
        <v>1189</v>
      </c>
      <c r="K5" s="28" t="s">
        <v>1190</v>
      </c>
      <c r="L5" s="28" t="s">
        <v>145</v>
      </c>
      <c r="M5" s="28" t="s">
        <v>1191</v>
      </c>
      <c r="N5" s="28" t="s">
        <v>1192</v>
      </c>
      <c r="O5" s="28" t="s">
        <v>1192</v>
      </c>
      <c r="P5" s="28">
        <v>272</v>
      </c>
      <c r="Q5" s="28" t="s">
        <v>1193</v>
      </c>
      <c r="R5" s="28" t="s">
        <v>1194</v>
      </c>
      <c r="S5" s="28" t="s">
        <v>1186</v>
      </c>
      <c r="T5" s="28">
        <v>204</v>
      </c>
      <c r="U5" s="28" t="s">
        <v>135</v>
      </c>
      <c r="V5" s="28" t="s">
        <v>817</v>
      </c>
      <c r="W5" s="28" t="s">
        <v>1195</v>
      </c>
      <c r="X5" s="28" t="s">
        <v>824</v>
      </c>
      <c r="Y5" s="29" t="s">
        <v>1196</v>
      </c>
    </row>
    <row r="6" spans="1:25" x14ac:dyDescent="0.25">
      <c r="A6" s="34" t="s">
        <v>78</v>
      </c>
      <c r="B6" s="28" t="s">
        <v>1197</v>
      </c>
      <c r="C6" s="28" t="s">
        <v>1198</v>
      </c>
      <c r="D6" s="28" t="s">
        <v>1199</v>
      </c>
      <c r="E6" s="28" t="s">
        <v>1197</v>
      </c>
      <c r="F6" s="28" t="s">
        <v>1200</v>
      </c>
      <c r="G6" s="28" t="s">
        <v>1038</v>
      </c>
      <c r="H6" s="28" t="s">
        <v>1201</v>
      </c>
      <c r="I6" s="28" t="s">
        <v>1202</v>
      </c>
      <c r="J6" s="28" t="s">
        <v>1200</v>
      </c>
      <c r="K6" s="28" t="s">
        <v>1203</v>
      </c>
      <c r="L6" s="28" t="s">
        <v>1204</v>
      </c>
      <c r="M6" s="28" t="s">
        <v>1205</v>
      </c>
      <c r="N6" s="28" t="s">
        <v>106</v>
      </c>
      <c r="O6" s="28" t="s">
        <v>898</v>
      </c>
      <c r="P6" s="28" t="s">
        <v>55</v>
      </c>
      <c r="Q6" s="28" t="s">
        <v>1206</v>
      </c>
      <c r="R6" s="28" t="s">
        <v>1207</v>
      </c>
      <c r="S6" s="28" t="s">
        <v>1207</v>
      </c>
      <c r="T6" s="28" t="s">
        <v>1208</v>
      </c>
      <c r="U6" s="28" t="s">
        <v>1209</v>
      </c>
      <c r="V6" s="28" t="s">
        <v>104</v>
      </c>
      <c r="W6" s="28" t="s">
        <v>898</v>
      </c>
      <c r="X6" s="28" t="s">
        <v>114</v>
      </c>
      <c r="Y6" s="29" t="s">
        <v>1210</v>
      </c>
    </row>
    <row r="7" spans="1:25" x14ac:dyDescent="0.25">
      <c r="A7" s="34" t="s">
        <v>89</v>
      </c>
      <c r="B7" s="28" t="s">
        <v>898</v>
      </c>
      <c r="C7" s="28" t="s">
        <v>1211</v>
      </c>
      <c r="D7" s="28" t="s">
        <v>1212</v>
      </c>
      <c r="E7" s="28" t="s">
        <v>1213</v>
      </c>
      <c r="F7" s="28" t="s">
        <v>1214</v>
      </c>
      <c r="G7" s="28" t="s">
        <v>896</v>
      </c>
      <c r="H7" s="28" t="s">
        <v>1215</v>
      </c>
      <c r="I7" s="28" t="s">
        <v>1216</v>
      </c>
      <c r="J7" s="28" t="s">
        <v>778</v>
      </c>
      <c r="K7" s="28" t="s">
        <v>98</v>
      </c>
      <c r="L7" s="28" t="s">
        <v>1217</v>
      </c>
      <c r="M7" s="28" t="s">
        <v>1218</v>
      </c>
      <c r="N7" s="28" t="s">
        <v>778</v>
      </c>
      <c r="O7" s="28" t="s">
        <v>1219</v>
      </c>
      <c r="P7" s="28" t="s">
        <v>335</v>
      </c>
      <c r="Q7" s="28" t="s">
        <v>1220</v>
      </c>
      <c r="R7" s="28" t="s">
        <v>1221</v>
      </c>
      <c r="S7" s="28" t="s">
        <v>1222</v>
      </c>
      <c r="T7" s="28" t="s">
        <v>1218</v>
      </c>
      <c r="U7" s="28">
        <v>198</v>
      </c>
      <c r="V7" s="28" t="s">
        <v>1223</v>
      </c>
      <c r="W7" s="28" t="s">
        <v>1224</v>
      </c>
      <c r="X7" s="28" t="s">
        <v>1119</v>
      </c>
      <c r="Y7" s="29" t="s">
        <v>1225</v>
      </c>
    </row>
    <row r="8" spans="1:25" x14ac:dyDescent="0.25">
      <c r="A8" s="34" t="s">
        <v>102</v>
      </c>
      <c r="B8" s="28" t="s">
        <v>1226</v>
      </c>
      <c r="C8" s="28" t="s">
        <v>1227</v>
      </c>
      <c r="D8" s="28" t="s">
        <v>1228</v>
      </c>
      <c r="E8" s="28">
        <v>177</v>
      </c>
      <c r="F8" s="28" t="s">
        <v>372</v>
      </c>
      <c r="G8" s="28" t="s">
        <v>372</v>
      </c>
      <c r="H8" s="28" t="s">
        <v>680</v>
      </c>
      <c r="I8" s="28" t="s">
        <v>1229</v>
      </c>
      <c r="J8" s="28" t="s">
        <v>224</v>
      </c>
      <c r="K8" s="28">
        <v>236</v>
      </c>
      <c r="L8" s="28" t="s">
        <v>664</v>
      </c>
      <c r="M8" s="28">
        <v>243</v>
      </c>
      <c r="N8" s="28" t="s">
        <v>607</v>
      </c>
      <c r="O8" s="28">
        <v>66</v>
      </c>
      <c r="P8" s="28">
        <v>177</v>
      </c>
      <c r="Q8" s="28" t="s">
        <v>1230</v>
      </c>
      <c r="R8" s="28" t="s">
        <v>335</v>
      </c>
      <c r="S8" s="28" t="s">
        <v>1231</v>
      </c>
      <c r="T8" s="28" t="s">
        <v>635</v>
      </c>
      <c r="U8" s="28" t="s">
        <v>1232</v>
      </c>
      <c r="V8" s="28" t="s">
        <v>223</v>
      </c>
      <c r="W8" s="28" t="s">
        <v>607</v>
      </c>
      <c r="X8" s="28" t="s">
        <v>226</v>
      </c>
      <c r="Y8" s="29" t="s">
        <v>1233</v>
      </c>
    </row>
    <row r="9" spans="1:25" x14ac:dyDescent="0.25">
      <c r="A9" s="34" t="s">
        <v>117</v>
      </c>
      <c r="B9" s="28" t="s">
        <v>869</v>
      </c>
      <c r="C9" s="28" t="s">
        <v>1234</v>
      </c>
      <c r="D9" s="28" t="s">
        <v>1235</v>
      </c>
      <c r="E9" s="28" t="s">
        <v>180</v>
      </c>
      <c r="F9" s="28" t="s">
        <v>1236</v>
      </c>
      <c r="G9" s="28" t="s">
        <v>1237</v>
      </c>
      <c r="H9" s="28" t="s">
        <v>1238</v>
      </c>
      <c r="I9" s="28">
        <v>188</v>
      </c>
      <c r="J9" s="28" t="s">
        <v>1239</v>
      </c>
      <c r="K9" s="28" t="s">
        <v>1240</v>
      </c>
      <c r="L9" s="28" t="s">
        <v>1241</v>
      </c>
      <c r="M9" s="28" t="s">
        <v>1242</v>
      </c>
      <c r="N9" s="28" t="s">
        <v>1243</v>
      </c>
      <c r="O9" s="28" t="s">
        <v>1244</v>
      </c>
      <c r="P9" s="28" t="s">
        <v>381</v>
      </c>
      <c r="Q9" s="28" t="s">
        <v>1245</v>
      </c>
      <c r="R9" s="28" t="s">
        <v>1234</v>
      </c>
      <c r="S9" s="28" t="s">
        <v>1246</v>
      </c>
      <c r="T9" s="28" t="s">
        <v>1247</v>
      </c>
      <c r="U9" s="28" t="s">
        <v>1248</v>
      </c>
      <c r="V9" s="28" t="s">
        <v>1241</v>
      </c>
      <c r="W9" s="28" t="s">
        <v>1235</v>
      </c>
      <c r="X9" s="28" t="s">
        <v>1235</v>
      </c>
      <c r="Y9" s="29" t="s">
        <v>1241</v>
      </c>
    </row>
    <row r="10" spans="1:25" x14ac:dyDescent="0.25">
      <c r="A10" s="34" t="s">
        <v>127</v>
      </c>
      <c r="B10" s="28">
        <v>84</v>
      </c>
      <c r="C10" s="28" t="s">
        <v>948</v>
      </c>
      <c r="D10" s="28" t="s">
        <v>1249</v>
      </c>
      <c r="E10" s="28" t="s">
        <v>1250</v>
      </c>
      <c r="F10" s="28" t="s">
        <v>668</v>
      </c>
      <c r="G10" s="28" t="s">
        <v>640</v>
      </c>
      <c r="H10" s="28" t="s">
        <v>1251</v>
      </c>
      <c r="I10" s="28" t="s">
        <v>1252</v>
      </c>
      <c r="J10" s="28" t="s">
        <v>157</v>
      </c>
      <c r="K10" s="28" t="s">
        <v>1253</v>
      </c>
      <c r="L10" s="28" t="s">
        <v>720</v>
      </c>
      <c r="M10" s="28" t="s">
        <v>1254</v>
      </c>
      <c r="N10" s="28" t="s">
        <v>1255</v>
      </c>
      <c r="O10" s="28" t="s">
        <v>971</v>
      </c>
      <c r="P10" s="28">
        <v>181</v>
      </c>
      <c r="Q10" s="28" t="s">
        <v>1256</v>
      </c>
      <c r="R10" s="28" t="s">
        <v>1194</v>
      </c>
      <c r="S10" s="28" t="s">
        <v>1257</v>
      </c>
      <c r="T10" s="28" t="s">
        <v>1256</v>
      </c>
      <c r="U10" s="28" t="s">
        <v>374</v>
      </c>
      <c r="V10" s="28" t="s">
        <v>1258</v>
      </c>
      <c r="W10" s="28" t="s">
        <v>1259</v>
      </c>
      <c r="X10" s="28">
        <v>223</v>
      </c>
      <c r="Y10" s="29" t="s">
        <v>1256</v>
      </c>
    </row>
    <row r="11" spans="1:25" x14ac:dyDescent="0.25">
      <c r="A11" s="34" t="s">
        <v>142</v>
      </c>
      <c r="B11" s="28" t="s">
        <v>1260</v>
      </c>
      <c r="C11" s="28" t="s">
        <v>1261</v>
      </c>
      <c r="D11" s="28" t="s">
        <v>1262</v>
      </c>
      <c r="E11" s="28" t="s">
        <v>1263</v>
      </c>
      <c r="F11" s="28" t="s">
        <v>1264</v>
      </c>
      <c r="G11" s="28" t="s">
        <v>1264</v>
      </c>
      <c r="H11" s="28">
        <v>282</v>
      </c>
      <c r="I11" s="28">
        <v>157</v>
      </c>
      <c r="J11" s="28" t="s">
        <v>1265</v>
      </c>
      <c r="K11" s="28" t="s">
        <v>1264</v>
      </c>
      <c r="L11" s="28" t="s">
        <v>1266</v>
      </c>
      <c r="M11" s="28" t="s">
        <v>1264</v>
      </c>
      <c r="N11" s="28" t="s">
        <v>825</v>
      </c>
      <c r="O11" s="28" t="s">
        <v>1267</v>
      </c>
      <c r="P11" s="28" t="s">
        <v>1268</v>
      </c>
      <c r="Q11" s="28" t="s">
        <v>1269</v>
      </c>
      <c r="R11" s="28" t="s">
        <v>1270</v>
      </c>
      <c r="S11" s="28" t="s">
        <v>1268</v>
      </c>
      <c r="T11" s="28" t="s">
        <v>868</v>
      </c>
      <c r="U11" s="28" t="s">
        <v>1014</v>
      </c>
      <c r="V11" s="28" t="s">
        <v>1260</v>
      </c>
      <c r="W11" s="28">
        <v>75</v>
      </c>
      <c r="X11" s="28" t="s">
        <v>1270</v>
      </c>
      <c r="Y11" s="29" t="s">
        <v>1271</v>
      </c>
    </row>
    <row r="12" spans="1:25" x14ac:dyDescent="0.25">
      <c r="A12" s="34" t="s">
        <v>152</v>
      </c>
      <c r="B12" s="28" t="s">
        <v>1272</v>
      </c>
      <c r="C12" s="28" t="s">
        <v>1273</v>
      </c>
      <c r="D12" s="28" t="s">
        <v>1274</v>
      </c>
      <c r="E12" s="28" t="s">
        <v>489</v>
      </c>
      <c r="F12" s="28" t="s">
        <v>100</v>
      </c>
      <c r="G12" s="28" t="s">
        <v>100</v>
      </c>
      <c r="H12" s="28" t="s">
        <v>634</v>
      </c>
      <c r="I12" s="28" t="s">
        <v>489</v>
      </c>
      <c r="J12" s="28" t="s">
        <v>1275</v>
      </c>
      <c r="K12" s="28">
        <v>191</v>
      </c>
      <c r="L12" s="28" t="s">
        <v>1276</v>
      </c>
      <c r="M12" s="28" t="s">
        <v>404</v>
      </c>
      <c r="N12" s="28" t="s">
        <v>1272</v>
      </c>
      <c r="O12" s="28" t="s">
        <v>964</v>
      </c>
      <c r="P12" s="28" t="s">
        <v>494</v>
      </c>
      <c r="Q12" s="28" t="s">
        <v>1277</v>
      </c>
      <c r="R12" s="28" t="s">
        <v>1278</v>
      </c>
      <c r="S12" s="28" t="s">
        <v>614</v>
      </c>
      <c r="T12" s="28" t="s">
        <v>1279</v>
      </c>
      <c r="U12" s="28" t="s">
        <v>494</v>
      </c>
      <c r="V12" s="28" t="s">
        <v>1272</v>
      </c>
      <c r="W12" s="28" t="s">
        <v>644</v>
      </c>
      <c r="X12" s="28" t="s">
        <v>1280</v>
      </c>
      <c r="Y12" s="29" t="s">
        <v>490</v>
      </c>
    </row>
    <row r="13" spans="1:25" x14ac:dyDescent="0.25">
      <c r="A13" s="34" t="s">
        <v>167</v>
      </c>
      <c r="B13" s="28" t="s">
        <v>955</v>
      </c>
      <c r="C13" s="28" t="s">
        <v>1168</v>
      </c>
      <c r="D13" s="28" t="s">
        <v>1281</v>
      </c>
      <c r="E13" s="28">
        <v>154</v>
      </c>
      <c r="F13" s="28" t="s">
        <v>1282</v>
      </c>
      <c r="G13" s="28" t="s">
        <v>1168</v>
      </c>
      <c r="H13" s="28" t="s">
        <v>1283</v>
      </c>
      <c r="I13" s="28" t="s">
        <v>1162</v>
      </c>
      <c r="J13" s="28" t="s">
        <v>955</v>
      </c>
      <c r="K13" s="28" t="s">
        <v>955</v>
      </c>
      <c r="L13" s="28" t="s">
        <v>1284</v>
      </c>
      <c r="M13" s="28" t="s">
        <v>871</v>
      </c>
      <c r="N13" s="28" t="s">
        <v>1285</v>
      </c>
      <c r="O13" s="28" t="s">
        <v>891</v>
      </c>
      <c r="P13" s="28" t="s">
        <v>607</v>
      </c>
      <c r="Q13" s="28" t="s">
        <v>1286</v>
      </c>
      <c r="R13" s="28" t="s">
        <v>1287</v>
      </c>
      <c r="S13" s="28" t="s">
        <v>1282</v>
      </c>
      <c r="T13" s="28" t="s">
        <v>1288</v>
      </c>
      <c r="U13" s="28" t="s">
        <v>831</v>
      </c>
      <c r="V13" s="28" t="s">
        <v>1289</v>
      </c>
      <c r="W13" s="28" t="s">
        <v>1290</v>
      </c>
      <c r="X13" s="28" t="s">
        <v>831</v>
      </c>
      <c r="Y13" s="29" t="s">
        <v>1291</v>
      </c>
    </row>
    <row r="14" spans="1:25" x14ac:dyDescent="0.25">
      <c r="A14" s="34" t="s">
        <v>174</v>
      </c>
      <c r="B14" s="28" t="s">
        <v>653</v>
      </c>
      <c r="C14" s="28" t="s">
        <v>243</v>
      </c>
      <c r="D14" s="28" t="s">
        <v>1292</v>
      </c>
      <c r="E14" s="28" t="s">
        <v>802</v>
      </c>
      <c r="F14" s="28" t="s">
        <v>1067</v>
      </c>
      <c r="G14" s="28" t="s">
        <v>414</v>
      </c>
      <c r="H14" s="28" t="s">
        <v>1293</v>
      </c>
      <c r="I14" s="28" t="s">
        <v>1294</v>
      </c>
      <c r="J14" s="28" t="s">
        <v>390</v>
      </c>
      <c r="K14" s="28">
        <v>67</v>
      </c>
      <c r="L14" s="28" t="s">
        <v>1295</v>
      </c>
      <c r="M14" s="28" t="s">
        <v>134</v>
      </c>
      <c r="N14" s="28" t="s">
        <v>571</v>
      </c>
      <c r="O14" s="28">
        <v>67</v>
      </c>
      <c r="P14" s="28" t="s">
        <v>1296</v>
      </c>
      <c r="Q14" s="28" t="s">
        <v>1297</v>
      </c>
      <c r="R14" s="28" t="s">
        <v>1298</v>
      </c>
      <c r="S14" s="28" t="s">
        <v>1299</v>
      </c>
      <c r="T14" s="28">
        <v>99</v>
      </c>
      <c r="U14" s="28" t="s">
        <v>1300</v>
      </c>
      <c r="V14" s="28" t="s">
        <v>1301</v>
      </c>
      <c r="W14" s="28" t="s">
        <v>292</v>
      </c>
      <c r="X14" s="28" t="s">
        <v>1302</v>
      </c>
      <c r="Y14" s="29" t="s">
        <v>1301</v>
      </c>
    </row>
    <row r="15" spans="1:25" x14ac:dyDescent="0.25">
      <c r="A15" s="34" t="s">
        <v>186</v>
      </c>
      <c r="B15" s="28" t="s">
        <v>1251</v>
      </c>
      <c r="C15" s="28" t="s">
        <v>1303</v>
      </c>
      <c r="D15" s="28" t="s">
        <v>1304</v>
      </c>
      <c r="E15" s="28" t="s">
        <v>1305</v>
      </c>
      <c r="F15" s="28" t="s">
        <v>1281</v>
      </c>
      <c r="G15" s="28" t="s">
        <v>1306</v>
      </c>
      <c r="H15" s="28" t="s">
        <v>1307</v>
      </c>
      <c r="I15" s="28" t="s">
        <v>1308</v>
      </c>
      <c r="J15" s="28" t="s">
        <v>1309</v>
      </c>
      <c r="K15" s="28" t="s">
        <v>1310</v>
      </c>
      <c r="L15" s="28" t="s">
        <v>1311</v>
      </c>
      <c r="M15" s="28" t="s">
        <v>487</v>
      </c>
      <c r="N15" s="28" t="s">
        <v>1312</v>
      </c>
      <c r="O15" s="28" t="s">
        <v>1313</v>
      </c>
      <c r="P15" s="28">
        <v>358</v>
      </c>
      <c r="Q15" s="28" t="s">
        <v>1314</v>
      </c>
      <c r="R15" s="28" t="s">
        <v>1315</v>
      </c>
      <c r="S15" s="28" t="s">
        <v>146</v>
      </c>
      <c r="T15" s="28" t="s">
        <v>1316</v>
      </c>
      <c r="U15" s="28">
        <v>198</v>
      </c>
      <c r="V15" s="28" t="s">
        <v>183</v>
      </c>
      <c r="W15" s="28">
        <v>263</v>
      </c>
      <c r="X15" s="28" t="s">
        <v>1317</v>
      </c>
      <c r="Y15" s="29">
        <v>339</v>
      </c>
    </row>
    <row r="16" spans="1:25" x14ac:dyDescent="0.25">
      <c r="A16" s="34" t="s">
        <v>204</v>
      </c>
      <c r="B16" s="28" t="s">
        <v>1188</v>
      </c>
      <c r="C16" s="28" t="s">
        <v>1318</v>
      </c>
      <c r="D16" s="28" t="s">
        <v>1185</v>
      </c>
      <c r="E16" s="28" t="s">
        <v>135</v>
      </c>
      <c r="F16" s="28" t="s">
        <v>182</v>
      </c>
      <c r="G16" s="28" t="s">
        <v>540</v>
      </c>
      <c r="H16" s="28">
        <v>204</v>
      </c>
      <c r="I16" s="28" t="s">
        <v>572</v>
      </c>
      <c r="J16" s="28" t="s">
        <v>777</v>
      </c>
      <c r="K16" s="28" t="s">
        <v>943</v>
      </c>
      <c r="L16" s="28">
        <v>102</v>
      </c>
      <c r="M16" s="28" t="s">
        <v>1319</v>
      </c>
      <c r="N16" s="28" t="s">
        <v>1320</v>
      </c>
      <c r="O16" s="28" t="s">
        <v>1321</v>
      </c>
      <c r="P16" s="28" t="s">
        <v>1322</v>
      </c>
      <c r="Q16" s="28" t="s">
        <v>1323</v>
      </c>
      <c r="R16" s="28" t="s">
        <v>697</v>
      </c>
      <c r="S16" s="28" t="s">
        <v>1324</v>
      </c>
      <c r="T16" s="28" t="s">
        <v>849</v>
      </c>
      <c r="U16" s="28" t="s">
        <v>1186</v>
      </c>
      <c r="V16" s="28" t="s">
        <v>640</v>
      </c>
      <c r="W16" s="28" t="s">
        <v>1325</v>
      </c>
      <c r="X16" s="28" t="s">
        <v>1326</v>
      </c>
      <c r="Y16" s="29" t="s">
        <v>849</v>
      </c>
    </row>
    <row r="17" spans="1:25" x14ac:dyDescent="0.25">
      <c r="A17" s="34" t="s">
        <v>214</v>
      </c>
      <c r="B17" s="28" t="s">
        <v>1327</v>
      </c>
      <c r="C17" s="28" t="s">
        <v>1328</v>
      </c>
      <c r="D17" s="28">
        <v>218</v>
      </c>
      <c r="E17" s="28" t="s">
        <v>1329</v>
      </c>
      <c r="F17" s="28" t="s">
        <v>1330</v>
      </c>
      <c r="G17" s="28" t="s">
        <v>1331</v>
      </c>
      <c r="H17" s="28" t="s">
        <v>1332</v>
      </c>
      <c r="I17" s="28">
        <v>137</v>
      </c>
      <c r="J17" s="28" t="s">
        <v>869</v>
      </c>
      <c r="K17" s="28" t="s">
        <v>1333</v>
      </c>
      <c r="L17" s="28" t="s">
        <v>800</v>
      </c>
      <c r="M17" s="28" t="s">
        <v>856</v>
      </c>
      <c r="N17" s="28" t="s">
        <v>1334</v>
      </c>
      <c r="O17" s="28" t="s">
        <v>1335</v>
      </c>
      <c r="P17" s="28" t="s">
        <v>1336</v>
      </c>
      <c r="Q17" s="28" t="s">
        <v>1337</v>
      </c>
      <c r="R17" s="28">
        <v>383</v>
      </c>
      <c r="S17" s="28" t="s">
        <v>1338</v>
      </c>
      <c r="T17" s="28" t="s">
        <v>1339</v>
      </c>
      <c r="U17" s="28" t="s">
        <v>339</v>
      </c>
      <c r="V17" s="28" t="s">
        <v>1340</v>
      </c>
      <c r="W17" s="28" t="s">
        <v>1341</v>
      </c>
      <c r="X17" s="28" t="s">
        <v>1342</v>
      </c>
      <c r="Y17" s="29" t="s">
        <v>1343</v>
      </c>
    </row>
    <row r="18" spans="1:25" x14ac:dyDescent="0.25">
      <c r="A18" s="34" t="s">
        <v>221</v>
      </c>
      <c r="B18" s="28">
        <v>93</v>
      </c>
      <c r="C18" s="28">
        <v>93</v>
      </c>
      <c r="D18" s="28" t="s">
        <v>1344</v>
      </c>
      <c r="E18" s="28" t="s">
        <v>1345</v>
      </c>
      <c r="F18" s="28" t="s">
        <v>1243</v>
      </c>
      <c r="G18" s="28">
        <v>215</v>
      </c>
      <c r="H18" s="28" t="s">
        <v>1306</v>
      </c>
      <c r="I18" s="28" t="s">
        <v>1346</v>
      </c>
      <c r="J18" s="28" t="s">
        <v>266</v>
      </c>
      <c r="K18" s="28" t="s">
        <v>1347</v>
      </c>
      <c r="L18" s="28" t="s">
        <v>299</v>
      </c>
      <c r="M18" s="28" t="s">
        <v>1348</v>
      </c>
      <c r="N18" s="28" t="s">
        <v>1349</v>
      </c>
      <c r="O18" s="28">
        <v>154</v>
      </c>
      <c r="P18" s="28" t="s">
        <v>1350</v>
      </c>
      <c r="Q18" s="28" t="s">
        <v>762</v>
      </c>
      <c r="R18" s="28" t="s">
        <v>1276</v>
      </c>
      <c r="S18" s="28" t="s">
        <v>1351</v>
      </c>
      <c r="T18" s="28" t="s">
        <v>286</v>
      </c>
      <c r="U18" s="28" t="s">
        <v>266</v>
      </c>
      <c r="V18" s="28" t="s">
        <v>1352</v>
      </c>
      <c r="W18" s="28" t="s">
        <v>1353</v>
      </c>
      <c r="X18" s="28">
        <v>247</v>
      </c>
      <c r="Y18" s="29" t="s">
        <v>1352</v>
      </c>
    </row>
    <row r="19" spans="1:25" x14ac:dyDescent="0.25">
      <c r="A19" s="34" t="s">
        <v>230</v>
      </c>
      <c r="B19" s="28" t="s">
        <v>266</v>
      </c>
      <c r="C19" s="28" t="s">
        <v>1354</v>
      </c>
      <c r="D19" s="28" t="s">
        <v>245</v>
      </c>
      <c r="E19" s="28" t="s">
        <v>566</v>
      </c>
      <c r="F19" s="28" t="s">
        <v>144</v>
      </c>
      <c r="G19" s="28" t="s">
        <v>1341</v>
      </c>
      <c r="H19" s="28" t="s">
        <v>1355</v>
      </c>
      <c r="I19" s="28" t="s">
        <v>1014</v>
      </c>
      <c r="J19" s="28" t="s">
        <v>576</v>
      </c>
      <c r="K19" s="28" t="s">
        <v>720</v>
      </c>
      <c r="L19" s="28" t="s">
        <v>1170</v>
      </c>
      <c r="M19" s="28" t="s">
        <v>767</v>
      </c>
      <c r="N19" s="28" t="s">
        <v>566</v>
      </c>
      <c r="O19" s="28" t="s">
        <v>1074</v>
      </c>
      <c r="P19" s="28" t="s">
        <v>1356</v>
      </c>
      <c r="Q19" s="28" t="s">
        <v>1357</v>
      </c>
      <c r="R19" s="28" t="s">
        <v>1358</v>
      </c>
      <c r="S19" s="28" t="s">
        <v>1359</v>
      </c>
      <c r="T19" s="28">
        <v>200</v>
      </c>
      <c r="U19" s="28" t="s">
        <v>322</v>
      </c>
      <c r="V19" s="28" t="s">
        <v>941</v>
      </c>
      <c r="W19" s="28" t="s">
        <v>941</v>
      </c>
      <c r="X19" s="28" t="s">
        <v>35</v>
      </c>
      <c r="Y19" s="29" t="s">
        <v>576</v>
      </c>
    </row>
    <row r="20" spans="1:25" x14ac:dyDescent="0.25">
      <c r="A20" s="34" t="s">
        <v>234</v>
      </c>
      <c r="B20" s="28">
        <v>246</v>
      </c>
      <c r="C20" s="28" t="s">
        <v>1360</v>
      </c>
      <c r="D20" s="28" t="s">
        <v>1361</v>
      </c>
      <c r="E20" s="28" t="s">
        <v>1321</v>
      </c>
      <c r="F20" s="28" t="s">
        <v>1362</v>
      </c>
      <c r="G20" s="28" t="s">
        <v>948</v>
      </c>
      <c r="H20" s="28" t="s">
        <v>1363</v>
      </c>
      <c r="I20" s="28" t="s">
        <v>1364</v>
      </c>
      <c r="J20" s="28">
        <v>100</v>
      </c>
      <c r="K20" s="28" t="s">
        <v>1365</v>
      </c>
      <c r="L20" s="28" t="s">
        <v>1366</v>
      </c>
      <c r="M20" s="28" t="s">
        <v>923</v>
      </c>
      <c r="N20" s="28" t="s">
        <v>1367</v>
      </c>
      <c r="O20" s="28" t="s">
        <v>1368</v>
      </c>
      <c r="P20" s="28" t="s">
        <v>1369</v>
      </c>
      <c r="Q20" s="28" t="s">
        <v>1370</v>
      </c>
      <c r="R20" s="28" t="s">
        <v>572</v>
      </c>
      <c r="S20" s="28" t="s">
        <v>1169</v>
      </c>
      <c r="T20" s="28" t="s">
        <v>1371</v>
      </c>
      <c r="U20" s="28">
        <v>41</v>
      </c>
      <c r="V20" s="28" t="s">
        <v>1372</v>
      </c>
      <c r="W20" s="28">
        <v>41</v>
      </c>
      <c r="X20" s="28" t="s">
        <v>73</v>
      </c>
      <c r="Y20" s="29" t="s">
        <v>252</v>
      </c>
    </row>
    <row r="21" spans="1:25" x14ac:dyDescent="0.25">
      <c r="A21" s="34" t="s">
        <v>249</v>
      </c>
      <c r="B21" s="28" t="s">
        <v>1373</v>
      </c>
      <c r="C21" s="28" t="s">
        <v>506</v>
      </c>
      <c r="D21" s="28" t="s">
        <v>134</v>
      </c>
      <c r="E21" s="28" t="s">
        <v>1094</v>
      </c>
      <c r="F21" s="28" t="s">
        <v>1374</v>
      </c>
      <c r="G21" s="28" t="s">
        <v>1375</v>
      </c>
      <c r="H21" s="28" t="s">
        <v>1376</v>
      </c>
      <c r="I21" s="28" t="s">
        <v>1094</v>
      </c>
      <c r="J21" s="28" t="s">
        <v>891</v>
      </c>
      <c r="K21" s="28" t="s">
        <v>430</v>
      </c>
      <c r="L21" s="28" t="s">
        <v>1377</v>
      </c>
      <c r="M21" s="28" t="s">
        <v>1378</v>
      </c>
      <c r="N21" s="28" t="s">
        <v>1375</v>
      </c>
      <c r="O21" s="28" t="s">
        <v>1002</v>
      </c>
      <c r="P21" s="28" t="s">
        <v>1379</v>
      </c>
      <c r="Q21" s="28" t="s">
        <v>363</v>
      </c>
      <c r="R21" s="28" t="s">
        <v>1373</v>
      </c>
      <c r="S21" s="28" t="s">
        <v>1373</v>
      </c>
      <c r="T21" s="28" t="s">
        <v>1100</v>
      </c>
      <c r="U21" s="28" t="s">
        <v>1264</v>
      </c>
      <c r="V21" s="28" t="s">
        <v>1380</v>
      </c>
      <c r="W21" s="28" t="s">
        <v>1381</v>
      </c>
      <c r="X21" s="28" t="s">
        <v>1382</v>
      </c>
      <c r="Y21" s="29" t="s">
        <v>1377</v>
      </c>
    </row>
    <row r="22" spans="1:25" x14ac:dyDescent="0.25">
      <c r="A22" s="34" t="s">
        <v>255</v>
      </c>
      <c r="B22" s="28" t="s">
        <v>1383</v>
      </c>
      <c r="C22" s="28">
        <v>59</v>
      </c>
      <c r="D22" s="28" t="s">
        <v>1384</v>
      </c>
      <c r="E22" s="28" t="s">
        <v>1385</v>
      </c>
      <c r="F22" s="28" t="s">
        <v>1377</v>
      </c>
      <c r="G22" s="28">
        <v>59</v>
      </c>
      <c r="H22" s="28" t="s">
        <v>1386</v>
      </c>
      <c r="I22" s="28" t="s">
        <v>1387</v>
      </c>
      <c r="J22" s="28">
        <v>126</v>
      </c>
      <c r="K22" s="28" t="s">
        <v>1388</v>
      </c>
      <c r="L22" s="28" t="s">
        <v>1389</v>
      </c>
      <c r="M22" s="28">
        <v>118</v>
      </c>
      <c r="N22" s="28" t="s">
        <v>1390</v>
      </c>
      <c r="O22" s="28" t="s">
        <v>1391</v>
      </c>
      <c r="P22" s="28" t="s">
        <v>1392</v>
      </c>
      <c r="Q22" s="28" t="s">
        <v>226</v>
      </c>
      <c r="R22" s="28" t="s">
        <v>1393</v>
      </c>
      <c r="S22" s="28" t="s">
        <v>1387</v>
      </c>
      <c r="T22" s="28" t="s">
        <v>401</v>
      </c>
      <c r="U22" s="28" t="s">
        <v>348</v>
      </c>
      <c r="V22" s="28" t="s">
        <v>1238</v>
      </c>
      <c r="W22" s="28" t="s">
        <v>1394</v>
      </c>
      <c r="X22" s="28">
        <v>185</v>
      </c>
      <c r="Y22" s="29" t="s">
        <v>1210</v>
      </c>
    </row>
    <row r="23" spans="1:25" x14ac:dyDescent="0.25">
      <c r="A23" s="34" t="s">
        <v>271</v>
      </c>
      <c r="B23" s="28" t="s">
        <v>1395</v>
      </c>
      <c r="C23" s="28" t="s">
        <v>1090</v>
      </c>
      <c r="D23" s="28" t="s">
        <v>1396</v>
      </c>
      <c r="E23" s="28" t="s">
        <v>1322</v>
      </c>
      <c r="F23" s="28">
        <v>148</v>
      </c>
      <c r="G23" s="28" t="s">
        <v>905</v>
      </c>
      <c r="H23" s="28" t="s">
        <v>1397</v>
      </c>
      <c r="I23" s="28" t="s">
        <v>1398</v>
      </c>
      <c r="J23" s="28" t="s">
        <v>273</v>
      </c>
      <c r="K23" s="28" t="s">
        <v>761</v>
      </c>
      <c r="L23" s="28" t="s">
        <v>1399</v>
      </c>
      <c r="M23" s="28" t="s">
        <v>1400</v>
      </c>
      <c r="N23" s="28" t="s">
        <v>1401</v>
      </c>
      <c r="O23" s="28" t="s">
        <v>719</v>
      </c>
      <c r="P23" s="28" t="s">
        <v>1402</v>
      </c>
      <c r="Q23" s="28" t="s">
        <v>1403</v>
      </c>
      <c r="R23" s="28">
        <v>241</v>
      </c>
      <c r="S23" s="28" t="s">
        <v>1404</v>
      </c>
      <c r="T23" s="28" t="s">
        <v>1243</v>
      </c>
      <c r="U23" s="28" t="s">
        <v>1405</v>
      </c>
      <c r="V23" s="28" t="s">
        <v>1406</v>
      </c>
      <c r="W23" s="28" t="s">
        <v>1406</v>
      </c>
      <c r="X23" s="28" t="s">
        <v>1407</v>
      </c>
      <c r="Y23" s="29" t="s">
        <v>1408</v>
      </c>
    </row>
    <row r="24" spans="1:25" x14ac:dyDescent="0.25">
      <c r="A24" s="34" t="s">
        <v>288</v>
      </c>
      <c r="B24" s="28" t="s">
        <v>1409</v>
      </c>
      <c r="C24" s="28" t="s">
        <v>1410</v>
      </c>
      <c r="D24" s="28" t="s">
        <v>1411</v>
      </c>
      <c r="E24" s="28" t="s">
        <v>1412</v>
      </c>
      <c r="F24" s="28" t="s">
        <v>1413</v>
      </c>
      <c r="G24" s="28" t="s">
        <v>1410</v>
      </c>
      <c r="H24" s="28" t="s">
        <v>1414</v>
      </c>
      <c r="I24" s="28" t="s">
        <v>1414</v>
      </c>
      <c r="J24" s="28" t="s">
        <v>1415</v>
      </c>
      <c r="K24" s="28" t="s">
        <v>1415</v>
      </c>
      <c r="L24" s="28" t="s">
        <v>1412</v>
      </c>
      <c r="M24" s="28" t="s">
        <v>1411</v>
      </c>
      <c r="N24" s="28" t="s">
        <v>1413</v>
      </c>
      <c r="O24" s="28" t="s">
        <v>1416</v>
      </c>
      <c r="P24" s="28" t="s">
        <v>1417</v>
      </c>
      <c r="Q24" s="28" t="s">
        <v>1410</v>
      </c>
      <c r="R24" s="28" t="s">
        <v>1411</v>
      </c>
      <c r="S24" s="28" t="s">
        <v>1418</v>
      </c>
      <c r="T24" s="28" t="s">
        <v>1416</v>
      </c>
      <c r="U24" s="28" t="s">
        <v>1410</v>
      </c>
      <c r="V24" s="28" t="s">
        <v>1413</v>
      </c>
      <c r="W24" s="28" t="s">
        <v>1410</v>
      </c>
      <c r="X24" s="28">
        <v>49</v>
      </c>
      <c r="Y24" s="29" t="s">
        <v>1086</v>
      </c>
    </row>
    <row r="25" spans="1:25" x14ac:dyDescent="0.25">
      <c r="A25" s="34" t="s">
        <v>290</v>
      </c>
      <c r="B25" s="28" t="s">
        <v>1419</v>
      </c>
      <c r="C25" s="28" t="s">
        <v>1420</v>
      </c>
      <c r="D25" s="28" t="s">
        <v>286</v>
      </c>
      <c r="E25" s="28" t="s">
        <v>1096</v>
      </c>
      <c r="F25" s="28" t="s">
        <v>1421</v>
      </c>
      <c r="G25" s="28" t="s">
        <v>1355</v>
      </c>
      <c r="H25" s="28" t="s">
        <v>1422</v>
      </c>
      <c r="I25" s="28" t="s">
        <v>1423</v>
      </c>
      <c r="J25" s="28" t="s">
        <v>1424</v>
      </c>
      <c r="K25" s="28">
        <v>379</v>
      </c>
      <c r="L25" s="28" t="s">
        <v>1425</v>
      </c>
      <c r="M25" s="28" t="s">
        <v>891</v>
      </c>
      <c r="N25" s="28" t="s">
        <v>1426</v>
      </c>
      <c r="O25" s="28" t="s">
        <v>1427</v>
      </c>
      <c r="P25" s="28" t="s">
        <v>926</v>
      </c>
      <c r="Q25" s="28" t="s">
        <v>1186</v>
      </c>
      <c r="R25" s="28" t="s">
        <v>1428</v>
      </c>
      <c r="S25" s="28" t="s">
        <v>1429</v>
      </c>
      <c r="T25" s="28" t="s">
        <v>1130</v>
      </c>
      <c r="U25" s="28" t="s">
        <v>177</v>
      </c>
      <c r="V25" s="28" t="s">
        <v>400</v>
      </c>
      <c r="W25" s="28" t="s">
        <v>1430</v>
      </c>
      <c r="X25" s="28" t="s">
        <v>1431</v>
      </c>
      <c r="Y25" s="29" t="s">
        <v>1432</v>
      </c>
    </row>
    <row r="26" spans="1:25" x14ac:dyDescent="0.25">
      <c r="A26" s="34" t="s">
        <v>308</v>
      </c>
      <c r="B26" s="28" t="s">
        <v>1433</v>
      </c>
      <c r="C26" s="28" t="s">
        <v>1434</v>
      </c>
      <c r="D26" s="28">
        <v>216</v>
      </c>
      <c r="E26" s="28">
        <v>158</v>
      </c>
      <c r="F26" s="28" t="s">
        <v>1435</v>
      </c>
      <c r="G26" s="28" t="s">
        <v>904</v>
      </c>
      <c r="H26" s="28" t="s">
        <v>609</v>
      </c>
      <c r="I26" s="28" t="s">
        <v>1191</v>
      </c>
      <c r="J26" s="28" t="s">
        <v>403</v>
      </c>
      <c r="K26" s="28" t="s">
        <v>753</v>
      </c>
      <c r="L26" s="28" t="s">
        <v>698</v>
      </c>
      <c r="M26" s="28" t="s">
        <v>646</v>
      </c>
      <c r="N26" s="28" t="s">
        <v>640</v>
      </c>
      <c r="O26" s="28" t="s">
        <v>1436</v>
      </c>
      <c r="P26" s="28" t="s">
        <v>1437</v>
      </c>
      <c r="Q26" s="28" t="s">
        <v>1434</v>
      </c>
      <c r="R26" s="28" t="s">
        <v>1438</v>
      </c>
      <c r="S26" s="28" t="s">
        <v>642</v>
      </c>
      <c r="T26" s="28" t="s">
        <v>1437</v>
      </c>
      <c r="U26" s="28" t="s">
        <v>1348</v>
      </c>
      <c r="V26" s="28" t="s">
        <v>1439</v>
      </c>
      <c r="W26" s="28" t="s">
        <v>1440</v>
      </c>
      <c r="X26" s="28" t="s">
        <v>1441</v>
      </c>
      <c r="Y26" s="29" t="s">
        <v>1442</v>
      </c>
    </row>
    <row r="27" spans="1:25" x14ac:dyDescent="0.25">
      <c r="A27" s="34" t="s">
        <v>320</v>
      </c>
      <c r="B27" s="28" t="s">
        <v>453</v>
      </c>
      <c r="C27" s="28" t="s">
        <v>1443</v>
      </c>
      <c r="D27" s="28" t="s">
        <v>816</v>
      </c>
      <c r="E27" s="28" t="s">
        <v>918</v>
      </c>
      <c r="F27" s="28" t="s">
        <v>1443</v>
      </c>
      <c r="G27" s="28">
        <v>133</v>
      </c>
      <c r="H27" s="28" t="s">
        <v>1444</v>
      </c>
      <c r="I27" s="28" t="s">
        <v>1406</v>
      </c>
      <c r="J27" s="28" t="s">
        <v>866</v>
      </c>
      <c r="K27" s="28" t="s">
        <v>1445</v>
      </c>
      <c r="L27" s="28" t="s">
        <v>1446</v>
      </c>
      <c r="M27" s="28" t="s">
        <v>1447</v>
      </c>
      <c r="N27" s="28" t="s">
        <v>1448</v>
      </c>
      <c r="O27" s="28" t="s">
        <v>1002</v>
      </c>
      <c r="P27" s="28">
        <v>263</v>
      </c>
      <c r="Q27" s="28" t="s">
        <v>1449</v>
      </c>
      <c r="R27" s="28" t="s">
        <v>1448</v>
      </c>
      <c r="S27" s="28" t="s">
        <v>1450</v>
      </c>
      <c r="T27" s="28" t="s">
        <v>1451</v>
      </c>
      <c r="U27" s="28" t="s">
        <v>614</v>
      </c>
      <c r="V27" s="28" t="s">
        <v>713</v>
      </c>
      <c r="W27" s="28" t="s">
        <v>1452</v>
      </c>
      <c r="X27" s="28" t="s">
        <v>866</v>
      </c>
      <c r="Y27" s="29">
        <v>124</v>
      </c>
    </row>
    <row r="28" spans="1:25" x14ac:dyDescent="0.25">
      <c r="A28" s="34" t="s">
        <v>336</v>
      </c>
      <c r="B28" s="28" t="s">
        <v>1453</v>
      </c>
      <c r="C28" s="28" t="s">
        <v>1454</v>
      </c>
      <c r="D28" s="28">
        <v>113</v>
      </c>
      <c r="E28" s="28" t="s">
        <v>1455</v>
      </c>
      <c r="F28" s="28" t="s">
        <v>1456</v>
      </c>
      <c r="G28" s="28" t="s">
        <v>1457</v>
      </c>
      <c r="H28" s="28" t="s">
        <v>1288</v>
      </c>
      <c r="I28" s="28" t="s">
        <v>35</v>
      </c>
      <c r="J28" s="28" t="s">
        <v>1433</v>
      </c>
      <c r="K28" s="28" t="s">
        <v>756</v>
      </c>
      <c r="L28" s="28" t="s">
        <v>1288</v>
      </c>
      <c r="M28" s="28" t="s">
        <v>404</v>
      </c>
      <c r="N28" s="28" t="s">
        <v>685</v>
      </c>
      <c r="O28" s="28" t="s">
        <v>1458</v>
      </c>
      <c r="P28" s="28" t="s">
        <v>1459</v>
      </c>
      <c r="Q28" s="28" t="s">
        <v>1455</v>
      </c>
      <c r="R28" s="28" t="s">
        <v>1460</v>
      </c>
      <c r="S28" s="28" t="s">
        <v>193</v>
      </c>
      <c r="T28" s="28">
        <v>91</v>
      </c>
      <c r="U28" s="28" t="s">
        <v>57</v>
      </c>
      <c r="V28" s="28" t="s">
        <v>1461</v>
      </c>
      <c r="W28" s="28" t="s">
        <v>1461</v>
      </c>
      <c r="X28" s="28" t="s">
        <v>193</v>
      </c>
      <c r="Y28" s="29">
        <v>160</v>
      </c>
    </row>
    <row r="29" spans="1:25" x14ac:dyDescent="0.25">
      <c r="A29" s="34" t="s">
        <v>342</v>
      </c>
      <c r="B29" s="28">
        <v>6</v>
      </c>
      <c r="C29" s="28">
        <v>3</v>
      </c>
      <c r="D29" s="28" t="s">
        <v>1462</v>
      </c>
      <c r="E29" s="28">
        <v>6</v>
      </c>
      <c r="F29" s="28" t="s">
        <v>1462</v>
      </c>
      <c r="G29" s="28">
        <v>6</v>
      </c>
      <c r="H29" s="28" t="s">
        <v>496</v>
      </c>
      <c r="I29" s="28" t="s">
        <v>1463</v>
      </c>
      <c r="J29" s="28" t="s">
        <v>1462</v>
      </c>
      <c r="K29" s="28" t="s">
        <v>1462</v>
      </c>
      <c r="L29" s="28">
        <v>3</v>
      </c>
      <c r="M29" s="28">
        <v>0</v>
      </c>
      <c r="N29" s="28">
        <v>3</v>
      </c>
      <c r="O29" s="28">
        <v>3</v>
      </c>
      <c r="P29" s="28" t="s">
        <v>1464</v>
      </c>
      <c r="Q29" s="28" t="s">
        <v>1465</v>
      </c>
      <c r="R29" s="28" t="s">
        <v>1462</v>
      </c>
      <c r="S29" s="28" t="s">
        <v>1466</v>
      </c>
      <c r="T29" s="28">
        <v>3</v>
      </c>
      <c r="U29" s="28">
        <v>3</v>
      </c>
      <c r="V29" s="28">
        <v>3</v>
      </c>
      <c r="W29" s="28">
        <v>3</v>
      </c>
      <c r="X29" s="28" t="s">
        <v>1467</v>
      </c>
      <c r="Y29" s="29" t="s">
        <v>1464</v>
      </c>
    </row>
    <row r="30" spans="1:25" x14ac:dyDescent="0.25">
      <c r="A30" s="34" t="s">
        <v>344</v>
      </c>
      <c r="B30" s="28" t="s">
        <v>1468</v>
      </c>
      <c r="C30" s="28" t="s">
        <v>1469</v>
      </c>
      <c r="D30" s="28" t="s">
        <v>985</v>
      </c>
      <c r="E30" s="28" t="s">
        <v>1470</v>
      </c>
      <c r="F30" s="28" t="s">
        <v>291</v>
      </c>
      <c r="G30" s="28" t="s">
        <v>291</v>
      </c>
      <c r="H30" s="28" t="s">
        <v>293</v>
      </c>
      <c r="I30" s="28" t="s">
        <v>1074</v>
      </c>
      <c r="J30" s="28" t="s">
        <v>1471</v>
      </c>
      <c r="K30" s="28" t="s">
        <v>1074</v>
      </c>
      <c r="L30" s="28" t="s">
        <v>1472</v>
      </c>
      <c r="M30" s="28" t="s">
        <v>953</v>
      </c>
      <c r="N30" s="28" t="s">
        <v>1469</v>
      </c>
      <c r="O30" s="28" t="s">
        <v>1473</v>
      </c>
      <c r="P30" s="28" t="s">
        <v>1474</v>
      </c>
      <c r="Q30" s="28" t="s">
        <v>1475</v>
      </c>
      <c r="R30" s="28" t="s">
        <v>1296</v>
      </c>
      <c r="S30" s="28" t="s">
        <v>1476</v>
      </c>
      <c r="T30" s="28" t="s">
        <v>692</v>
      </c>
      <c r="U30" s="28" t="s">
        <v>692</v>
      </c>
      <c r="V30" s="28" t="s">
        <v>452</v>
      </c>
      <c r="W30" s="28" t="s">
        <v>1473</v>
      </c>
      <c r="X30" s="28" t="s">
        <v>1475</v>
      </c>
      <c r="Y30" s="29" t="s">
        <v>1477</v>
      </c>
    </row>
    <row r="31" spans="1:25" x14ac:dyDescent="0.25">
      <c r="A31" s="34" t="s">
        <v>357</v>
      </c>
      <c r="B31" s="28" t="s">
        <v>1478</v>
      </c>
      <c r="C31" s="28" t="s">
        <v>1479</v>
      </c>
      <c r="D31" s="28" t="s">
        <v>1331</v>
      </c>
      <c r="E31" s="28" t="s">
        <v>885</v>
      </c>
      <c r="F31" s="28" t="s">
        <v>1480</v>
      </c>
      <c r="G31" s="28" t="s">
        <v>1481</v>
      </c>
      <c r="H31" s="28" t="s">
        <v>1317</v>
      </c>
      <c r="I31" s="28" t="s">
        <v>1108</v>
      </c>
      <c r="J31" s="28" t="s">
        <v>872</v>
      </c>
      <c r="K31" s="28">
        <v>251</v>
      </c>
      <c r="L31" s="28" t="s">
        <v>1482</v>
      </c>
      <c r="M31" s="28" t="s">
        <v>1317</v>
      </c>
      <c r="N31" s="28" t="s">
        <v>1153</v>
      </c>
      <c r="O31" s="28" t="s">
        <v>1483</v>
      </c>
      <c r="P31" s="28" t="s">
        <v>1484</v>
      </c>
      <c r="Q31" s="28">
        <v>347</v>
      </c>
      <c r="R31" s="28" t="s">
        <v>1485</v>
      </c>
      <c r="S31" s="28" t="s">
        <v>885</v>
      </c>
      <c r="T31" s="28" t="s">
        <v>1486</v>
      </c>
      <c r="U31" s="28" t="s">
        <v>1487</v>
      </c>
      <c r="V31" s="28" t="s">
        <v>731</v>
      </c>
      <c r="W31" s="28" t="s">
        <v>1488</v>
      </c>
      <c r="X31" s="28" t="s">
        <v>1489</v>
      </c>
      <c r="Y31" s="29">
        <v>550</v>
      </c>
    </row>
    <row r="32" spans="1:25" x14ac:dyDescent="0.25">
      <c r="A32" s="34" t="s">
        <v>371</v>
      </c>
      <c r="B32" s="28" t="s">
        <v>1490</v>
      </c>
      <c r="C32" s="28" t="s">
        <v>1491</v>
      </c>
      <c r="D32" s="28" t="s">
        <v>1389</v>
      </c>
      <c r="E32" s="28" t="s">
        <v>1492</v>
      </c>
      <c r="F32" s="28" t="s">
        <v>1493</v>
      </c>
      <c r="G32" s="28" t="s">
        <v>1486</v>
      </c>
      <c r="H32" s="28">
        <v>194</v>
      </c>
      <c r="I32" s="28" t="s">
        <v>1494</v>
      </c>
      <c r="J32" s="28" t="s">
        <v>1495</v>
      </c>
      <c r="K32" s="28" t="s">
        <v>944</v>
      </c>
      <c r="L32" s="28" t="s">
        <v>1171</v>
      </c>
      <c r="M32" s="28" t="s">
        <v>1496</v>
      </c>
      <c r="N32" s="28" t="s">
        <v>1497</v>
      </c>
      <c r="O32" s="28" t="s">
        <v>1498</v>
      </c>
      <c r="P32" s="28">
        <v>147</v>
      </c>
      <c r="Q32" s="28" t="s">
        <v>1492</v>
      </c>
      <c r="R32" s="28" t="s">
        <v>1499</v>
      </c>
      <c r="S32" s="28" t="s">
        <v>708</v>
      </c>
      <c r="T32" s="28" t="s">
        <v>1055</v>
      </c>
      <c r="U32" s="28" t="s">
        <v>1389</v>
      </c>
      <c r="V32" s="28" t="s">
        <v>1017</v>
      </c>
      <c r="W32" s="28" t="s">
        <v>708</v>
      </c>
      <c r="X32" s="28" t="s">
        <v>1500</v>
      </c>
      <c r="Y32" s="29">
        <v>147</v>
      </c>
    </row>
    <row r="33" spans="1:25" x14ac:dyDescent="0.25">
      <c r="A33" s="34" t="s">
        <v>376</v>
      </c>
      <c r="B33" s="28" t="s">
        <v>1171</v>
      </c>
      <c r="C33" s="28" t="s">
        <v>1100</v>
      </c>
      <c r="D33" s="28" t="s">
        <v>1084</v>
      </c>
      <c r="E33" s="28" t="s">
        <v>1168</v>
      </c>
      <c r="F33" s="28" t="s">
        <v>1168</v>
      </c>
      <c r="G33" s="28" t="s">
        <v>1168</v>
      </c>
      <c r="H33" s="28" t="s">
        <v>1101</v>
      </c>
      <c r="I33" s="28" t="s">
        <v>1501</v>
      </c>
      <c r="J33" s="28" t="s">
        <v>1230</v>
      </c>
      <c r="K33" s="28" t="s">
        <v>1502</v>
      </c>
      <c r="L33" s="28">
        <v>159</v>
      </c>
      <c r="M33" s="28" t="s">
        <v>1503</v>
      </c>
      <c r="N33" s="28" t="s">
        <v>1084</v>
      </c>
      <c r="O33" s="28" t="s">
        <v>788</v>
      </c>
      <c r="P33" s="28" t="s">
        <v>1100</v>
      </c>
      <c r="Q33" s="28" t="s">
        <v>1100</v>
      </c>
      <c r="R33" s="28" t="s">
        <v>1504</v>
      </c>
      <c r="S33" s="28" t="s">
        <v>1171</v>
      </c>
      <c r="T33" s="28" t="s">
        <v>1505</v>
      </c>
      <c r="U33" s="28" t="s">
        <v>1166</v>
      </c>
      <c r="V33" s="28" t="s">
        <v>1506</v>
      </c>
      <c r="W33" s="28" t="s">
        <v>1362</v>
      </c>
      <c r="X33" s="28" t="s">
        <v>1318</v>
      </c>
      <c r="Y33" s="29" t="s">
        <v>1507</v>
      </c>
    </row>
    <row r="34" spans="1:25" x14ac:dyDescent="0.25">
      <c r="A34" s="34" t="s">
        <v>387</v>
      </c>
      <c r="B34" s="28" t="s">
        <v>1508</v>
      </c>
      <c r="C34" s="28" t="s">
        <v>1362</v>
      </c>
      <c r="D34" s="28" t="s">
        <v>784</v>
      </c>
      <c r="E34" s="28" t="s">
        <v>1509</v>
      </c>
      <c r="F34" s="28" t="s">
        <v>1510</v>
      </c>
      <c r="G34" s="28" t="s">
        <v>1511</v>
      </c>
      <c r="H34" s="28" t="s">
        <v>823</v>
      </c>
      <c r="I34" s="28" t="s">
        <v>826</v>
      </c>
      <c r="J34" s="28" t="s">
        <v>1100</v>
      </c>
      <c r="K34" s="28" t="s">
        <v>1502</v>
      </c>
      <c r="L34" s="28" t="s">
        <v>1512</v>
      </c>
      <c r="M34" s="28" t="s">
        <v>1513</v>
      </c>
      <c r="N34" s="28" t="s">
        <v>1514</v>
      </c>
      <c r="O34" s="28" t="s">
        <v>1362</v>
      </c>
      <c r="P34" s="28">
        <v>172</v>
      </c>
      <c r="Q34" s="28" t="s">
        <v>1460</v>
      </c>
      <c r="R34" s="28" t="s">
        <v>1362</v>
      </c>
      <c r="S34" s="28" t="s">
        <v>1084</v>
      </c>
      <c r="T34" s="28" t="s">
        <v>1513</v>
      </c>
      <c r="U34" s="28" t="s">
        <v>1513</v>
      </c>
      <c r="V34" s="28" t="s">
        <v>1502</v>
      </c>
      <c r="W34" s="28" t="s">
        <v>1515</v>
      </c>
      <c r="X34" s="28" t="s">
        <v>1516</v>
      </c>
      <c r="Y34" s="29" t="s">
        <v>823</v>
      </c>
    </row>
    <row r="35" spans="1:25" x14ac:dyDescent="0.25">
      <c r="A35" s="34" t="s">
        <v>402</v>
      </c>
      <c r="B35" s="28" t="s">
        <v>1517</v>
      </c>
      <c r="C35" s="28" t="s">
        <v>611</v>
      </c>
      <c r="D35" s="28" t="s">
        <v>1518</v>
      </c>
      <c r="E35" s="28" t="s">
        <v>1519</v>
      </c>
      <c r="F35" s="28" t="s">
        <v>883</v>
      </c>
      <c r="G35" s="28" t="s">
        <v>916</v>
      </c>
      <c r="H35" s="28">
        <v>226</v>
      </c>
      <c r="I35" s="28" t="s">
        <v>963</v>
      </c>
      <c r="J35" s="28" t="s">
        <v>81</v>
      </c>
      <c r="K35" s="28" t="s">
        <v>1520</v>
      </c>
      <c r="L35" s="28" t="s">
        <v>1384</v>
      </c>
      <c r="M35" s="28" t="s">
        <v>951</v>
      </c>
      <c r="N35" s="28" t="s">
        <v>292</v>
      </c>
      <c r="O35" s="28" t="s">
        <v>1521</v>
      </c>
      <c r="P35" s="28" t="s">
        <v>1490</v>
      </c>
      <c r="Q35" s="28" t="s">
        <v>887</v>
      </c>
      <c r="R35" s="28" t="s">
        <v>889</v>
      </c>
      <c r="S35" s="28" t="s">
        <v>1522</v>
      </c>
      <c r="T35" s="28" t="s">
        <v>1523</v>
      </c>
      <c r="U35" s="28" t="s">
        <v>1524</v>
      </c>
      <c r="V35" s="28">
        <v>103</v>
      </c>
      <c r="W35" s="28" t="s">
        <v>241</v>
      </c>
      <c r="X35" s="28">
        <v>452</v>
      </c>
      <c r="Y35" s="29" t="s">
        <v>1525</v>
      </c>
    </row>
    <row r="36" spans="1:25" x14ac:dyDescent="0.25">
      <c r="A36" s="34" t="s">
        <v>417</v>
      </c>
      <c r="B36" s="28" t="s">
        <v>856</v>
      </c>
      <c r="C36" s="28">
        <v>151</v>
      </c>
      <c r="D36" s="28" t="s">
        <v>1526</v>
      </c>
      <c r="E36" s="28" t="s">
        <v>693</v>
      </c>
      <c r="F36" s="28" t="s">
        <v>525</v>
      </c>
      <c r="G36" s="28" t="s">
        <v>1527</v>
      </c>
      <c r="H36" s="28" t="s">
        <v>643</v>
      </c>
      <c r="I36" s="28" t="s">
        <v>1528</v>
      </c>
      <c r="J36" s="28" t="s">
        <v>1235</v>
      </c>
      <c r="K36" s="28" t="s">
        <v>229</v>
      </c>
      <c r="L36" s="28" t="s">
        <v>1529</v>
      </c>
      <c r="M36" s="28">
        <v>164</v>
      </c>
      <c r="N36" s="28">
        <v>112</v>
      </c>
      <c r="O36" s="28" t="s">
        <v>1214</v>
      </c>
      <c r="P36" s="28" t="s">
        <v>1214</v>
      </c>
      <c r="Q36" s="28" t="s">
        <v>1455</v>
      </c>
      <c r="R36" s="28" t="s">
        <v>631</v>
      </c>
      <c r="S36" s="28" t="s">
        <v>1530</v>
      </c>
      <c r="T36" s="28" t="s">
        <v>621</v>
      </c>
      <c r="U36" s="28" t="s">
        <v>1531</v>
      </c>
      <c r="V36" s="28" t="s">
        <v>229</v>
      </c>
      <c r="W36" s="28" t="s">
        <v>1532</v>
      </c>
      <c r="X36" s="28" t="s">
        <v>1533</v>
      </c>
      <c r="Y36" s="29" t="s">
        <v>1534</v>
      </c>
    </row>
    <row r="37" spans="1:25" x14ac:dyDescent="0.25">
      <c r="A37" s="34" t="s">
        <v>426</v>
      </c>
      <c r="B37" s="28">
        <v>11</v>
      </c>
      <c r="C37" s="28" t="s">
        <v>438</v>
      </c>
      <c r="D37" s="28" t="s">
        <v>1535</v>
      </c>
      <c r="E37" s="28" t="s">
        <v>1536</v>
      </c>
      <c r="F37" s="28" t="s">
        <v>1536</v>
      </c>
      <c r="G37" s="28" t="s">
        <v>460</v>
      </c>
      <c r="H37" s="28" t="s">
        <v>1537</v>
      </c>
      <c r="I37" s="28" t="s">
        <v>1538</v>
      </c>
      <c r="J37" s="28" t="s">
        <v>1539</v>
      </c>
      <c r="K37" s="28" t="s">
        <v>1536</v>
      </c>
      <c r="L37" s="28" t="s">
        <v>1537</v>
      </c>
      <c r="M37" s="28" t="s">
        <v>1537</v>
      </c>
      <c r="N37" s="28" t="s">
        <v>1540</v>
      </c>
      <c r="O37" s="28" t="s">
        <v>1540</v>
      </c>
      <c r="P37" s="28" t="s">
        <v>1537</v>
      </c>
      <c r="Q37" s="28">
        <v>11</v>
      </c>
      <c r="R37" s="28" t="s">
        <v>460</v>
      </c>
      <c r="S37" s="28">
        <v>11</v>
      </c>
      <c r="T37" s="28" t="s">
        <v>182</v>
      </c>
      <c r="U37" s="28" t="s">
        <v>250</v>
      </c>
      <c r="V37" s="28" t="s">
        <v>1541</v>
      </c>
      <c r="W37" s="28" t="s">
        <v>460</v>
      </c>
      <c r="X37" s="28" t="s">
        <v>250</v>
      </c>
      <c r="Y37" s="29" t="s">
        <v>1542</v>
      </c>
    </row>
    <row r="38" spans="1:25" x14ac:dyDescent="0.25">
      <c r="A38" s="34" t="s">
        <v>428</v>
      </c>
      <c r="B38" s="28" t="s">
        <v>1543</v>
      </c>
      <c r="C38" s="28" t="s">
        <v>1544</v>
      </c>
      <c r="D38" s="28" t="s">
        <v>1495</v>
      </c>
      <c r="E38" s="28" t="s">
        <v>1458</v>
      </c>
      <c r="F38" s="28" t="s">
        <v>598</v>
      </c>
      <c r="G38" s="28" t="s">
        <v>1545</v>
      </c>
      <c r="H38" s="28" t="s">
        <v>1546</v>
      </c>
      <c r="I38" s="28" t="s">
        <v>321</v>
      </c>
      <c r="J38" s="28" t="s">
        <v>1288</v>
      </c>
      <c r="K38" s="28" t="s">
        <v>1547</v>
      </c>
      <c r="L38" s="28" t="s">
        <v>321</v>
      </c>
      <c r="M38" s="28" t="s">
        <v>1244</v>
      </c>
      <c r="N38" s="28" t="s">
        <v>1548</v>
      </c>
      <c r="O38" s="28">
        <v>88</v>
      </c>
      <c r="P38" s="28" t="s">
        <v>821</v>
      </c>
      <c r="Q38" s="28" t="s">
        <v>491</v>
      </c>
      <c r="R38" s="28" t="s">
        <v>178</v>
      </c>
      <c r="S38" s="28" t="s">
        <v>1549</v>
      </c>
      <c r="T38" s="28" t="s">
        <v>1007</v>
      </c>
      <c r="U38" s="28" t="s">
        <v>1550</v>
      </c>
      <c r="V38" s="28" t="s">
        <v>598</v>
      </c>
      <c r="W38" s="28" t="s">
        <v>1551</v>
      </c>
      <c r="X38" s="28" t="s">
        <v>1546</v>
      </c>
      <c r="Y38" s="29" t="s">
        <v>1112</v>
      </c>
    </row>
    <row r="39" spans="1:25" x14ac:dyDescent="0.25">
      <c r="A39" s="34" t="s">
        <v>437</v>
      </c>
      <c r="B39" s="28" t="s">
        <v>1258</v>
      </c>
      <c r="C39" s="28" t="s">
        <v>915</v>
      </c>
      <c r="D39" s="28" t="s">
        <v>1552</v>
      </c>
      <c r="E39" s="28" t="s">
        <v>1553</v>
      </c>
      <c r="F39" s="28" t="s">
        <v>1554</v>
      </c>
      <c r="G39" s="28" t="s">
        <v>1555</v>
      </c>
      <c r="H39" s="28" t="s">
        <v>1556</v>
      </c>
      <c r="I39" s="28" t="s">
        <v>1557</v>
      </c>
      <c r="J39" s="28" t="s">
        <v>640</v>
      </c>
      <c r="K39" s="28" t="s">
        <v>915</v>
      </c>
      <c r="L39" s="28" t="s">
        <v>1113</v>
      </c>
      <c r="M39" s="28">
        <v>61</v>
      </c>
      <c r="N39" s="28" t="s">
        <v>1558</v>
      </c>
      <c r="O39" s="28" t="s">
        <v>1559</v>
      </c>
      <c r="P39" s="28" t="s">
        <v>640</v>
      </c>
      <c r="Q39" s="28" t="s">
        <v>1560</v>
      </c>
      <c r="R39" s="28">
        <v>65</v>
      </c>
      <c r="S39" s="28" t="s">
        <v>626</v>
      </c>
      <c r="T39" s="28" t="s">
        <v>1113</v>
      </c>
      <c r="U39" s="28" t="s">
        <v>626</v>
      </c>
      <c r="V39" s="28" t="s">
        <v>1561</v>
      </c>
      <c r="W39" s="28" t="s">
        <v>1562</v>
      </c>
      <c r="X39" s="28" t="s">
        <v>1562</v>
      </c>
      <c r="Y39" s="29" t="s">
        <v>227</v>
      </c>
    </row>
    <row r="40" spans="1:25" x14ac:dyDescent="0.25">
      <c r="A40" s="34" t="s">
        <v>446</v>
      </c>
      <c r="B40" s="28" t="s">
        <v>1011</v>
      </c>
      <c r="C40" s="28" t="s">
        <v>1289</v>
      </c>
      <c r="D40" s="28" t="s">
        <v>676</v>
      </c>
      <c r="E40" s="28" t="s">
        <v>1563</v>
      </c>
      <c r="F40" s="28" t="s">
        <v>748</v>
      </c>
      <c r="G40" s="28" t="s">
        <v>1564</v>
      </c>
      <c r="H40" s="28" t="s">
        <v>1565</v>
      </c>
      <c r="I40" s="28" t="s">
        <v>1090</v>
      </c>
      <c r="J40" s="28" t="s">
        <v>1468</v>
      </c>
      <c r="K40" s="28" t="s">
        <v>1521</v>
      </c>
      <c r="L40" s="28" t="s">
        <v>618</v>
      </c>
      <c r="M40" s="28" t="s">
        <v>85</v>
      </c>
      <c r="N40" s="28" t="s">
        <v>1566</v>
      </c>
      <c r="O40" s="28" t="s">
        <v>612</v>
      </c>
      <c r="P40" s="28" t="s">
        <v>1567</v>
      </c>
      <c r="Q40" s="28" t="s">
        <v>1568</v>
      </c>
      <c r="R40" s="28" t="s">
        <v>1565</v>
      </c>
      <c r="S40" s="28" t="s">
        <v>599</v>
      </c>
      <c r="T40" s="28" t="s">
        <v>34</v>
      </c>
      <c r="U40" s="28" t="s">
        <v>396</v>
      </c>
      <c r="V40" s="28" t="s">
        <v>1272</v>
      </c>
      <c r="W40" s="28" t="s">
        <v>1569</v>
      </c>
      <c r="X40" s="28" t="s">
        <v>1570</v>
      </c>
      <c r="Y40" s="29" t="s">
        <v>1570</v>
      </c>
    </row>
    <row r="41" spans="1:25" x14ac:dyDescent="0.25">
      <c r="A41" s="34" t="s">
        <v>459</v>
      </c>
      <c r="B41" s="28" t="s">
        <v>1558</v>
      </c>
      <c r="C41" s="28" t="s">
        <v>1571</v>
      </c>
      <c r="D41" s="28" t="s">
        <v>1572</v>
      </c>
      <c r="E41" s="28">
        <v>11</v>
      </c>
      <c r="F41" s="28" t="s">
        <v>1573</v>
      </c>
      <c r="G41" s="28" t="s">
        <v>1574</v>
      </c>
      <c r="H41" s="28" t="s">
        <v>1575</v>
      </c>
      <c r="I41" s="28" t="s">
        <v>1576</v>
      </c>
      <c r="J41" s="28">
        <v>13</v>
      </c>
      <c r="K41" s="28" t="s">
        <v>1577</v>
      </c>
      <c r="L41" s="28" t="s">
        <v>1554</v>
      </c>
      <c r="M41" s="28" t="s">
        <v>1578</v>
      </c>
      <c r="N41" s="28" t="s">
        <v>1579</v>
      </c>
      <c r="O41" s="28" t="s">
        <v>1580</v>
      </c>
      <c r="P41" s="28" t="s">
        <v>1179</v>
      </c>
      <c r="Q41" s="28" t="s">
        <v>1581</v>
      </c>
      <c r="R41" s="28" t="s">
        <v>1413</v>
      </c>
      <c r="S41" s="28" t="s">
        <v>1574</v>
      </c>
      <c r="T41" s="28">
        <v>15</v>
      </c>
      <c r="U41" s="28" t="s">
        <v>493</v>
      </c>
      <c r="V41" s="28" t="s">
        <v>358</v>
      </c>
      <c r="W41" s="28" t="s">
        <v>592</v>
      </c>
      <c r="X41" s="28" t="s">
        <v>998</v>
      </c>
      <c r="Y41" s="29" t="s">
        <v>1582</v>
      </c>
    </row>
    <row r="42" spans="1:25" x14ac:dyDescent="0.25">
      <c r="A42" s="34" t="s">
        <v>471</v>
      </c>
      <c r="B42" s="28" t="s">
        <v>1583</v>
      </c>
      <c r="C42" s="28" t="s">
        <v>1583</v>
      </c>
      <c r="D42" s="28">
        <v>255</v>
      </c>
      <c r="E42" s="28" t="s">
        <v>1584</v>
      </c>
      <c r="F42" s="28" t="s">
        <v>354</v>
      </c>
      <c r="G42" s="28" t="s">
        <v>468</v>
      </c>
      <c r="H42" s="28" t="s">
        <v>1585</v>
      </c>
      <c r="I42" s="28" t="s">
        <v>1171</v>
      </c>
      <c r="J42" s="28" t="s">
        <v>1171</v>
      </c>
      <c r="K42" s="28">
        <v>103</v>
      </c>
      <c r="L42" s="28" t="s">
        <v>783</v>
      </c>
      <c r="M42" s="28" t="s">
        <v>140</v>
      </c>
      <c r="N42" s="28" t="s">
        <v>737</v>
      </c>
      <c r="O42" s="28" t="s">
        <v>780</v>
      </c>
      <c r="P42" s="28" t="s">
        <v>1584</v>
      </c>
      <c r="Q42" s="28" t="s">
        <v>384</v>
      </c>
      <c r="R42" s="28" t="s">
        <v>1303</v>
      </c>
      <c r="S42" s="28">
        <v>170</v>
      </c>
      <c r="T42" s="28" t="s">
        <v>582</v>
      </c>
      <c r="U42" s="28" t="s">
        <v>1586</v>
      </c>
      <c r="V42" s="28" t="s">
        <v>187</v>
      </c>
      <c r="W42" s="28" t="s">
        <v>1587</v>
      </c>
      <c r="X42" s="28" t="s">
        <v>1588</v>
      </c>
      <c r="Y42" s="29" t="s">
        <v>1589</v>
      </c>
    </row>
    <row r="43" spans="1:25" x14ac:dyDescent="0.25">
      <c r="A43" s="34" t="s">
        <v>481</v>
      </c>
      <c r="B43" s="28" t="s">
        <v>1401</v>
      </c>
      <c r="C43" s="28" t="s">
        <v>1590</v>
      </c>
      <c r="D43" s="28" t="s">
        <v>1591</v>
      </c>
      <c r="E43" s="28" t="s">
        <v>1592</v>
      </c>
      <c r="F43" s="28" t="s">
        <v>1593</v>
      </c>
      <c r="G43" s="28" t="s">
        <v>988</v>
      </c>
      <c r="H43" s="28">
        <v>284</v>
      </c>
      <c r="I43" s="28" t="s">
        <v>1594</v>
      </c>
      <c r="J43" s="28" t="s">
        <v>1285</v>
      </c>
      <c r="K43" s="28" t="s">
        <v>1005</v>
      </c>
      <c r="L43" s="28" t="s">
        <v>1595</v>
      </c>
      <c r="M43" s="28" t="s">
        <v>921</v>
      </c>
      <c r="N43" s="28" t="s">
        <v>1378</v>
      </c>
      <c r="O43" s="28" t="s">
        <v>1285</v>
      </c>
      <c r="P43" s="28" t="s">
        <v>1061</v>
      </c>
      <c r="Q43" s="28">
        <v>298</v>
      </c>
      <c r="R43" s="28" t="s">
        <v>1596</v>
      </c>
      <c r="S43" s="28" t="s">
        <v>1597</v>
      </c>
      <c r="T43" s="28" t="s">
        <v>1598</v>
      </c>
      <c r="U43" s="28" t="s">
        <v>1591</v>
      </c>
      <c r="V43" s="28" t="s">
        <v>1296</v>
      </c>
      <c r="W43" s="28" t="s">
        <v>1599</v>
      </c>
      <c r="X43" s="28" t="s">
        <v>1401</v>
      </c>
      <c r="Y43" s="29" t="s">
        <v>1008</v>
      </c>
    </row>
    <row r="44" spans="1:25" x14ac:dyDescent="0.25">
      <c r="A44" s="34" t="s">
        <v>495</v>
      </c>
      <c r="B44" s="28" t="s">
        <v>904</v>
      </c>
      <c r="C44" s="28" t="s">
        <v>1054</v>
      </c>
      <c r="D44" s="28" t="s">
        <v>1600</v>
      </c>
      <c r="E44" s="28" t="s">
        <v>452</v>
      </c>
      <c r="F44" s="28" t="s">
        <v>1069</v>
      </c>
      <c r="G44" s="28" t="s">
        <v>1601</v>
      </c>
      <c r="H44" s="28" t="s">
        <v>1602</v>
      </c>
      <c r="I44" s="28" t="s">
        <v>448</v>
      </c>
      <c r="J44" s="28" t="s">
        <v>1600</v>
      </c>
      <c r="K44" s="28" t="s">
        <v>1603</v>
      </c>
      <c r="L44" s="28" t="s">
        <v>903</v>
      </c>
      <c r="M44" s="28" t="s">
        <v>1603</v>
      </c>
      <c r="N44" s="28" t="s">
        <v>1601</v>
      </c>
      <c r="O44" s="28" t="s">
        <v>1603</v>
      </c>
      <c r="P44" s="28" t="s">
        <v>1150</v>
      </c>
      <c r="Q44" s="28" t="s">
        <v>1016</v>
      </c>
      <c r="R44" s="28" t="s">
        <v>1150</v>
      </c>
      <c r="S44" s="28" t="s">
        <v>1560</v>
      </c>
      <c r="T44" s="28" t="s">
        <v>1176</v>
      </c>
      <c r="U44" s="28" t="s">
        <v>452</v>
      </c>
      <c r="V44" s="28" t="s">
        <v>452</v>
      </c>
      <c r="W44" s="28" t="s">
        <v>1604</v>
      </c>
      <c r="X44" s="28" t="s">
        <v>448</v>
      </c>
      <c r="Y44" s="29" t="s">
        <v>448</v>
      </c>
    </row>
    <row r="45" spans="1:25" x14ac:dyDescent="0.25">
      <c r="A45" s="34" t="s">
        <v>499</v>
      </c>
      <c r="B45" s="28" t="s">
        <v>1605</v>
      </c>
      <c r="C45" s="28" t="s">
        <v>1606</v>
      </c>
      <c r="D45" s="28">
        <v>63</v>
      </c>
      <c r="E45" s="28">
        <v>66</v>
      </c>
      <c r="F45" s="28" t="s">
        <v>1607</v>
      </c>
      <c r="G45" s="28" t="s">
        <v>1593</v>
      </c>
      <c r="H45" s="28" t="s">
        <v>1456</v>
      </c>
      <c r="I45" s="28" t="s">
        <v>1605</v>
      </c>
      <c r="J45" s="28" t="s">
        <v>1608</v>
      </c>
      <c r="K45" s="28" t="s">
        <v>1456</v>
      </c>
      <c r="L45" s="28">
        <v>54</v>
      </c>
      <c r="M45" s="28">
        <v>36</v>
      </c>
      <c r="N45" s="28">
        <v>51</v>
      </c>
      <c r="O45" s="28">
        <v>45</v>
      </c>
      <c r="P45" s="28" t="s">
        <v>99</v>
      </c>
      <c r="Q45" s="28" t="s">
        <v>1609</v>
      </c>
      <c r="R45" s="28" t="s">
        <v>1610</v>
      </c>
      <c r="S45" s="28" t="s">
        <v>1611</v>
      </c>
      <c r="T45" s="28">
        <v>69</v>
      </c>
      <c r="U45" s="28">
        <v>66</v>
      </c>
      <c r="V45" s="28">
        <v>63</v>
      </c>
      <c r="W45" s="28">
        <v>57</v>
      </c>
      <c r="X45" s="28" t="s">
        <v>1612</v>
      </c>
      <c r="Y45" s="29" t="s">
        <v>1613</v>
      </c>
    </row>
    <row r="46" spans="1:25" x14ac:dyDescent="0.25">
      <c r="A46" s="34" t="s">
        <v>503</v>
      </c>
      <c r="B46" s="28" t="s">
        <v>1277</v>
      </c>
      <c r="C46" s="28" t="s">
        <v>1444</v>
      </c>
      <c r="D46" s="28" t="s">
        <v>466</v>
      </c>
      <c r="E46" s="28" t="s">
        <v>1614</v>
      </c>
      <c r="F46" s="28" t="s">
        <v>964</v>
      </c>
      <c r="G46" s="28" t="s">
        <v>1615</v>
      </c>
      <c r="H46" s="28">
        <v>200</v>
      </c>
      <c r="I46" s="28" t="s">
        <v>820</v>
      </c>
      <c r="J46" s="28" t="s">
        <v>1616</v>
      </c>
      <c r="K46" s="28" t="s">
        <v>1217</v>
      </c>
      <c r="L46" s="28" t="s">
        <v>1556</v>
      </c>
      <c r="M46" s="28" t="s">
        <v>1241</v>
      </c>
      <c r="N46" s="28" t="s">
        <v>1617</v>
      </c>
      <c r="O46" s="28" t="s">
        <v>1617</v>
      </c>
      <c r="P46" s="28" t="s">
        <v>1350</v>
      </c>
      <c r="Q46" s="28" t="s">
        <v>1618</v>
      </c>
      <c r="R46" s="28" t="s">
        <v>1493</v>
      </c>
      <c r="S46" s="28" t="s">
        <v>1619</v>
      </c>
      <c r="T46" s="28">
        <v>160</v>
      </c>
      <c r="U46" s="28" t="s">
        <v>1483</v>
      </c>
      <c r="V46" s="28" t="s">
        <v>1617</v>
      </c>
      <c r="W46" s="28" t="s">
        <v>1604</v>
      </c>
      <c r="X46" s="28" t="s">
        <v>1620</v>
      </c>
      <c r="Y46" s="29" t="s">
        <v>820</v>
      </c>
    </row>
    <row r="47" spans="1:25" x14ac:dyDescent="0.25">
      <c r="A47" s="34" t="s">
        <v>514</v>
      </c>
      <c r="B47" s="28" t="s">
        <v>1616</v>
      </c>
      <c r="C47" s="28" t="s">
        <v>177</v>
      </c>
      <c r="D47" s="28" t="s">
        <v>1621</v>
      </c>
      <c r="E47" s="28" t="s">
        <v>897</v>
      </c>
      <c r="F47" s="28">
        <v>82</v>
      </c>
      <c r="G47" s="28" t="s">
        <v>1545</v>
      </c>
      <c r="H47" s="28" t="s">
        <v>1622</v>
      </c>
      <c r="I47" s="28">
        <v>393</v>
      </c>
      <c r="J47" s="28" t="s">
        <v>1623</v>
      </c>
      <c r="K47" s="28" t="s">
        <v>1499</v>
      </c>
      <c r="L47" s="28" t="s">
        <v>1624</v>
      </c>
      <c r="M47" s="28" t="s">
        <v>1625</v>
      </c>
      <c r="N47" s="28" t="s">
        <v>1626</v>
      </c>
      <c r="O47" s="28" t="s">
        <v>1599</v>
      </c>
      <c r="P47" s="28" t="s">
        <v>410</v>
      </c>
      <c r="Q47" s="28" t="s">
        <v>1627</v>
      </c>
      <c r="R47" s="28" t="s">
        <v>1195</v>
      </c>
      <c r="S47" s="28" t="s">
        <v>1352</v>
      </c>
      <c r="T47" s="28" t="s">
        <v>1628</v>
      </c>
      <c r="U47" s="28" t="s">
        <v>1545</v>
      </c>
      <c r="V47" s="28" t="s">
        <v>748</v>
      </c>
      <c r="W47" s="28" t="s">
        <v>1629</v>
      </c>
      <c r="X47" s="28" t="s">
        <v>1630</v>
      </c>
      <c r="Y47" s="29">
        <v>393</v>
      </c>
    </row>
    <row r="48" spans="1:25" x14ac:dyDescent="0.25">
      <c r="A48" s="34" t="s">
        <v>534</v>
      </c>
      <c r="B48" s="28" t="s">
        <v>1631</v>
      </c>
      <c r="C48" s="28" t="s">
        <v>1632</v>
      </c>
      <c r="D48" s="28" t="s">
        <v>1631</v>
      </c>
      <c r="E48" s="28" t="s">
        <v>1633</v>
      </c>
      <c r="F48" s="28" t="s">
        <v>1634</v>
      </c>
      <c r="G48" s="28" t="s">
        <v>1635</v>
      </c>
      <c r="H48" s="28" t="s">
        <v>949</v>
      </c>
      <c r="I48" s="28" t="s">
        <v>1636</v>
      </c>
      <c r="J48" s="28" t="s">
        <v>1637</v>
      </c>
      <c r="K48" s="28" t="s">
        <v>1637</v>
      </c>
      <c r="L48" s="28" t="s">
        <v>1636</v>
      </c>
      <c r="M48" s="28" t="s">
        <v>1638</v>
      </c>
      <c r="N48" s="28" t="s">
        <v>760</v>
      </c>
      <c r="O48" s="28" t="s">
        <v>1633</v>
      </c>
      <c r="P48" s="28" t="s">
        <v>1639</v>
      </c>
      <c r="Q48" s="28" t="s">
        <v>253</v>
      </c>
      <c r="R48" s="28" t="s">
        <v>1640</v>
      </c>
      <c r="S48" s="28" t="s">
        <v>1637</v>
      </c>
      <c r="T48" s="28" t="s">
        <v>540</v>
      </c>
      <c r="U48" s="28" t="s">
        <v>1641</v>
      </c>
      <c r="V48" s="28" t="s">
        <v>1640</v>
      </c>
      <c r="W48" s="28" t="s">
        <v>1642</v>
      </c>
      <c r="X48" s="28" t="s">
        <v>36</v>
      </c>
      <c r="Y48" s="29" t="s">
        <v>1503</v>
      </c>
    </row>
    <row r="49" spans="1:25" ht="15.75" thickBot="1" x14ac:dyDescent="0.3">
      <c r="A49" s="35" t="s">
        <v>536</v>
      </c>
      <c r="B49" s="30" t="s">
        <v>742</v>
      </c>
      <c r="C49" s="30" t="s">
        <v>889</v>
      </c>
      <c r="D49" s="30" t="s">
        <v>1643</v>
      </c>
      <c r="E49" s="30" t="s">
        <v>1644</v>
      </c>
      <c r="F49" s="30" t="s">
        <v>1092</v>
      </c>
      <c r="G49" s="30" t="s">
        <v>1270</v>
      </c>
      <c r="H49" s="30">
        <v>335</v>
      </c>
      <c r="I49" s="30" t="s">
        <v>1645</v>
      </c>
      <c r="J49" s="30" t="s">
        <v>1270</v>
      </c>
      <c r="K49" s="30" t="s">
        <v>1646</v>
      </c>
      <c r="L49" s="30" t="s">
        <v>1035</v>
      </c>
      <c r="M49" s="30" t="s">
        <v>1647</v>
      </c>
      <c r="N49" s="30" t="s">
        <v>69</v>
      </c>
      <c r="O49" s="30" t="s">
        <v>1643</v>
      </c>
      <c r="P49" s="30" t="s">
        <v>1648</v>
      </c>
      <c r="Q49" s="30" t="s">
        <v>1648</v>
      </c>
      <c r="R49" s="30" t="s">
        <v>1649</v>
      </c>
      <c r="S49" s="30" t="s">
        <v>889</v>
      </c>
      <c r="T49" s="30" t="s">
        <v>1104</v>
      </c>
      <c r="U49" s="30" t="s">
        <v>1182</v>
      </c>
      <c r="V49" s="30" t="s">
        <v>758</v>
      </c>
      <c r="W49" s="30" t="s">
        <v>1650</v>
      </c>
      <c r="X49" s="30" t="s">
        <v>1651</v>
      </c>
      <c r="Y49" s="31" t="s">
        <v>1652</v>
      </c>
    </row>
  </sheetData>
  <conditionalFormatting sqref="A3:A49">
    <cfRule type="containsText" dxfId="1066" priority="2" operator="containsText" text="_">
      <formula>NOT(ISERROR(SEARCH("_",A3)))</formula>
    </cfRule>
  </conditionalFormatting>
  <conditionalFormatting sqref="B2:Y49">
    <cfRule type="cellIs" dxfId="1065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baseColWidth="10" defaultRowHeight="15" x14ac:dyDescent="0.25"/>
  <cols>
    <col min="1" max="1" width="15.7109375" bestFit="1" customWidth="1"/>
    <col min="40" max="40" width="24.42578125" bestFit="1" customWidth="1"/>
    <col min="43" max="43" width="12.28515625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60" t="s">
        <v>25</v>
      </c>
      <c r="B2" s="44">
        <v>20.3</v>
      </c>
      <c r="C2" s="64">
        <v>33.799999999999997</v>
      </c>
      <c r="D2" s="65">
        <f>B2-C2</f>
        <v>-13.499999999999996</v>
      </c>
      <c r="E2" s="64">
        <v>33.799999999999997</v>
      </c>
      <c r="F2" s="64">
        <v>40.5</v>
      </c>
      <c r="G2" s="65">
        <f>E2-F2</f>
        <v>-6.7000000000000028</v>
      </c>
      <c r="H2" s="64">
        <v>40.5</v>
      </c>
      <c r="I2" s="64">
        <v>27</v>
      </c>
      <c r="J2" s="65">
        <f>H2-I2</f>
        <v>13.5</v>
      </c>
      <c r="K2" s="64">
        <v>13.5</v>
      </c>
      <c r="L2" s="64">
        <v>33.799999999999997</v>
      </c>
      <c r="M2" s="65">
        <f>K2-L2</f>
        <v>-20.299999999999997</v>
      </c>
      <c r="N2" s="64">
        <v>418.6</v>
      </c>
      <c r="O2" s="64">
        <v>499.7</v>
      </c>
      <c r="P2" s="65">
        <f>N2-O2</f>
        <v>-81.099999999999966</v>
      </c>
      <c r="Q2" s="64">
        <v>276.8</v>
      </c>
      <c r="R2" s="64">
        <v>472.7</v>
      </c>
      <c r="S2" s="65">
        <f>Q2-R2</f>
        <v>-195.89999999999998</v>
      </c>
      <c r="T2" s="64">
        <v>189.1</v>
      </c>
      <c r="U2" s="64">
        <v>222.8</v>
      </c>
      <c r="V2" s="65">
        <f>T2-U2</f>
        <v>-33.700000000000017</v>
      </c>
      <c r="W2" s="64">
        <v>276.8</v>
      </c>
      <c r="X2" s="64">
        <v>182.3</v>
      </c>
      <c r="Y2" s="65">
        <f>W2-X2</f>
        <v>94.5</v>
      </c>
      <c r="Z2" s="64">
        <v>182.3</v>
      </c>
      <c r="AA2" s="64">
        <v>114.8</v>
      </c>
      <c r="AB2" s="65">
        <f>Z2-AA2</f>
        <v>67.500000000000014</v>
      </c>
      <c r="AC2" s="64">
        <v>216.1</v>
      </c>
      <c r="AD2" s="64">
        <v>384.9</v>
      </c>
      <c r="AE2" s="65">
        <f>AC2-AD2</f>
        <v>-168.79999999999998</v>
      </c>
      <c r="AF2" s="64">
        <v>270.10000000000002</v>
      </c>
      <c r="AG2" s="64">
        <v>168.8</v>
      </c>
      <c r="AH2" s="65">
        <f>AF2-AG2</f>
        <v>101.30000000000001</v>
      </c>
      <c r="AI2" s="64">
        <v>445.7</v>
      </c>
      <c r="AJ2" s="64">
        <v>465.9</v>
      </c>
      <c r="AK2" s="45">
        <f>AI2-AJ2</f>
        <v>-20.199999999999989</v>
      </c>
    </row>
    <row r="3" spans="1:37" x14ac:dyDescent="0.25">
      <c r="A3" s="61" t="s">
        <v>44</v>
      </c>
      <c r="B3" s="46">
        <v>20.9</v>
      </c>
      <c r="C3" s="63">
        <v>10.5</v>
      </c>
      <c r="D3" s="41">
        <f t="shared" ref="D3:D49" si="0">B3-C3</f>
        <v>10.399999999999999</v>
      </c>
      <c r="E3" s="63">
        <v>20.9</v>
      </c>
      <c r="F3" s="63">
        <v>41.9</v>
      </c>
      <c r="G3" s="41">
        <f t="shared" ref="G3:G49" si="1">E3-F3</f>
        <v>-21</v>
      </c>
      <c r="H3" s="63">
        <v>20.9</v>
      </c>
      <c r="I3" s="63">
        <v>10.5</v>
      </c>
      <c r="J3" s="41">
        <f t="shared" ref="J3:J49" si="2">H3-I3</f>
        <v>10.399999999999999</v>
      </c>
      <c r="K3" s="63">
        <v>20.9</v>
      </c>
      <c r="L3" s="63">
        <v>31.4</v>
      </c>
      <c r="M3" s="41">
        <f t="shared" ref="M3:M49" si="3">K3-L3</f>
        <v>-10.5</v>
      </c>
      <c r="N3" s="63">
        <v>460.4</v>
      </c>
      <c r="O3" s="63">
        <v>303.5</v>
      </c>
      <c r="P3" s="41">
        <f t="shared" ref="P3:P49" si="4">N3-O3</f>
        <v>156.89999999999998</v>
      </c>
      <c r="Q3" s="63">
        <v>533.70000000000005</v>
      </c>
      <c r="R3" s="63">
        <v>648.79999999999995</v>
      </c>
      <c r="S3" s="41">
        <f t="shared" ref="S3:S49" si="5">Q3-R3</f>
        <v>-115.09999999999991</v>
      </c>
      <c r="T3" s="63">
        <v>313.89999999999998</v>
      </c>
      <c r="U3" s="63">
        <v>251.1</v>
      </c>
      <c r="V3" s="41">
        <f t="shared" ref="V3:V49" si="6">T3-U3</f>
        <v>62.799999999999983</v>
      </c>
      <c r="W3" s="63">
        <v>439.5</v>
      </c>
      <c r="X3" s="63">
        <v>251.1</v>
      </c>
      <c r="Y3" s="41">
        <f t="shared" ref="Y3:Y49" si="7">W3-X3</f>
        <v>188.4</v>
      </c>
      <c r="Z3" s="63">
        <v>52.3</v>
      </c>
      <c r="AA3" s="63">
        <v>62.8</v>
      </c>
      <c r="AB3" s="41">
        <f t="shared" ref="AB3:AB49" si="8">Z3-AA3</f>
        <v>-10.5</v>
      </c>
      <c r="AC3" s="63">
        <v>62.8</v>
      </c>
      <c r="AD3" s="63">
        <v>41.9</v>
      </c>
      <c r="AE3" s="41">
        <f t="shared" ref="AE3:AE49" si="9">AC3-AD3</f>
        <v>20.9</v>
      </c>
      <c r="AF3" s="63">
        <v>31.4</v>
      </c>
      <c r="AG3" s="63">
        <v>31.4</v>
      </c>
      <c r="AH3" s="41">
        <f t="shared" ref="AH3:AH49" si="10">AF3-AG3</f>
        <v>0</v>
      </c>
      <c r="AI3" s="63">
        <v>94.2</v>
      </c>
      <c r="AJ3" s="63">
        <v>115.1</v>
      </c>
      <c r="AK3" s="47">
        <f t="shared" ref="AK3:AK49" si="11">AI3-AJ3</f>
        <v>-20.899999999999991</v>
      </c>
    </row>
    <row r="4" spans="1:37" x14ac:dyDescent="0.25">
      <c r="A4" s="61" t="s">
        <v>60</v>
      </c>
      <c r="B4" s="46">
        <v>0</v>
      </c>
      <c r="C4" s="63">
        <v>0</v>
      </c>
      <c r="D4" s="41">
        <f t="shared" si="0"/>
        <v>0</v>
      </c>
      <c r="E4" s="63">
        <v>0</v>
      </c>
      <c r="F4" s="63">
        <v>0</v>
      </c>
      <c r="G4" s="41">
        <f t="shared" si="1"/>
        <v>0</v>
      </c>
      <c r="H4" s="63">
        <v>0</v>
      </c>
      <c r="I4" s="63">
        <v>132.69999999999999</v>
      </c>
      <c r="J4" s="41">
        <f t="shared" si="2"/>
        <v>-132.69999999999999</v>
      </c>
      <c r="K4" s="63">
        <v>0</v>
      </c>
      <c r="L4" s="63">
        <v>0</v>
      </c>
      <c r="M4" s="41">
        <f t="shared" si="3"/>
        <v>0</v>
      </c>
      <c r="N4" s="63">
        <v>0</v>
      </c>
      <c r="O4" s="63">
        <v>0</v>
      </c>
      <c r="P4" s="41">
        <f t="shared" si="4"/>
        <v>0</v>
      </c>
      <c r="Q4" s="63">
        <v>0</v>
      </c>
      <c r="R4" s="63">
        <v>132.69999999999999</v>
      </c>
      <c r="S4" s="41">
        <f t="shared" si="5"/>
        <v>-132.69999999999999</v>
      </c>
      <c r="T4" s="63">
        <v>0</v>
      </c>
      <c r="U4" s="63">
        <v>0</v>
      </c>
      <c r="V4" s="41">
        <f t="shared" si="6"/>
        <v>0</v>
      </c>
      <c r="W4" s="63">
        <v>0</v>
      </c>
      <c r="X4" s="63">
        <v>0</v>
      </c>
      <c r="Y4" s="41">
        <f t="shared" si="7"/>
        <v>0</v>
      </c>
      <c r="Z4" s="63">
        <v>0</v>
      </c>
      <c r="AA4" s="63">
        <v>0</v>
      </c>
      <c r="AB4" s="41">
        <f t="shared" si="8"/>
        <v>0</v>
      </c>
      <c r="AC4" s="63">
        <v>0</v>
      </c>
      <c r="AD4" s="63">
        <v>132.69999999999999</v>
      </c>
      <c r="AE4" s="41">
        <f t="shared" si="9"/>
        <v>-132.69999999999999</v>
      </c>
      <c r="AF4" s="63">
        <v>0</v>
      </c>
      <c r="AG4" s="63">
        <v>132.69999999999999</v>
      </c>
      <c r="AH4" s="41">
        <f t="shared" si="10"/>
        <v>-132.69999999999999</v>
      </c>
      <c r="AI4" s="63">
        <v>265.5</v>
      </c>
      <c r="AJ4" s="63">
        <v>265.5</v>
      </c>
      <c r="AK4" s="47">
        <f t="shared" si="11"/>
        <v>0</v>
      </c>
    </row>
    <row r="5" spans="1:37" x14ac:dyDescent="0.25">
      <c r="A5" s="61" t="s">
        <v>63</v>
      </c>
      <c r="B5" s="46">
        <v>86.8</v>
      </c>
      <c r="C5" s="63">
        <v>121.6</v>
      </c>
      <c r="D5" s="41">
        <f t="shared" si="0"/>
        <v>-34.799999999999997</v>
      </c>
      <c r="E5" s="63">
        <v>104.2</v>
      </c>
      <c r="F5" s="63">
        <v>208.4</v>
      </c>
      <c r="G5" s="41">
        <f t="shared" si="1"/>
        <v>-104.2</v>
      </c>
      <c r="H5" s="63">
        <v>173.7</v>
      </c>
      <c r="I5" s="63">
        <v>191</v>
      </c>
      <c r="J5" s="41">
        <f t="shared" si="2"/>
        <v>-17.300000000000011</v>
      </c>
      <c r="K5" s="63">
        <v>173.7</v>
      </c>
      <c r="L5" s="63">
        <v>191</v>
      </c>
      <c r="M5" s="41">
        <f t="shared" si="3"/>
        <v>-17.300000000000011</v>
      </c>
      <c r="N5" s="63">
        <v>260.5</v>
      </c>
      <c r="O5" s="63">
        <v>243.1</v>
      </c>
      <c r="P5" s="41">
        <f t="shared" si="4"/>
        <v>17.400000000000006</v>
      </c>
      <c r="Q5" s="63">
        <v>104.2</v>
      </c>
      <c r="R5" s="63">
        <v>52.1</v>
      </c>
      <c r="S5" s="41">
        <f t="shared" si="5"/>
        <v>52.1</v>
      </c>
      <c r="T5" s="63">
        <v>191</v>
      </c>
      <c r="U5" s="63">
        <v>104.2</v>
      </c>
      <c r="V5" s="41">
        <f t="shared" si="6"/>
        <v>86.8</v>
      </c>
      <c r="W5" s="63">
        <v>382.1</v>
      </c>
      <c r="X5" s="63">
        <v>208.4</v>
      </c>
      <c r="Y5" s="41">
        <f t="shared" si="7"/>
        <v>173.70000000000002</v>
      </c>
      <c r="Z5" s="63">
        <v>156.30000000000001</v>
      </c>
      <c r="AA5" s="63">
        <v>121.6</v>
      </c>
      <c r="AB5" s="41">
        <f t="shared" si="8"/>
        <v>34.700000000000017</v>
      </c>
      <c r="AC5" s="63">
        <v>295.2</v>
      </c>
      <c r="AD5" s="63">
        <v>312.60000000000002</v>
      </c>
      <c r="AE5" s="41">
        <f t="shared" si="9"/>
        <v>-17.400000000000034</v>
      </c>
      <c r="AF5" s="63">
        <v>69.5</v>
      </c>
      <c r="AG5" s="63">
        <v>69.5</v>
      </c>
      <c r="AH5" s="41">
        <f t="shared" si="10"/>
        <v>0</v>
      </c>
      <c r="AI5" s="63">
        <v>382.1</v>
      </c>
      <c r="AJ5" s="63">
        <v>468.9</v>
      </c>
      <c r="AK5" s="47">
        <f t="shared" si="11"/>
        <v>-86.799999999999955</v>
      </c>
    </row>
    <row r="6" spans="1:37" x14ac:dyDescent="0.25">
      <c r="A6" s="61" t="s">
        <v>78</v>
      </c>
      <c r="B6" s="46">
        <v>436.7</v>
      </c>
      <c r="C6" s="63">
        <v>283.89999999999998</v>
      </c>
      <c r="D6" s="41">
        <f t="shared" si="0"/>
        <v>152.80000000000001</v>
      </c>
      <c r="E6" s="63">
        <v>283.89999999999998</v>
      </c>
      <c r="F6" s="63">
        <v>305.7</v>
      </c>
      <c r="G6" s="41">
        <f t="shared" si="1"/>
        <v>-21.800000000000011</v>
      </c>
      <c r="H6" s="63">
        <v>218.4</v>
      </c>
      <c r="I6" s="63">
        <v>174.7</v>
      </c>
      <c r="J6" s="41">
        <f t="shared" si="2"/>
        <v>43.700000000000017</v>
      </c>
      <c r="K6" s="63">
        <v>218.4</v>
      </c>
      <c r="L6" s="63">
        <v>349.4</v>
      </c>
      <c r="M6" s="41">
        <f t="shared" si="3"/>
        <v>-130.99999999999997</v>
      </c>
      <c r="N6" s="63">
        <v>262</v>
      </c>
      <c r="O6" s="63">
        <v>262</v>
      </c>
      <c r="P6" s="41">
        <f t="shared" si="4"/>
        <v>0</v>
      </c>
      <c r="Q6" s="63">
        <v>87.3</v>
      </c>
      <c r="R6" s="63">
        <v>43.7</v>
      </c>
      <c r="S6" s="41">
        <f t="shared" si="5"/>
        <v>43.599999999999994</v>
      </c>
      <c r="T6" s="63">
        <v>218.4</v>
      </c>
      <c r="U6" s="63">
        <v>131</v>
      </c>
      <c r="V6" s="41">
        <f t="shared" si="6"/>
        <v>87.4</v>
      </c>
      <c r="W6" s="63">
        <v>262</v>
      </c>
      <c r="X6" s="63">
        <v>436.7</v>
      </c>
      <c r="Y6" s="41">
        <f t="shared" si="7"/>
        <v>-174.7</v>
      </c>
      <c r="Z6" s="63">
        <v>262</v>
      </c>
      <c r="AA6" s="63">
        <v>393.1</v>
      </c>
      <c r="AB6" s="41">
        <f t="shared" si="8"/>
        <v>-131.10000000000002</v>
      </c>
      <c r="AC6" s="63">
        <v>87.3</v>
      </c>
      <c r="AD6" s="63">
        <v>43.7</v>
      </c>
      <c r="AE6" s="41">
        <f t="shared" si="9"/>
        <v>43.599999999999994</v>
      </c>
      <c r="AF6" s="63">
        <v>131</v>
      </c>
      <c r="AG6" s="63">
        <v>174.7</v>
      </c>
      <c r="AH6" s="41">
        <f t="shared" si="10"/>
        <v>-43.699999999999989</v>
      </c>
      <c r="AI6" s="63">
        <v>327.5</v>
      </c>
      <c r="AJ6" s="63">
        <v>327.5</v>
      </c>
      <c r="AK6" s="47">
        <f t="shared" si="11"/>
        <v>0</v>
      </c>
    </row>
    <row r="7" spans="1:37" x14ac:dyDescent="0.25">
      <c r="A7" s="61" t="s">
        <v>89</v>
      </c>
      <c r="B7" s="46">
        <v>0</v>
      </c>
      <c r="C7" s="63">
        <v>0</v>
      </c>
      <c r="D7" s="41">
        <f t="shared" si="0"/>
        <v>0</v>
      </c>
      <c r="E7" s="63">
        <v>0</v>
      </c>
      <c r="F7" s="63">
        <v>11.1</v>
      </c>
      <c r="G7" s="41">
        <f t="shared" si="1"/>
        <v>-11.1</v>
      </c>
      <c r="H7" s="63">
        <v>0</v>
      </c>
      <c r="I7" s="63">
        <v>11.1</v>
      </c>
      <c r="J7" s="41">
        <f t="shared" si="2"/>
        <v>-11.1</v>
      </c>
      <c r="K7" s="63">
        <v>0</v>
      </c>
      <c r="L7" s="63">
        <v>0</v>
      </c>
      <c r="M7" s="41">
        <f t="shared" si="3"/>
        <v>0</v>
      </c>
      <c r="N7" s="63">
        <v>543.29999999999995</v>
      </c>
      <c r="O7" s="63">
        <v>687.5</v>
      </c>
      <c r="P7" s="41">
        <f t="shared" si="4"/>
        <v>-144.20000000000005</v>
      </c>
      <c r="Q7" s="63">
        <v>221.8</v>
      </c>
      <c r="R7" s="63">
        <v>155.19999999999999</v>
      </c>
      <c r="S7" s="41">
        <f t="shared" si="5"/>
        <v>66.600000000000023</v>
      </c>
      <c r="T7" s="63">
        <v>388.1</v>
      </c>
      <c r="U7" s="63">
        <v>476.8</v>
      </c>
      <c r="V7" s="41">
        <f t="shared" si="6"/>
        <v>-88.699999999999989</v>
      </c>
      <c r="W7" s="63">
        <v>565.5</v>
      </c>
      <c r="X7" s="63">
        <v>388.1</v>
      </c>
      <c r="Y7" s="41">
        <f t="shared" si="7"/>
        <v>177.39999999999998</v>
      </c>
      <c r="Z7" s="63">
        <v>133.1</v>
      </c>
      <c r="AA7" s="63">
        <v>144.1</v>
      </c>
      <c r="AB7" s="41">
        <f t="shared" si="8"/>
        <v>-11</v>
      </c>
      <c r="AC7" s="63">
        <v>77.599999999999994</v>
      </c>
      <c r="AD7" s="63">
        <v>88.7</v>
      </c>
      <c r="AE7" s="41">
        <f t="shared" si="9"/>
        <v>-11.100000000000009</v>
      </c>
      <c r="AF7" s="63">
        <v>88.7</v>
      </c>
      <c r="AG7" s="63">
        <v>88.7</v>
      </c>
      <c r="AH7" s="41">
        <f t="shared" si="10"/>
        <v>0</v>
      </c>
      <c r="AI7" s="63">
        <v>122</v>
      </c>
      <c r="AJ7" s="63">
        <v>133.1</v>
      </c>
      <c r="AK7" s="47">
        <f t="shared" si="11"/>
        <v>-11.099999999999994</v>
      </c>
    </row>
    <row r="8" spans="1:37" x14ac:dyDescent="0.25">
      <c r="A8" s="61" t="s">
        <v>102</v>
      </c>
      <c r="B8" s="46">
        <v>165.4</v>
      </c>
      <c r="C8" s="63">
        <v>132.30000000000001</v>
      </c>
      <c r="D8" s="41">
        <f t="shared" si="0"/>
        <v>33.099999999999994</v>
      </c>
      <c r="E8" s="63">
        <v>181.9</v>
      </c>
      <c r="F8" s="63">
        <v>99.2</v>
      </c>
      <c r="G8" s="41">
        <f t="shared" si="1"/>
        <v>82.7</v>
      </c>
      <c r="H8" s="63">
        <v>165.4</v>
      </c>
      <c r="I8" s="63">
        <v>181.9</v>
      </c>
      <c r="J8" s="41">
        <f t="shared" si="2"/>
        <v>-16.5</v>
      </c>
      <c r="K8" s="63">
        <v>165.4</v>
      </c>
      <c r="L8" s="63">
        <v>99.2</v>
      </c>
      <c r="M8" s="41">
        <f t="shared" si="3"/>
        <v>66.2</v>
      </c>
      <c r="N8" s="63">
        <v>248.1</v>
      </c>
      <c r="O8" s="63">
        <v>181.9</v>
      </c>
      <c r="P8" s="41">
        <f t="shared" si="4"/>
        <v>66.199999999999989</v>
      </c>
      <c r="Q8" s="63">
        <v>82.7</v>
      </c>
      <c r="R8" s="63">
        <v>82.7</v>
      </c>
      <c r="S8" s="41">
        <f t="shared" si="5"/>
        <v>0</v>
      </c>
      <c r="T8" s="63">
        <v>66.2</v>
      </c>
      <c r="U8" s="63">
        <v>115.8</v>
      </c>
      <c r="V8" s="41">
        <f t="shared" si="6"/>
        <v>-49.599999999999994</v>
      </c>
      <c r="W8" s="63">
        <v>281.2</v>
      </c>
      <c r="X8" s="63">
        <v>148.80000000000001</v>
      </c>
      <c r="Y8" s="41">
        <f t="shared" si="7"/>
        <v>132.39999999999998</v>
      </c>
      <c r="Z8" s="63">
        <v>215</v>
      </c>
      <c r="AA8" s="63">
        <v>264.60000000000002</v>
      </c>
      <c r="AB8" s="41">
        <f t="shared" si="8"/>
        <v>-49.600000000000023</v>
      </c>
      <c r="AC8" s="63">
        <v>297.7</v>
      </c>
      <c r="AD8" s="63">
        <v>231.5</v>
      </c>
      <c r="AE8" s="41">
        <f t="shared" si="9"/>
        <v>66.199999999999989</v>
      </c>
      <c r="AF8" s="63">
        <v>82.7</v>
      </c>
      <c r="AG8" s="63">
        <v>99.2</v>
      </c>
      <c r="AH8" s="41">
        <f t="shared" si="10"/>
        <v>-16.5</v>
      </c>
      <c r="AI8" s="63">
        <v>248.1</v>
      </c>
      <c r="AJ8" s="63">
        <v>463.1</v>
      </c>
      <c r="AK8" s="47">
        <f t="shared" si="11"/>
        <v>-215.00000000000003</v>
      </c>
    </row>
    <row r="9" spans="1:37" x14ac:dyDescent="0.25">
      <c r="A9" s="61" t="s">
        <v>117</v>
      </c>
      <c r="B9" s="46">
        <v>37.1</v>
      </c>
      <c r="C9" s="63">
        <v>37.1</v>
      </c>
      <c r="D9" s="41">
        <f t="shared" si="0"/>
        <v>0</v>
      </c>
      <c r="E9" s="63">
        <v>37.1</v>
      </c>
      <c r="F9" s="63">
        <v>0</v>
      </c>
      <c r="G9" s="41">
        <f t="shared" si="1"/>
        <v>37.1</v>
      </c>
      <c r="H9" s="63">
        <v>74.099999999999994</v>
      </c>
      <c r="I9" s="63">
        <v>111.2</v>
      </c>
      <c r="J9" s="41">
        <f t="shared" si="2"/>
        <v>-37.100000000000009</v>
      </c>
      <c r="K9" s="63">
        <v>37.1</v>
      </c>
      <c r="L9" s="63">
        <v>37.1</v>
      </c>
      <c r="M9" s="41">
        <f t="shared" si="3"/>
        <v>0</v>
      </c>
      <c r="N9" s="63">
        <v>0</v>
      </c>
      <c r="O9" s="63">
        <v>37.1</v>
      </c>
      <c r="P9" s="41">
        <f t="shared" si="4"/>
        <v>-37.1</v>
      </c>
      <c r="Q9" s="63">
        <v>37.1</v>
      </c>
      <c r="R9" s="63">
        <v>74.099999999999994</v>
      </c>
      <c r="S9" s="41">
        <f t="shared" si="5"/>
        <v>-36.999999999999993</v>
      </c>
      <c r="T9" s="63">
        <v>0</v>
      </c>
      <c r="U9" s="63">
        <v>0</v>
      </c>
      <c r="V9" s="41">
        <f t="shared" si="6"/>
        <v>0</v>
      </c>
      <c r="W9" s="63">
        <v>148.30000000000001</v>
      </c>
      <c r="X9" s="63">
        <v>148.30000000000001</v>
      </c>
      <c r="Y9" s="41">
        <f t="shared" si="7"/>
        <v>0</v>
      </c>
      <c r="Z9" s="63">
        <v>333.6</v>
      </c>
      <c r="AA9" s="63">
        <v>185.4</v>
      </c>
      <c r="AB9" s="41">
        <f t="shared" si="8"/>
        <v>148.20000000000002</v>
      </c>
      <c r="AC9" s="63">
        <v>259.5</v>
      </c>
      <c r="AD9" s="63">
        <v>185.4</v>
      </c>
      <c r="AE9" s="41">
        <f t="shared" si="9"/>
        <v>74.099999999999994</v>
      </c>
      <c r="AF9" s="63">
        <v>185.4</v>
      </c>
      <c r="AG9" s="63">
        <v>148.30000000000001</v>
      </c>
      <c r="AH9" s="41">
        <f t="shared" si="10"/>
        <v>37.099999999999994</v>
      </c>
      <c r="AI9" s="63">
        <v>296.60000000000002</v>
      </c>
      <c r="AJ9" s="63">
        <v>222.4</v>
      </c>
      <c r="AK9" s="47">
        <f t="shared" si="11"/>
        <v>74.200000000000017</v>
      </c>
    </row>
    <row r="10" spans="1:37" x14ac:dyDescent="0.25">
      <c r="A10" s="61" t="s">
        <v>127</v>
      </c>
      <c r="B10" s="46">
        <v>64.099999999999994</v>
      </c>
      <c r="C10" s="63">
        <v>114</v>
      </c>
      <c r="D10" s="41">
        <f t="shared" si="0"/>
        <v>-49.900000000000006</v>
      </c>
      <c r="E10" s="63">
        <v>57</v>
      </c>
      <c r="F10" s="63">
        <v>35.6</v>
      </c>
      <c r="G10" s="41">
        <f t="shared" si="1"/>
        <v>21.4</v>
      </c>
      <c r="H10" s="63">
        <v>42.7</v>
      </c>
      <c r="I10" s="63">
        <v>57</v>
      </c>
      <c r="J10" s="41">
        <f t="shared" si="2"/>
        <v>-14.299999999999997</v>
      </c>
      <c r="K10" s="63">
        <v>42.7</v>
      </c>
      <c r="L10" s="63">
        <v>35.6</v>
      </c>
      <c r="M10" s="41">
        <f t="shared" si="3"/>
        <v>7.1000000000000014</v>
      </c>
      <c r="N10" s="63">
        <v>99.7</v>
      </c>
      <c r="O10" s="63">
        <v>64.099999999999994</v>
      </c>
      <c r="P10" s="41">
        <f t="shared" si="4"/>
        <v>35.600000000000009</v>
      </c>
      <c r="Q10" s="63">
        <v>263.60000000000002</v>
      </c>
      <c r="R10" s="63">
        <v>477.2</v>
      </c>
      <c r="S10" s="41">
        <f t="shared" si="5"/>
        <v>-213.59999999999997</v>
      </c>
      <c r="T10" s="63">
        <v>92.6</v>
      </c>
      <c r="U10" s="63">
        <v>163.80000000000001</v>
      </c>
      <c r="V10" s="41">
        <f t="shared" si="6"/>
        <v>-71.200000000000017</v>
      </c>
      <c r="W10" s="63">
        <v>235.1</v>
      </c>
      <c r="X10" s="63">
        <v>263.60000000000002</v>
      </c>
      <c r="Y10" s="41">
        <f t="shared" si="7"/>
        <v>-28.500000000000028</v>
      </c>
      <c r="Z10" s="63">
        <v>178.1</v>
      </c>
      <c r="AA10" s="63">
        <v>142.5</v>
      </c>
      <c r="AB10" s="41">
        <f t="shared" si="8"/>
        <v>35.599999999999994</v>
      </c>
      <c r="AC10" s="63">
        <v>149.6</v>
      </c>
      <c r="AD10" s="63">
        <v>121.1</v>
      </c>
      <c r="AE10" s="41">
        <f t="shared" si="9"/>
        <v>28.5</v>
      </c>
      <c r="AF10" s="63">
        <v>35.6</v>
      </c>
      <c r="AG10" s="63">
        <v>42.7</v>
      </c>
      <c r="AH10" s="41">
        <f t="shared" si="10"/>
        <v>-7.1000000000000014</v>
      </c>
      <c r="AI10" s="63">
        <v>192.3</v>
      </c>
      <c r="AJ10" s="63">
        <v>178.1</v>
      </c>
      <c r="AK10" s="47">
        <f t="shared" si="11"/>
        <v>14.200000000000017</v>
      </c>
    </row>
    <row r="11" spans="1:37" x14ac:dyDescent="0.25">
      <c r="A11" s="61" t="s">
        <v>142</v>
      </c>
      <c r="B11" s="46">
        <v>44.3</v>
      </c>
      <c r="C11" s="63">
        <v>0</v>
      </c>
      <c r="D11" s="41">
        <f t="shared" si="0"/>
        <v>44.3</v>
      </c>
      <c r="E11" s="63">
        <v>44.3</v>
      </c>
      <c r="F11" s="63">
        <v>44.3</v>
      </c>
      <c r="G11" s="41">
        <f t="shared" si="1"/>
        <v>0</v>
      </c>
      <c r="H11" s="63">
        <v>44.3</v>
      </c>
      <c r="I11" s="63">
        <v>88.6</v>
      </c>
      <c r="J11" s="41">
        <f t="shared" si="2"/>
        <v>-44.3</v>
      </c>
      <c r="K11" s="63">
        <v>44.3</v>
      </c>
      <c r="L11" s="63">
        <v>88.6</v>
      </c>
      <c r="M11" s="41">
        <f t="shared" si="3"/>
        <v>-44.3</v>
      </c>
      <c r="N11" s="63">
        <v>44.3</v>
      </c>
      <c r="O11" s="63">
        <v>44.3</v>
      </c>
      <c r="P11" s="41">
        <f t="shared" si="4"/>
        <v>0</v>
      </c>
      <c r="Q11" s="63">
        <v>88.6</v>
      </c>
      <c r="R11" s="63">
        <v>132.9</v>
      </c>
      <c r="S11" s="41">
        <f t="shared" si="5"/>
        <v>-44.300000000000011</v>
      </c>
      <c r="T11" s="63">
        <v>44.3</v>
      </c>
      <c r="U11" s="63">
        <v>0</v>
      </c>
      <c r="V11" s="41">
        <f t="shared" si="6"/>
        <v>44.3</v>
      </c>
      <c r="W11" s="63">
        <v>265.8</v>
      </c>
      <c r="X11" s="63">
        <v>443</v>
      </c>
      <c r="Y11" s="41">
        <f t="shared" si="7"/>
        <v>-177.2</v>
      </c>
      <c r="Z11" s="63">
        <v>221.5</v>
      </c>
      <c r="AA11" s="63">
        <v>132.9</v>
      </c>
      <c r="AB11" s="41">
        <f t="shared" si="8"/>
        <v>88.6</v>
      </c>
      <c r="AC11" s="63">
        <v>487.3</v>
      </c>
      <c r="AD11" s="63">
        <v>620.20000000000005</v>
      </c>
      <c r="AE11" s="41">
        <f t="shared" si="9"/>
        <v>-132.90000000000003</v>
      </c>
      <c r="AF11" s="63">
        <v>487.3</v>
      </c>
      <c r="AG11" s="63">
        <v>265.8</v>
      </c>
      <c r="AH11" s="41">
        <f t="shared" si="10"/>
        <v>221.5</v>
      </c>
      <c r="AI11" s="63">
        <v>708.8</v>
      </c>
      <c r="AJ11" s="63">
        <v>797.4</v>
      </c>
      <c r="AK11" s="47">
        <f t="shared" si="11"/>
        <v>-88.600000000000023</v>
      </c>
    </row>
    <row r="12" spans="1:37" x14ac:dyDescent="0.25">
      <c r="A12" s="61" t="s">
        <v>152</v>
      </c>
      <c r="B12" s="46">
        <v>66.599999999999994</v>
      </c>
      <c r="C12" s="63">
        <v>133.19999999999999</v>
      </c>
      <c r="D12" s="41">
        <f t="shared" si="0"/>
        <v>-66.599999999999994</v>
      </c>
      <c r="E12" s="63">
        <v>159.80000000000001</v>
      </c>
      <c r="F12" s="63">
        <v>93.2</v>
      </c>
      <c r="G12" s="41">
        <f t="shared" si="1"/>
        <v>66.600000000000009</v>
      </c>
      <c r="H12" s="63">
        <v>106.6</v>
      </c>
      <c r="I12" s="63">
        <v>93.2</v>
      </c>
      <c r="J12" s="41">
        <f t="shared" si="2"/>
        <v>13.399999999999991</v>
      </c>
      <c r="K12" s="63">
        <v>66.599999999999994</v>
      </c>
      <c r="L12" s="63">
        <v>53.3</v>
      </c>
      <c r="M12" s="41">
        <f t="shared" si="3"/>
        <v>13.299999999999997</v>
      </c>
      <c r="N12" s="63">
        <v>93.2</v>
      </c>
      <c r="O12" s="63">
        <v>53.3</v>
      </c>
      <c r="P12" s="41">
        <f t="shared" si="4"/>
        <v>39.900000000000006</v>
      </c>
      <c r="Q12" s="63">
        <v>119.9</v>
      </c>
      <c r="R12" s="63">
        <v>159.80000000000001</v>
      </c>
      <c r="S12" s="41">
        <f t="shared" si="5"/>
        <v>-39.900000000000006</v>
      </c>
      <c r="T12" s="63">
        <v>106.6</v>
      </c>
      <c r="U12" s="63">
        <v>119.9</v>
      </c>
      <c r="V12" s="41">
        <f t="shared" si="6"/>
        <v>-13.300000000000011</v>
      </c>
      <c r="W12" s="63">
        <v>199.8</v>
      </c>
      <c r="X12" s="63">
        <v>159.80000000000001</v>
      </c>
      <c r="Y12" s="41">
        <f t="shared" si="7"/>
        <v>40</v>
      </c>
      <c r="Z12" s="63">
        <v>213.1</v>
      </c>
      <c r="AA12" s="63">
        <v>173.2</v>
      </c>
      <c r="AB12" s="41">
        <f t="shared" si="8"/>
        <v>39.900000000000006</v>
      </c>
      <c r="AC12" s="63">
        <v>266.39999999999998</v>
      </c>
      <c r="AD12" s="63">
        <v>279.7</v>
      </c>
      <c r="AE12" s="41">
        <f t="shared" si="9"/>
        <v>-13.300000000000011</v>
      </c>
      <c r="AF12" s="63">
        <v>213.1</v>
      </c>
      <c r="AG12" s="63">
        <v>159.80000000000001</v>
      </c>
      <c r="AH12" s="41">
        <f t="shared" si="10"/>
        <v>53.299999999999983</v>
      </c>
      <c r="AI12" s="63">
        <v>692.7</v>
      </c>
      <c r="AJ12" s="63">
        <v>559.5</v>
      </c>
      <c r="AK12" s="47">
        <f t="shared" si="11"/>
        <v>133.20000000000005</v>
      </c>
    </row>
    <row r="13" spans="1:37" x14ac:dyDescent="0.25">
      <c r="A13" s="61" t="s">
        <v>167</v>
      </c>
      <c r="B13" s="46">
        <v>0</v>
      </c>
      <c r="C13" s="63">
        <v>0</v>
      </c>
      <c r="D13" s="41">
        <f t="shared" si="0"/>
        <v>0</v>
      </c>
      <c r="E13" s="63">
        <v>0</v>
      </c>
      <c r="F13" s="63">
        <v>0</v>
      </c>
      <c r="G13" s="41">
        <f t="shared" si="1"/>
        <v>0</v>
      </c>
      <c r="H13" s="63">
        <v>61.3</v>
      </c>
      <c r="I13" s="63">
        <v>0</v>
      </c>
      <c r="J13" s="41">
        <f t="shared" si="2"/>
        <v>61.3</v>
      </c>
      <c r="K13" s="63">
        <v>61.3</v>
      </c>
      <c r="L13" s="63">
        <v>61.3</v>
      </c>
      <c r="M13" s="41">
        <f t="shared" si="3"/>
        <v>0</v>
      </c>
      <c r="N13" s="63">
        <v>245.4</v>
      </c>
      <c r="O13" s="63">
        <v>245.4</v>
      </c>
      <c r="P13" s="41">
        <f t="shared" si="4"/>
        <v>0</v>
      </c>
      <c r="Q13" s="63">
        <v>306.7</v>
      </c>
      <c r="R13" s="63">
        <v>184</v>
      </c>
      <c r="S13" s="41">
        <f t="shared" si="5"/>
        <v>122.69999999999999</v>
      </c>
      <c r="T13" s="63">
        <v>61.3</v>
      </c>
      <c r="U13" s="63">
        <v>0</v>
      </c>
      <c r="V13" s="41">
        <f t="shared" si="6"/>
        <v>61.3</v>
      </c>
      <c r="W13" s="63">
        <v>306.7</v>
      </c>
      <c r="X13" s="63">
        <v>184</v>
      </c>
      <c r="Y13" s="41">
        <f t="shared" si="7"/>
        <v>122.69999999999999</v>
      </c>
      <c r="Z13" s="63">
        <v>184</v>
      </c>
      <c r="AA13" s="63">
        <v>122.7</v>
      </c>
      <c r="AB13" s="41">
        <f t="shared" si="8"/>
        <v>61.3</v>
      </c>
      <c r="AC13" s="63">
        <v>61.3</v>
      </c>
      <c r="AD13" s="63">
        <v>122.7</v>
      </c>
      <c r="AE13" s="41">
        <f t="shared" si="9"/>
        <v>-61.400000000000006</v>
      </c>
      <c r="AF13" s="63">
        <v>122.7</v>
      </c>
      <c r="AG13" s="63">
        <v>122.7</v>
      </c>
      <c r="AH13" s="41">
        <f t="shared" si="10"/>
        <v>0</v>
      </c>
      <c r="AI13" s="63">
        <v>429.4</v>
      </c>
      <c r="AJ13" s="63">
        <v>490.8</v>
      </c>
      <c r="AK13" s="47">
        <f t="shared" si="11"/>
        <v>-61.400000000000034</v>
      </c>
    </row>
    <row r="14" spans="1:37" x14ac:dyDescent="0.25">
      <c r="A14" s="61" t="s">
        <v>174</v>
      </c>
      <c r="B14" s="46">
        <v>11.6</v>
      </c>
      <c r="C14" s="63">
        <v>5.8</v>
      </c>
      <c r="D14" s="41">
        <f t="shared" si="0"/>
        <v>5.8</v>
      </c>
      <c r="E14" s="63">
        <v>11.6</v>
      </c>
      <c r="F14" s="63">
        <v>11.6</v>
      </c>
      <c r="G14" s="41">
        <f t="shared" si="1"/>
        <v>0</v>
      </c>
      <c r="H14" s="63">
        <v>5.8</v>
      </c>
      <c r="I14" s="63">
        <v>5.8</v>
      </c>
      <c r="J14" s="41">
        <f t="shared" si="2"/>
        <v>0</v>
      </c>
      <c r="K14" s="63">
        <v>11.6</v>
      </c>
      <c r="L14" s="63">
        <v>5.8</v>
      </c>
      <c r="M14" s="41">
        <f t="shared" si="3"/>
        <v>5.8</v>
      </c>
      <c r="N14" s="63">
        <v>243.8</v>
      </c>
      <c r="O14" s="63">
        <v>185.7</v>
      </c>
      <c r="P14" s="41">
        <f t="shared" si="4"/>
        <v>58.100000000000023</v>
      </c>
      <c r="Q14" s="63">
        <v>145.1</v>
      </c>
      <c r="R14" s="63">
        <v>133.5</v>
      </c>
      <c r="S14" s="41">
        <f t="shared" si="5"/>
        <v>11.599999999999994</v>
      </c>
      <c r="T14" s="63">
        <v>69.7</v>
      </c>
      <c r="U14" s="63">
        <v>46.4</v>
      </c>
      <c r="V14" s="41">
        <f t="shared" si="6"/>
        <v>23.300000000000004</v>
      </c>
      <c r="W14" s="63">
        <v>290.2</v>
      </c>
      <c r="X14" s="63">
        <v>516.6</v>
      </c>
      <c r="Y14" s="41">
        <f t="shared" si="7"/>
        <v>-226.40000000000003</v>
      </c>
      <c r="Z14" s="63">
        <v>11.6</v>
      </c>
      <c r="AA14" s="63">
        <v>11.6</v>
      </c>
      <c r="AB14" s="41">
        <f t="shared" si="8"/>
        <v>0</v>
      </c>
      <c r="AC14" s="63">
        <v>5.8</v>
      </c>
      <c r="AD14" s="63">
        <v>0</v>
      </c>
      <c r="AE14" s="41">
        <f t="shared" si="9"/>
        <v>5.8</v>
      </c>
      <c r="AF14" s="63">
        <v>5.8</v>
      </c>
      <c r="AG14" s="63">
        <v>5.8</v>
      </c>
      <c r="AH14" s="41">
        <f t="shared" si="10"/>
        <v>0</v>
      </c>
      <c r="AI14" s="63">
        <v>29</v>
      </c>
      <c r="AJ14" s="63">
        <v>40.6</v>
      </c>
      <c r="AK14" s="47">
        <f t="shared" si="11"/>
        <v>-11.600000000000001</v>
      </c>
    </row>
    <row r="15" spans="1:37" x14ac:dyDescent="0.25">
      <c r="A15" s="61" t="s">
        <v>186</v>
      </c>
      <c r="B15" s="46">
        <v>167.4</v>
      </c>
      <c r="C15" s="63">
        <v>139.5</v>
      </c>
      <c r="D15" s="41">
        <f t="shared" si="0"/>
        <v>27.900000000000006</v>
      </c>
      <c r="E15" s="63">
        <v>186</v>
      </c>
      <c r="F15" s="63">
        <v>120.9</v>
      </c>
      <c r="G15" s="41">
        <f t="shared" si="1"/>
        <v>65.099999999999994</v>
      </c>
      <c r="H15" s="63">
        <v>186</v>
      </c>
      <c r="I15" s="63">
        <v>176.7</v>
      </c>
      <c r="J15" s="41">
        <f t="shared" si="2"/>
        <v>9.3000000000000114</v>
      </c>
      <c r="K15" s="63">
        <v>186</v>
      </c>
      <c r="L15" s="63">
        <v>223.2</v>
      </c>
      <c r="M15" s="41">
        <f t="shared" si="3"/>
        <v>-37.199999999999989</v>
      </c>
      <c r="N15" s="63">
        <v>213.9</v>
      </c>
      <c r="O15" s="63">
        <v>167.4</v>
      </c>
      <c r="P15" s="41">
        <f t="shared" si="4"/>
        <v>46.5</v>
      </c>
      <c r="Q15" s="63">
        <v>260.39999999999998</v>
      </c>
      <c r="R15" s="63">
        <v>241.8</v>
      </c>
      <c r="S15" s="41">
        <f t="shared" si="5"/>
        <v>18.599999999999966</v>
      </c>
      <c r="T15" s="63">
        <v>297.60000000000002</v>
      </c>
      <c r="U15" s="63">
        <v>344.1</v>
      </c>
      <c r="V15" s="41">
        <f t="shared" si="6"/>
        <v>-46.5</v>
      </c>
      <c r="W15" s="63">
        <v>381.3</v>
      </c>
      <c r="X15" s="63">
        <v>409.1</v>
      </c>
      <c r="Y15" s="41">
        <f t="shared" si="7"/>
        <v>-27.800000000000011</v>
      </c>
      <c r="Z15" s="63">
        <v>390.6</v>
      </c>
      <c r="AA15" s="63">
        <v>297.60000000000002</v>
      </c>
      <c r="AB15" s="41">
        <f t="shared" si="8"/>
        <v>93</v>
      </c>
      <c r="AC15" s="63">
        <v>585.79999999999995</v>
      </c>
      <c r="AD15" s="63">
        <v>511.4</v>
      </c>
      <c r="AE15" s="41">
        <f t="shared" si="9"/>
        <v>74.399999999999977</v>
      </c>
      <c r="AF15" s="63">
        <v>437</v>
      </c>
      <c r="AG15" s="63">
        <v>576.5</v>
      </c>
      <c r="AH15" s="41">
        <f t="shared" si="10"/>
        <v>-139.5</v>
      </c>
      <c r="AI15" s="63">
        <v>902</v>
      </c>
      <c r="AJ15" s="63">
        <v>799.7</v>
      </c>
      <c r="AK15" s="47">
        <f t="shared" si="11"/>
        <v>102.29999999999995</v>
      </c>
    </row>
    <row r="16" spans="1:37" x14ac:dyDescent="0.25">
      <c r="A16" s="61" t="s">
        <v>204</v>
      </c>
      <c r="B16" s="46">
        <v>222.2</v>
      </c>
      <c r="C16" s="63">
        <v>151.5</v>
      </c>
      <c r="D16" s="41">
        <f t="shared" si="0"/>
        <v>70.699999999999989</v>
      </c>
      <c r="E16" s="63">
        <v>252.5</v>
      </c>
      <c r="F16" s="63">
        <v>303</v>
      </c>
      <c r="G16" s="41">
        <f t="shared" si="1"/>
        <v>-50.5</v>
      </c>
      <c r="H16" s="63">
        <v>252.5</v>
      </c>
      <c r="I16" s="63">
        <v>343.4</v>
      </c>
      <c r="J16" s="41">
        <f t="shared" si="2"/>
        <v>-90.899999999999977</v>
      </c>
      <c r="K16" s="63">
        <v>504.9</v>
      </c>
      <c r="L16" s="63">
        <v>454.4</v>
      </c>
      <c r="M16" s="41">
        <f t="shared" si="3"/>
        <v>50.5</v>
      </c>
      <c r="N16" s="63">
        <v>0</v>
      </c>
      <c r="O16" s="63">
        <v>0</v>
      </c>
      <c r="P16" s="41">
        <f t="shared" si="4"/>
        <v>0</v>
      </c>
      <c r="Q16" s="63">
        <v>0</v>
      </c>
      <c r="R16" s="63">
        <v>10.1</v>
      </c>
      <c r="S16" s="41">
        <f t="shared" si="5"/>
        <v>-10.1</v>
      </c>
      <c r="T16" s="63">
        <v>0</v>
      </c>
      <c r="U16" s="63">
        <v>0</v>
      </c>
      <c r="V16" s="41">
        <f t="shared" si="6"/>
        <v>0</v>
      </c>
      <c r="W16" s="63">
        <v>0</v>
      </c>
      <c r="X16" s="63">
        <v>0</v>
      </c>
      <c r="Y16" s="41">
        <f t="shared" si="7"/>
        <v>0</v>
      </c>
      <c r="Z16" s="63">
        <v>151.5</v>
      </c>
      <c r="AA16" s="63">
        <v>111.1</v>
      </c>
      <c r="AB16" s="41">
        <f t="shared" si="8"/>
        <v>40.400000000000006</v>
      </c>
      <c r="AC16" s="63">
        <v>232.3</v>
      </c>
      <c r="AD16" s="63">
        <v>151.5</v>
      </c>
      <c r="AE16" s="41">
        <f t="shared" si="9"/>
        <v>80.800000000000011</v>
      </c>
      <c r="AF16" s="63">
        <v>303</v>
      </c>
      <c r="AG16" s="63">
        <v>151.5</v>
      </c>
      <c r="AH16" s="41">
        <f t="shared" si="10"/>
        <v>151.5</v>
      </c>
      <c r="AI16" s="63">
        <v>504.9</v>
      </c>
      <c r="AJ16" s="63">
        <v>504.9</v>
      </c>
      <c r="AK16" s="47">
        <f t="shared" si="11"/>
        <v>0</v>
      </c>
    </row>
    <row r="17" spans="1:37" x14ac:dyDescent="0.25">
      <c r="A17" s="61" t="s">
        <v>214</v>
      </c>
      <c r="B17" s="46">
        <v>60</v>
      </c>
      <c r="C17" s="63">
        <v>30</v>
      </c>
      <c r="D17" s="41">
        <f t="shared" si="0"/>
        <v>30</v>
      </c>
      <c r="E17" s="63">
        <v>60</v>
      </c>
      <c r="F17" s="63">
        <v>60</v>
      </c>
      <c r="G17" s="41">
        <f t="shared" si="1"/>
        <v>0</v>
      </c>
      <c r="H17" s="63">
        <v>150</v>
      </c>
      <c r="I17" s="63">
        <v>90</v>
      </c>
      <c r="J17" s="41">
        <f t="shared" si="2"/>
        <v>60</v>
      </c>
      <c r="K17" s="63">
        <v>150</v>
      </c>
      <c r="L17" s="63">
        <v>150</v>
      </c>
      <c r="M17" s="41">
        <f t="shared" si="3"/>
        <v>0</v>
      </c>
      <c r="N17" s="63">
        <v>60</v>
      </c>
      <c r="O17" s="63">
        <v>60</v>
      </c>
      <c r="P17" s="41">
        <f t="shared" si="4"/>
        <v>0</v>
      </c>
      <c r="Q17" s="63">
        <v>209.9</v>
      </c>
      <c r="R17" s="63">
        <v>269.89999999999998</v>
      </c>
      <c r="S17" s="41">
        <f t="shared" si="5"/>
        <v>-59.999999999999972</v>
      </c>
      <c r="T17" s="63">
        <v>120</v>
      </c>
      <c r="U17" s="63">
        <v>269.89999999999998</v>
      </c>
      <c r="V17" s="41">
        <f t="shared" si="6"/>
        <v>-149.89999999999998</v>
      </c>
      <c r="W17" s="63">
        <v>180</v>
      </c>
      <c r="X17" s="63">
        <v>239.9</v>
      </c>
      <c r="Y17" s="41">
        <f t="shared" si="7"/>
        <v>-59.900000000000006</v>
      </c>
      <c r="Z17" s="63">
        <v>120</v>
      </c>
      <c r="AA17" s="63">
        <v>90</v>
      </c>
      <c r="AB17" s="41">
        <f t="shared" si="8"/>
        <v>30</v>
      </c>
      <c r="AC17" s="63">
        <v>359.9</v>
      </c>
      <c r="AD17" s="63">
        <v>329.9</v>
      </c>
      <c r="AE17" s="41">
        <f t="shared" si="9"/>
        <v>30</v>
      </c>
      <c r="AF17" s="63">
        <v>180</v>
      </c>
      <c r="AG17" s="63">
        <v>180</v>
      </c>
      <c r="AH17" s="41">
        <f t="shared" si="10"/>
        <v>0</v>
      </c>
      <c r="AI17" s="63">
        <v>419.9</v>
      </c>
      <c r="AJ17" s="63">
        <v>419.9</v>
      </c>
      <c r="AK17" s="47">
        <f t="shared" si="11"/>
        <v>0</v>
      </c>
    </row>
    <row r="18" spans="1:37" x14ac:dyDescent="0.25">
      <c r="A18" s="61" t="s">
        <v>221</v>
      </c>
      <c r="B18" s="46">
        <v>187.5</v>
      </c>
      <c r="C18" s="63">
        <v>375</v>
      </c>
      <c r="D18" s="41">
        <f t="shared" si="0"/>
        <v>-187.5</v>
      </c>
      <c r="E18" s="63">
        <v>104.2</v>
      </c>
      <c r="F18" s="63">
        <v>145.80000000000001</v>
      </c>
      <c r="G18" s="41">
        <f t="shared" si="1"/>
        <v>-41.600000000000009</v>
      </c>
      <c r="H18" s="63">
        <v>104.2</v>
      </c>
      <c r="I18" s="63">
        <v>104.2</v>
      </c>
      <c r="J18" s="41">
        <f t="shared" si="2"/>
        <v>0</v>
      </c>
      <c r="K18" s="63">
        <v>208.3</v>
      </c>
      <c r="L18" s="63">
        <v>208.3</v>
      </c>
      <c r="M18" s="41">
        <f t="shared" si="3"/>
        <v>0</v>
      </c>
      <c r="N18" s="63">
        <v>229.2</v>
      </c>
      <c r="O18" s="63">
        <v>208.3</v>
      </c>
      <c r="P18" s="41">
        <f t="shared" si="4"/>
        <v>20.899999999999977</v>
      </c>
      <c r="Q18" s="63">
        <v>270.8</v>
      </c>
      <c r="R18" s="63">
        <v>187.5</v>
      </c>
      <c r="S18" s="41">
        <f t="shared" si="5"/>
        <v>83.300000000000011</v>
      </c>
      <c r="T18" s="63">
        <v>145.80000000000001</v>
      </c>
      <c r="U18" s="63">
        <v>166.7</v>
      </c>
      <c r="V18" s="41">
        <f t="shared" si="6"/>
        <v>-20.899999999999977</v>
      </c>
      <c r="W18" s="63">
        <v>291.7</v>
      </c>
      <c r="X18" s="63">
        <v>145.80000000000001</v>
      </c>
      <c r="Y18" s="41">
        <f t="shared" si="7"/>
        <v>145.89999999999998</v>
      </c>
      <c r="Z18" s="63">
        <v>104.2</v>
      </c>
      <c r="AA18" s="63">
        <v>104.2</v>
      </c>
      <c r="AB18" s="41">
        <f t="shared" si="8"/>
        <v>0</v>
      </c>
      <c r="AC18" s="63">
        <v>270.8</v>
      </c>
      <c r="AD18" s="63">
        <v>291.7</v>
      </c>
      <c r="AE18" s="41">
        <f t="shared" si="9"/>
        <v>-20.899999999999977</v>
      </c>
      <c r="AF18" s="63">
        <v>104.2</v>
      </c>
      <c r="AG18" s="63">
        <v>62.5</v>
      </c>
      <c r="AH18" s="41">
        <f t="shared" si="10"/>
        <v>41.7</v>
      </c>
      <c r="AI18" s="63">
        <v>208.3</v>
      </c>
      <c r="AJ18" s="63">
        <v>187.5</v>
      </c>
      <c r="AK18" s="47">
        <f t="shared" si="11"/>
        <v>20.800000000000011</v>
      </c>
    </row>
    <row r="19" spans="1:37" x14ac:dyDescent="0.25">
      <c r="A19" s="61" t="s">
        <v>230</v>
      </c>
      <c r="B19" s="46">
        <v>0</v>
      </c>
      <c r="C19" s="63">
        <v>123.5</v>
      </c>
      <c r="D19" s="41">
        <f t="shared" si="0"/>
        <v>-123.5</v>
      </c>
      <c r="E19" s="63">
        <v>0</v>
      </c>
      <c r="F19" s="63">
        <v>123.5</v>
      </c>
      <c r="G19" s="41">
        <f t="shared" si="1"/>
        <v>-123.5</v>
      </c>
      <c r="H19" s="63">
        <v>0</v>
      </c>
      <c r="I19" s="63">
        <v>0</v>
      </c>
      <c r="J19" s="41">
        <f t="shared" si="2"/>
        <v>0</v>
      </c>
      <c r="K19" s="63">
        <v>0</v>
      </c>
      <c r="L19" s="63">
        <v>0</v>
      </c>
      <c r="M19" s="41">
        <f t="shared" si="3"/>
        <v>0</v>
      </c>
      <c r="N19" s="63">
        <v>123.5</v>
      </c>
      <c r="O19" s="63">
        <v>0</v>
      </c>
      <c r="P19" s="41">
        <f t="shared" si="4"/>
        <v>123.5</v>
      </c>
      <c r="Q19" s="63">
        <v>123.5</v>
      </c>
      <c r="R19" s="63">
        <v>123.5</v>
      </c>
      <c r="S19" s="41">
        <f t="shared" si="5"/>
        <v>0</v>
      </c>
      <c r="T19" s="63">
        <v>0</v>
      </c>
      <c r="U19" s="63">
        <v>0</v>
      </c>
      <c r="V19" s="41">
        <f t="shared" si="6"/>
        <v>0</v>
      </c>
      <c r="W19" s="63">
        <v>494</v>
      </c>
      <c r="X19" s="63">
        <v>617.5</v>
      </c>
      <c r="Y19" s="41">
        <f t="shared" si="7"/>
        <v>-123.5</v>
      </c>
      <c r="Z19" s="63">
        <v>617.5</v>
      </c>
      <c r="AA19" s="63">
        <v>247</v>
      </c>
      <c r="AB19" s="41">
        <f t="shared" si="8"/>
        <v>370.5</v>
      </c>
      <c r="AC19" s="63">
        <v>370.5</v>
      </c>
      <c r="AD19" s="63">
        <v>494</v>
      </c>
      <c r="AE19" s="41">
        <f t="shared" si="9"/>
        <v>-123.5</v>
      </c>
      <c r="AF19" s="63">
        <v>247</v>
      </c>
      <c r="AG19" s="63">
        <v>247</v>
      </c>
      <c r="AH19" s="41">
        <f t="shared" si="10"/>
        <v>0</v>
      </c>
      <c r="AI19" s="63">
        <v>617.5</v>
      </c>
      <c r="AJ19" s="63">
        <v>617.5</v>
      </c>
      <c r="AK19" s="47">
        <f t="shared" si="11"/>
        <v>0</v>
      </c>
    </row>
    <row r="20" spans="1:37" x14ac:dyDescent="0.25">
      <c r="A20" s="61" t="s">
        <v>234</v>
      </c>
      <c r="B20" s="46">
        <v>42.5</v>
      </c>
      <c r="C20" s="63">
        <v>53.2</v>
      </c>
      <c r="D20" s="41">
        <f t="shared" si="0"/>
        <v>-10.700000000000003</v>
      </c>
      <c r="E20" s="63">
        <v>53.2</v>
      </c>
      <c r="F20" s="63">
        <v>31.9</v>
      </c>
      <c r="G20" s="41">
        <f t="shared" si="1"/>
        <v>21.300000000000004</v>
      </c>
      <c r="H20" s="63">
        <v>21.3</v>
      </c>
      <c r="I20" s="63">
        <v>21.3</v>
      </c>
      <c r="J20" s="41">
        <f t="shared" si="2"/>
        <v>0</v>
      </c>
      <c r="K20" s="63">
        <v>31.9</v>
      </c>
      <c r="L20" s="63">
        <v>42.5</v>
      </c>
      <c r="M20" s="41">
        <f t="shared" si="3"/>
        <v>-10.600000000000001</v>
      </c>
      <c r="N20" s="63">
        <v>148.9</v>
      </c>
      <c r="O20" s="63">
        <v>180.7</v>
      </c>
      <c r="P20" s="41">
        <f t="shared" si="4"/>
        <v>-31.799999999999983</v>
      </c>
      <c r="Q20" s="63">
        <v>106.3</v>
      </c>
      <c r="R20" s="63">
        <v>95.7</v>
      </c>
      <c r="S20" s="41">
        <f t="shared" si="5"/>
        <v>10.599999999999994</v>
      </c>
      <c r="T20" s="63">
        <v>53.2</v>
      </c>
      <c r="U20" s="63">
        <v>63.8</v>
      </c>
      <c r="V20" s="41">
        <f t="shared" si="6"/>
        <v>-10.599999999999994</v>
      </c>
      <c r="W20" s="63">
        <v>117</v>
      </c>
      <c r="X20" s="63">
        <v>53.2</v>
      </c>
      <c r="Y20" s="41">
        <f t="shared" si="7"/>
        <v>63.8</v>
      </c>
      <c r="Z20" s="63">
        <v>276.39999999999998</v>
      </c>
      <c r="AA20" s="63">
        <v>180.7</v>
      </c>
      <c r="AB20" s="41">
        <f t="shared" si="8"/>
        <v>95.699999999999989</v>
      </c>
      <c r="AC20" s="63">
        <v>191.4</v>
      </c>
      <c r="AD20" s="63">
        <v>223.3</v>
      </c>
      <c r="AE20" s="41">
        <f t="shared" si="9"/>
        <v>-31.900000000000006</v>
      </c>
      <c r="AF20" s="63">
        <v>148.9</v>
      </c>
      <c r="AG20" s="63">
        <v>127.6</v>
      </c>
      <c r="AH20" s="41">
        <f t="shared" si="10"/>
        <v>21.300000000000011</v>
      </c>
      <c r="AI20" s="63">
        <v>170.1</v>
      </c>
      <c r="AJ20" s="63">
        <v>117</v>
      </c>
      <c r="AK20" s="47">
        <f t="shared" si="11"/>
        <v>53.099999999999994</v>
      </c>
    </row>
    <row r="21" spans="1:37" x14ac:dyDescent="0.25">
      <c r="A21" s="61" t="s">
        <v>249</v>
      </c>
      <c r="B21" s="46">
        <v>0</v>
      </c>
      <c r="C21" s="63">
        <v>39.700000000000003</v>
      </c>
      <c r="D21" s="41">
        <f t="shared" si="0"/>
        <v>-39.700000000000003</v>
      </c>
      <c r="E21" s="63">
        <v>0</v>
      </c>
      <c r="F21" s="63">
        <v>0</v>
      </c>
      <c r="G21" s="41">
        <f t="shared" si="1"/>
        <v>0</v>
      </c>
      <c r="H21" s="63">
        <v>0</v>
      </c>
      <c r="I21" s="63">
        <v>0</v>
      </c>
      <c r="J21" s="41">
        <f t="shared" si="2"/>
        <v>0</v>
      </c>
      <c r="K21" s="63">
        <v>0</v>
      </c>
      <c r="L21" s="63">
        <v>0</v>
      </c>
      <c r="M21" s="41">
        <f t="shared" si="3"/>
        <v>0</v>
      </c>
      <c r="N21" s="63">
        <v>119.1</v>
      </c>
      <c r="O21" s="63">
        <v>158.9</v>
      </c>
      <c r="P21" s="41">
        <f t="shared" si="4"/>
        <v>-39.800000000000011</v>
      </c>
      <c r="Q21" s="63">
        <v>119.1</v>
      </c>
      <c r="R21" s="63">
        <v>119.1</v>
      </c>
      <c r="S21" s="41">
        <f t="shared" si="5"/>
        <v>0</v>
      </c>
      <c r="T21" s="63">
        <v>79.400000000000006</v>
      </c>
      <c r="U21" s="63">
        <v>198.6</v>
      </c>
      <c r="V21" s="41">
        <f t="shared" si="6"/>
        <v>-119.19999999999999</v>
      </c>
      <c r="W21" s="63">
        <v>119.1</v>
      </c>
      <c r="X21" s="63">
        <v>119.1</v>
      </c>
      <c r="Y21" s="41">
        <f t="shared" si="7"/>
        <v>0</v>
      </c>
      <c r="Z21" s="63">
        <v>79.400000000000006</v>
      </c>
      <c r="AA21" s="63">
        <v>158.9</v>
      </c>
      <c r="AB21" s="41">
        <f t="shared" si="8"/>
        <v>-79.5</v>
      </c>
      <c r="AC21" s="63">
        <v>79.400000000000006</v>
      </c>
      <c r="AD21" s="63">
        <v>79.400000000000006</v>
      </c>
      <c r="AE21" s="41">
        <f t="shared" si="9"/>
        <v>0</v>
      </c>
      <c r="AF21" s="63">
        <v>119.1</v>
      </c>
      <c r="AG21" s="63">
        <v>79.400000000000006</v>
      </c>
      <c r="AH21" s="41">
        <f t="shared" si="10"/>
        <v>39.699999999999989</v>
      </c>
      <c r="AI21" s="63">
        <v>158.9</v>
      </c>
      <c r="AJ21" s="63">
        <v>158.9</v>
      </c>
      <c r="AK21" s="47">
        <f t="shared" si="11"/>
        <v>0</v>
      </c>
    </row>
    <row r="22" spans="1:37" x14ac:dyDescent="0.25">
      <c r="A22" s="61" t="s">
        <v>255</v>
      </c>
      <c r="B22" s="46">
        <v>7.9</v>
      </c>
      <c r="C22" s="63">
        <v>15.8</v>
      </c>
      <c r="D22" s="41">
        <f t="shared" si="0"/>
        <v>-7.9</v>
      </c>
      <c r="E22" s="63">
        <v>15.8</v>
      </c>
      <c r="F22" s="63">
        <v>23.8</v>
      </c>
      <c r="G22" s="41">
        <f t="shared" si="1"/>
        <v>-8</v>
      </c>
      <c r="H22" s="63">
        <v>23.8</v>
      </c>
      <c r="I22" s="63">
        <v>15.8</v>
      </c>
      <c r="J22" s="41">
        <f t="shared" si="2"/>
        <v>8</v>
      </c>
      <c r="K22" s="63">
        <v>15.8</v>
      </c>
      <c r="L22" s="63">
        <v>15.8</v>
      </c>
      <c r="M22" s="41">
        <f t="shared" si="3"/>
        <v>0</v>
      </c>
      <c r="N22" s="63">
        <v>126.8</v>
      </c>
      <c r="O22" s="63">
        <v>190.2</v>
      </c>
      <c r="P22" s="41">
        <f t="shared" si="4"/>
        <v>-63.399999999999991</v>
      </c>
      <c r="Q22" s="63">
        <v>166.4</v>
      </c>
      <c r="R22" s="63">
        <v>134.69999999999999</v>
      </c>
      <c r="S22" s="41">
        <f t="shared" si="5"/>
        <v>31.700000000000017</v>
      </c>
      <c r="T22" s="63">
        <v>150.6</v>
      </c>
      <c r="U22" s="63">
        <v>166.4</v>
      </c>
      <c r="V22" s="41">
        <f t="shared" si="6"/>
        <v>-15.800000000000011</v>
      </c>
      <c r="W22" s="63">
        <v>301.10000000000002</v>
      </c>
      <c r="X22" s="63">
        <v>356.6</v>
      </c>
      <c r="Y22" s="41">
        <f t="shared" si="7"/>
        <v>-55.5</v>
      </c>
      <c r="Z22" s="63">
        <v>174.3</v>
      </c>
      <c r="AA22" s="63">
        <v>214</v>
      </c>
      <c r="AB22" s="41">
        <f t="shared" si="8"/>
        <v>-39.699999999999989</v>
      </c>
      <c r="AC22" s="63">
        <v>174.3</v>
      </c>
      <c r="AD22" s="63">
        <v>206</v>
      </c>
      <c r="AE22" s="41">
        <f t="shared" si="9"/>
        <v>-31.699999999999989</v>
      </c>
      <c r="AF22" s="63">
        <v>87.2</v>
      </c>
      <c r="AG22" s="63">
        <v>95.1</v>
      </c>
      <c r="AH22" s="41">
        <f t="shared" si="10"/>
        <v>-7.8999999999999915</v>
      </c>
      <c r="AI22" s="63">
        <v>293.2</v>
      </c>
      <c r="AJ22" s="63">
        <v>261.5</v>
      </c>
      <c r="AK22" s="47">
        <f t="shared" si="11"/>
        <v>31.699999999999989</v>
      </c>
    </row>
    <row r="23" spans="1:37" x14ac:dyDescent="0.25">
      <c r="A23" s="61" t="s">
        <v>271</v>
      </c>
      <c r="B23" s="46">
        <v>174.1</v>
      </c>
      <c r="C23" s="63">
        <v>364</v>
      </c>
      <c r="D23" s="41">
        <f t="shared" si="0"/>
        <v>-189.9</v>
      </c>
      <c r="E23" s="63">
        <v>158.30000000000001</v>
      </c>
      <c r="F23" s="63">
        <v>316.5</v>
      </c>
      <c r="G23" s="41">
        <f t="shared" si="1"/>
        <v>-158.19999999999999</v>
      </c>
      <c r="H23" s="63">
        <v>237.4</v>
      </c>
      <c r="I23" s="63">
        <v>443.1</v>
      </c>
      <c r="J23" s="41">
        <f t="shared" si="2"/>
        <v>-205.70000000000002</v>
      </c>
      <c r="K23" s="63">
        <v>237.4</v>
      </c>
      <c r="L23" s="63">
        <v>221.6</v>
      </c>
      <c r="M23" s="41">
        <f t="shared" si="3"/>
        <v>15.800000000000011</v>
      </c>
      <c r="N23" s="63">
        <v>269.10000000000002</v>
      </c>
      <c r="O23" s="63">
        <v>253.2</v>
      </c>
      <c r="P23" s="41">
        <f t="shared" si="4"/>
        <v>15.900000000000034</v>
      </c>
      <c r="Q23" s="63">
        <v>284.89999999999998</v>
      </c>
      <c r="R23" s="63">
        <v>553.9</v>
      </c>
      <c r="S23" s="41">
        <f t="shared" si="5"/>
        <v>-269</v>
      </c>
      <c r="T23" s="63">
        <v>79.099999999999994</v>
      </c>
      <c r="U23" s="63">
        <v>63.3</v>
      </c>
      <c r="V23" s="41">
        <f t="shared" si="6"/>
        <v>15.799999999999997</v>
      </c>
      <c r="W23" s="63">
        <v>332.4</v>
      </c>
      <c r="X23" s="63">
        <v>411.5</v>
      </c>
      <c r="Y23" s="41">
        <f t="shared" si="7"/>
        <v>-79.100000000000023</v>
      </c>
      <c r="Z23" s="63">
        <v>158.30000000000001</v>
      </c>
      <c r="AA23" s="63">
        <v>142.4</v>
      </c>
      <c r="AB23" s="41">
        <f t="shared" si="8"/>
        <v>15.900000000000006</v>
      </c>
      <c r="AC23" s="63">
        <v>63.3</v>
      </c>
      <c r="AD23" s="63">
        <v>63.3</v>
      </c>
      <c r="AE23" s="41">
        <f t="shared" si="9"/>
        <v>0</v>
      </c>
      <c r="AF23" s="63">
        <v>63.3</v>
      </c>
      <c r="AG23" s="63">
        <v>47.5</v>
      </c>
      <c r="AH23" s="41">
        <f t="shared" si="10"/>
        <v>15.799999999999997</v>
      </c>
      <c r="AI23" s="63">
        <v>253.2</v>
      </c>
      <c r="AJ23" s="63">
        <v>443.1</v>
      </c>
      <c r="AK23" s="47">
        <f t="shared" si="11"/>
        <v>-189.90000000000003</v>
      </c>
    </row>
    <row r="24" spans="1:37" x14ac:dyDescent="0.25">
      <c r="A24" s="61" t="s">
        <v>288</v>
      </c>
      <c r="B24" s="46">
        <v>0</v>
      </c>
      <c r="C24" s="63">
        <v>103.7</v>
      </c>
      <c r="D24" s="41">
        <f t="shared" si="0"/>
        <v>-103.7</v>
      </c>
      <c r="E24" s="63">
        <v>0</v>
      </c>
      <c r="F24" s="63">
        <v>0</v>
      </c>
      <c r="G24" s="41">
        <f t="shared" si="1"/>
        <v>0</v>
      </c>
      <c r="H24" s="63">
        <v>0</v>
      </c>
      <c r="I24" s="63">
        <v>103.7</v>
      </c>
      <c r="J24" s="41">
        <f t="shared" si="2"/>
        <v>-103.7</v>
      </c>
      <c r="K24" s="63">
        <v>0</v>
      </c>
      <c r="L24" s="63">
        <v>103.7</v>
      </c>
      <c r="M24" s="41">
        <f t="shared" si="3"/>
        <v>-103.7</v>
      </c>
      <c r="N24" s="63">
        <v>0</v>
      </c>
      <c r="O24" s="63">
        <v>0</v>
      </c>
      <c r="P24" s="41">
        <f t="shared" si="4"/>
        <v>0</v>
      </c>
      <c r="Q24" s="63">
        <v>0</v>
      </c>
      <c r="R24" s="63">
        <v>0</v>
      </c>
      <c r="S24" s="41">
        <f t="shared" si="5"/>
        <v>0</v>
      </c>
      <c r="T24" s="63">
        <v>0</v>
      </c>
      <c r="U24" s="63">
        <v>103.7</v>
      </c>
      <c r="V24" s="41">
        <f t="shared" si="6"/>
        <v>-103.7</v>
      </c>
      <c r="W24" s="63">
        <v>0</v>
      </c>
      <c r="X24" s="63">
        <v>103.7</v>
      </c>
      <c r="Y24" s="41">
        <f t="shared" si="7"/>
        <v>-103.7</v>
      </c>
      <c r="Z24" s="63">
        <v>0</v>
      </c>
      <c r="AA24" s="63">
        <v>0</v>
      </c>
      <c r="AB24" s="41">
        <f t="shared" si="8"/>
        <v>0</v>
      </c>
      <c r="AC24" s="63">
        <v>0</v>
      </c>
      <c r="AD24" s="63">
        <v>0</v>
      </c>
      <c r="AE24" s="41">
        <f t="shared" si="9"/>
        <v>0</v>
      </c>
      <c r="AF24" s="63">
        <v>0</v>
      </c>
      <c r="AG24" s="63">
        <v>0</v>
      </c>
      <c r="AH24" s="41">
        <f t="shared" si="10"/>
        <v>0</v>
      </c>
      <c r="AI24" s="63">
        <v>0</v>
      </c>
      <c r="AJ24" s="63">
        <v>0</v>
      </c>
      <c r="AK24" s="47">
        <f t="shared" si="11"/>
        <v>0</v>
      </c>
    </row>
    <row r="25" spans="1:37" x14ac:dyDescent="0.25">
      <c r="A25" s="61" t="s">
        <v>290</v>
      </c>
      <c r="B25" s="46">
        <v>119.8</v>
      </c>
      <c r="C25" s="63">
        <v>79.8</v>
      </c>
      <c r="D25" s="41">
        <f t="shared" si="0"/>
        <v>40</v>
      </c>
      <c r="E25" s="63">
        <v>149.69999999999999</v>
      </c>
      <c r="F25" s="63">
        <v>79.8</v>
      </c>
      <c r="G25" s="41">
        <f t="shared" si="1"/>
        <v>69.899999999999991</v>
      </c>
      <c r="H25" s="63">
        <v>149.69999999999999</v>
      </c>
      <c r="I25" s="63">
        <v>99.8</v>
      </c>
      <c r="J25" s="41">
        <f t="shared" si="2"/>
        <v>49.899999999999991</v>
      </c>
      <c r="K25" s="63">
        <v>299.39999999999998</v>
      </c>
      <c r="L25" s="63">
        <v>319.39999999999998</v>
      </c>
      <c r="M25" s="41">
        <f t="shared" si="3"/>
        <v>-20</v>
      </c>
      <c r="N25" s="63">
        <v>209.6</v>
      </c>
      <c r="O25" s="63">
        <v>319.39999999999998</v>
      </c>
      <c r="P25" s="41">
        <f t="shared" si="4"/>
        <v>-109.79999999999998</v>
      </c>
      <c r="Q25" s="63">
        <v>289.5</v>
      </c>
      <c r="R25" s="63">
        <v>259.5</v>
      </c>
      <c r="S25" s="41">
        <f t="shared" si="5"/>
        <v>30</v>
      </c>
      <c r="T25" s="63">
        <v>229.6</v>
      </c>
      <c r="U25" s="63">
        <v>179.7</v>
      </c>
      <c r="V25" s="41">
        <f t="shared" si="6"/>
        <v>49.900000000000006</v>
      </c>
      <c r="W25" s="63">
        <v>329.4</v>
      </c>
      <c r="X25" s="63">
        <v>419.2</v>
      </c>
      <c r="Y25" s="41">
        <f t="shared" si="7"/>
        <v>-89.800000000000011</v>
      </c>
      <c r="Z25" s="63">
        <v>299.39999999999998</v>
      </c>
      <c r="AA25" s="63">
        <v>269.5</v>
      </c>
      <c r="AB25" s="41">
        <f t="shared" si="8"/>
        <v>29.899999999999977</v>
      </c>
      <c r="AC25" s="63">
        <v>439.2</v>
      </c>
      <c r="AD25" s="63">
        <v>399.2</v>
      </c>
      <c r="AE25" s="41">
        <f t="shared" si="9"/>
        <v>40</v>
      </c>
      <c r="AF25" s="63">
        <v>339.4</v>
      </c>
      <c r="AG25" s="63">
        <v>399.2</v>
      </c>
      <c r="AH25" s="41">
        <f t="shared" si="10"/>
        <v>-59.800000000000011</v>
      </c>
      <c r="AI25" s="63">
        <v>828.4</v>
      </c>
      <c r="AJ25" s="63">
        <v>1058</v>
      </c>
      <c r="AK25" s="47">
        <f t="shared" si="11"/>
        <v>-229.60000000000002</v>
      </c>
    </row>
    <row r="26" spans="1:37" x14ac:dyDescent="0.25">
      <c r="A26" s="61" t="s">
        <v>308</v>
      </c>
      <c r="B26" s="46">
        <v>173.5</v>
      </c>
      <c r="C26" s="63">
        <v>173.5</v>
      </c>
      <c r="D26" s="41">
        <f t="shared" si="0"/>
        <v>0</v>
      </c>
      <c r="E26" s="63">
        <v>144.6</v>
      </c>
      <c r="F26" s="63">
        <v>231.3</v>
      </c>
      <c r="G26" s="41">
        <f t="shared" si="1"/>
        <v>-86.700000000000017</v>
      </c>
      <c r="H26" s="63">
        <v>144.6</v>
      </c>
      <c r="I26" s="63">
        <v>202.4</v>
      </c>
      <c r="J26" s="41">
        <f t="shared" si="2"/>
        <v>-57.800000000000011</v>
      </c>
      <c r="K26" s="63">
        <v>289.10000000000002</v>
      </c>
      <c r="L26" s="63">
        <v>231.3</v>
      </c>
      <c r="M26" s="41">
        <f t="shared" si="3"/>
        <v>57.800000000000011</v>
      </c>
      <c r="N26" s="63">
        <v>404.8</v>
      </c>
      <c r="O26" s="63">
        <v>375.9</v>
      </c>
      <c r="P26" s="41">
        <f t="shared" si="4"/>
        <v>28.900000000000034</v>
      </c>
      <c r="Q26" s="63">
        <v>260.2</v>
      </c>
      <c r="R26" s="63">
        <v>202.4</v>
      </c>
      <c r="S26" s="41">
        <f t="shared" si="5"/>
        <v>57.799999999999983</v>
      </c>
      <c r="T26" s="63">
        <v>144.6</v>
      </c>
      <c r="U26" s="63">
        <v>144.6</v>
      </c>
      <c r="V26" s="41">
        <f t="shared" si="6"/>
        <v>0</v>
      </c>
      <c r="W26" s="63">
        <v>462.6</v>
      </c>
      <c r="X26" s="63">
        <v>925.2</v>
      </c>
      <c r="Y26" s="41">
        <f t="shared" si="7"/>
        <v>-462.6</v>
      </c>
      <c r="Z26" s="63">
        <v>260.2</v>
      </c>
      <c r="AA26" s="63">
        <v>462.6</v>
      </c>
      <c r="AB26" s="41">
        <f t="shared" si="8"/>
        <v>-202.40000000000003</v>
      </c>
      <c r="AC26" s="63">
        <v>173.5</v>
      </c>
      <c r="AD26" s="63">
        <v>144.6</v>
      </c>
      <c r="AE26" s="41">
        <f t="shared" si="9"/>
        <v>28.900000000000006</v>
      </c>
      <c r="AF26" s="63">
        <v>144.6</v>
      </c>
      <c r="AG26" s="63">
        <v>115.6</v>
      </c>
      <c r="AH26" s="41">
        <f t="shared" si="10"/>
        <v>29</v>
      </c>
      <c r="AI26" s="63">
        <v>289.10000000000002</v>
      </c>
      <c r="AJ26" s="63">
        <v>173.5</v>
      </c>
      <c r="AK26" s="47">
        <f t="shared" si="11"/>
        <v>115.60000000000002</v>
      </c>
    </row>
    <row r="27" spans="1:37" x14ac:dyDescent="0.25">
      <c r="A27" s="61" t="s">
        <v>320</v>
      </c>
      <c r="B27" s="46">
        <v>130.30000000000001</v>
      </c>
      <c r="C27" s="63">
        <v>251.4</v>
      </c>
      <c r="D27" s="41">
        <f t="shared" si="0"/>
        <v>-121.1</v>
      </c>
      <c r="E27" s="63">
        <v>139.69999999999999</v>
      </c>
      <c r="F27" s="63">
        <v>223.4</v>
      </c>
      <c r="G27" s="41">
        <f t="shared" si="1"/>
        <v>-83.700000000000017</v>
      </c>
      <c r="H27" s="63">
        <v>139.69999999999999</v>
      </c>
      <c r="I27" s="63">
        <v>149</v>
      </c>
      <c r="J27" s="41">
        <f t="shared" si="2"/>
        <v>-9.3000000000000114</v>
      </c>
      <c r="K27" s="63">
        <v>93.1</v>
      </c>
      <c r="L27" s="63">
        <v>93.1</v>
      </c>
      <c r="M27" s="41">
        <f t="shared" si="3"/>
        <v>0</v>
      </c>
      <c r="N27" s="63">
        <v>37.200000000000003</v>
      </c>
      <c r="O27" s="63">
        <v>27.9</v>
      </c>
      <c r="P27" s="41">
        <f t="shared" si="4"/>
        <v>9.3000000000000043</v>
      </c>
      <c r="Q27" s="63">
        <v>55.9</v>
      </c>
      <c r="R27" s="63">
        <v>37.200000000000003</v>
      </c>
      <c r="S27" s="41">
        <f t="shared" si="5"/>
        <v>18.699999999999996</v>
      </c>
      <c r="T27" s="63">
        <v>27.9</v>
      </c>
      <c r="U27" s="63">
        <v>18.600000000000001</v>
      </c>
      <c r="V27" s="41">
        <f t="shared" si="6"/>
        <v>9.2999999999999972</v>
      </c>
      <c r="W27" s="63">
        <v>46.6</v>
      </c>
      <c r="X27" s="63">
        <v>27.9</v>
      </c>
      <c r="Y27" s="41">
        <f t="shared" si="7"/>
        <v>18.700000000000003</v>
      </c>
      <c r="Z27" s="63">
        <v>149</v>
      </c>
      <c r="AA27" s="63">
        <v>130.30000000000001</v>
      </c>
      <c r="AB27" s="41">
        <f t="shared" si="8"/>
        <v>18.699999999999989</v>
      </c>
      <c r="AC27" s="63">
        <v>83.8</v>
      </c>
      <c r="AD27" s="63">
        <v>93.1</v>
      </c>
      <c r="AE27" s="41">
        <f t="shared" si="9"/>
        <v>-9.2999999999999972</v>
      </c>
      <c r="AF27" s="63">
        <v>74.5</v>
      </c>
      <c r="AG27" s="63">
        <v>111.7</v>
      </c>
      <c r="AH27" s="41">
        <f t="shared" si="10"/>
        <v>-37.200000000000003</v>
      </c>
      <c r="AI27" s="63">
        <v>279.3</v>
      </c>
      <c r="AJ27" s="63">
        <v>204.8</v>
      </c>
      <c r="AK27" s="47">
        <f t="shared" si="11"/>
        <v>74.5</v>
      </c>
    </row>
    <row r="28" spans="1:37" x14ac:dyDescent="0.25">
      <c r="A28" s="61" t="s">
        <v>336</v>
      </c>
      <c r="B28" s="46">
        <v>206.6</v>
      </c>
      <c r="C28" s="63">
        <v>165.3</v>
      </c>
      <c r="D28" s="41">
        <f t="shared" si="0"/>
        <v>41.299999999999983</v>
      </c>
      <c r="E28" s="63">
        <v>206.6</v>
      </c>
      <c r="F28" s="63">
        <v>227.3</v>
      </c>
      <c r="G28" s="41">
        <f t="shared" si="1"/>
        <v>-20.700000000000017</v>
      </c>
      <c r="H28" s="63">
        <v>206.6</v>
      </c>
      <c r="I28" s="63">
        <v>206.6</v>
      </c>
      <c r="J28" s="41">
        <f t="shared" si="2"/>
        <v>0</v>
      </c>
      <c r="K28" s="63">
        <v>206.6</v>
      </c>
      <c r="L28" s="63">
        <v>227.3</v>
      </c>
      <c r="M28" s="41">
        <f t="shared" si="3"/>
        <v>-20.700000000000017</v>
      </c>
      <c r="N28" s="63">
        <v>62</v>
      </c>
      <c r="O28" s="63">
        <v>62</v>
      </c>
      <c r="P28" s="41">
        <f t="shared" si="4"/>
        <v>0</v>
      </c>
      <c r="Q28" s="63">
        <v>165.3</v>
      </c>
      <c r="R28" s="63">
        <v>165.3</v>
      </c>
      <c r="S28" s="41">
        <f t="shared" si="5"/>
        <v>0</v>
      </c>
      <c r="T28" s="63">
        <v>144.6</v>
      </c>
      <c r="U28" s="63">
        <v>124</v>
      </c>
      <c r="V28" s="41">
        <f t="shared" si="6"/>
        <v>20.599999999999994</v>
      </c>
      <c r="W28" s="63">
        <v>165.3</v>
      </c>
      <c r="X28" s="63">
        <v>186</v>
      </c>
      <c r="Y28" s="41">
        <f t="shared" si="7"/>
        <v>-20.699999999999989</v>
      </c>
      <c r="Z28" s="63">
        <v>20.7</v>
      </c>
      <c r="AA28" s="63">
        <v>20.7</v>
      </c>
      <c r="AB28" s="41">
        <f t="shared" si="8"/>
        <v>0</v>
      </c>
      <c r="AC28" s="63">
        <v>41.3</v>
      </c>
      <c r="AD28" s="63">
        <v>41.3</v>
      </c>
      <c r="AE28" s="41">
        <f t="shared" si="9"/>
        <v>0</v>
      </c>
      <c r="AF28" s="63">
        <v>41.3</v>
      </c>
      <c r="AG28" s="63">
        <v>20.7</v>
      </c>
      <c r="AH28" s="41">
        <f t="shared" si="10"/>
        <v>20.599999999999998</v>
      </c>
      <c r="AI28" s="63">
        <v>124</v>
      </c>
      <c r="AJ28" s="63">
        <v>144.6</v>
      </c>
      <c r="AK28" s="47">
        <f t="shared" si="11"/>
        <v>-20.599999999999994</v>
      </c>
    </row>
    <row r="29" spans="1:37" x14ac:dyDescent="0.25">
      <c r="A29" s="61" t="s">
        <v>342</v>
      </c>
      <c r="B29" s="46">
        <v>0</v>
      </c>
      <c r="C29" s="63">
        <v>0</v>
      </c>
      <c r="D29" s="41">
        <f t="shared" si="0"/>
        <v>0</v>
      </c>
      <c r="E29" s="63">
        <v>0</v>
      </c>
      <c r="F29" s="63">
        <v>0</v>
      </c>
      <c r="G29" s="41">
        <f t="shared" si="1"/>
        <v>0</v>
      </c>
      <c r="H29" s="63">
        <v>0</v>
      </c>
      <c r="I29" s="63">
        <v>0</v>
      </c>
      <c r="J29" s="41">
        <f t="shared" si="2"/>
        <v>0</v>
      </c>
      <c r="K29" s="63">
        <v>0</v>
      </c>
      <c r="L29" s="63">
        <v>25.3</v>
      </c>
      <c r="M29" s="41">
        <f t="shared" si="3"/>
        <v>-25.3</v>
      </c>
      <c r="N29" s="63">
        <v>0</v>
      </c>
      <c r="O29" s="63">
        <v>0</v>
      </c>
      <c r="P29" s="41">
        <f t="shared" si="4"/>
        <v>0</v>
      </c>
      <c r="Q29" s="63">
        <v>0</v>
      </c>
      <c r="R29" s="63">
        <v>0</v>
      </c>
      <c r="S29" s="41">
        <f t="shared" si="5"/>
        <v>0</v>
      </c>
      <c r="T29" s="63">
        <v>0</v>
      </c>
      <c r="U29" s="63">
        <v>25.3</v>
      </c>
      <c r="V29" s="41">
        <f t="shared" si="6"/>
        <v>-25.3</v>
      </c>
      <c r="W29" s="63">
        <v>0</v>
      </c>
      <c r="X29" s="63">
        <v>25.3</v>
      </c>
      <c r="Y29" s="41">
        <f t="shared" si="7"/>
        <v>-25.3</v>
      </c>
      <c r="Z29" s="63">
        <v>0</v>
      </c>
      <c r="AA29" s="63">
        <v>25.3</v>
      </c>
      <c r="AB29" s="41">
        <f t="shared" si="8"/>
        <v>-25.3</v>
      </c>
      <c r="AC29" s="63">
        <v>0</v>
      </c>
      <c r="AD29" s="63">
        <v>25.3</v>
      </c>
      <c r="AE29" s="41">
        <f t="shared" si="9"/>
        <v>-25.3</v>
      </c>
      <c r="AF29" s="63">
        <v>0</v>
      </c>
      <c r="AG29" s="63">
        <v>25.3</v>
      </c>
      <c r="AH29" s="41">
        <f t="shared" si="10"/>
        <v>-25.3</v>
      </c>
      <c r="AI29" s="63">
        <v>0</v>
      </c>
      <c r="AJ29" s="63">
        <v>0</v>
      </c>
      <c r="AK29" s="47">
        <f t="shared" si="11"/>
        <v>0</v>
      </c>
    </row>
    <row r="30" spans="1:37" x14ac:dyDescent="0.25">
      <c r="A30" s="61" t="s">
        <v>344</v>
      </c>
      <c r="B30" s="46">
        <v>35.4</v>
      </c>
      <c r="C30" s="63">
        <v>35.4</v>
      </c>
      <c r="D30" s="41">
        <f t="shared" si="0"/>
        <v>0</v>
      </c>
      <c r="E30" s="63">
        <v>53.1</v>
      </c>
      <c r="F30" s="63">
        <v>70.8</v>
      </c>
      <c r="G30" s="41">
        <f t="shared" si="1"/>
        <v>-17.699999999999996</v>
      </c>
      <c r="H30" s="63">
        <v>53.1</v>
      </c>
      <c r="I30" s="63">
        <v>35.4</v>
      </c>
      <c r="J30" s="41">
        <f t="shared" si="2"/>
        <v>17.700000000000003</v>
      </c>
      <c r="K30" s="63">
        <v>53.1</v>
      </c>
      <c r="L30" s="63">
        <v>88.5</v>
      </c>
      <c r="M30" s="41">
        <f t="shared" si="3"/>
        <v>-35.4</v>
      </c>
      <c r="N30" s="63">
        <v>177.1</v>
      </c>
      <c r="O30" s="63">
        <v>106.2</v>
      </c>
      <c r="P30" s="41">
        <f t="shared" si="4"/>
        <v>70.899999999999991</v>
      </c>
      <c r="Q30" s="63">
        <v>247.9</v>
      </c>
      <c r="R30" s="63">
        <v>318.7</v>
      </c>
      <c r="S30" s="41">
        <f t="shared" si="5"/>
        <v>-70.799999999999983</v>
      </c>
      <c r="T30" s="63">
        <v>230.2</v>
      </c>
      <c r="U30" s="63">
        <v>141.69999999999999</v>
      </c>
      <c r="V30" s="41">
        <f t="shared" si="6"/>
        <v>88.5</v>
      </c>
      <c r="W30" s="63">
        <v>283.3</v>
      </c>
      <c r="X30" s="63">
        <v>247.9</v>
      </c>
      <c r="Y30" s="41">
        <f t="shared" si="7"/>
        <v>35.400000000000006</v>
      </c>
      <c r="Z30" s="63">
        <v>88.5</v>
      </c>
      <c r="AA30" s="63">
        <v>53.1</v>
      </c>
      <c r="AB30" s="41">
        <f t="shared" si="8"/>
        <v>35.4</v>
      </c>
      <c r="AC30" s="63">
        <v>124</v>
      </c>
      <c r="AD30" s="63">
        <v>88.5</v>
      </c>
      <c r="AE30" s="41">
        <f t="shared" si="9"/>
        <v>35.5</v>
      </c>
      <c r="AF30" s="63">
        <v>106.2</v>
      </c>
      <c r="AG30" s="63">
        <v>141.69999999999999</v>
      </c>
      <c r="AH30" s="41">
        <f t="shared" si="10"/>
        <v>-35.499999999999986</v>
      </c>
      <c r="AI30" s="63">
        <v>318.7</v>
      </c>
      <c r="AJ30" s="63">
        <v>336.4</v>
      </c>
      <c r="AK30" s="47">
        <f t="shared" si="11"/>
        <v>-17.699999999999989</v>
      </c>
    </row>
    <row r="31" spans="1:37" x14ac:dyDescent="0.25">
      <c r="A31" s="61" t="s">
        <v>357</v>
      </c>
      <c r="B31" s="46">
        <v>9.4</v>
      </c>
      <c r="C31" s="63">
        <v>0</v>
      </c>
      <c r="D31" s="41">
        <f t="shared" si="0"/>
        <v>9.4</v>
      </c>
      <c r="E31" s="63">
        <v>0</v>
      </c>
      <c r="F31" s="63">
        <v>9.4</v>
      </c>
      <c r="G31" s="41">
        <f t="shared" si="1"/>
        <v>-9.4</v>
      </c>
      <c r="H31" s="63">
        <v>9.4</v>
      </c>
      <c r="I31" s="63">
        <v>18.7</v>
      </c>
      <c r="J31" s="41">
        <f t="shared" si="2"/>
        <v>-9.2999999999999989</v>
      </c>
      <c r="K31" s="63">
        <v>18.7</v>
      </c>
      <c r="L31" s="63">
        <v>18.7</v>
      </c>
      <c r="M31" s="41">
        <f t="shared" si="3"/>
        <v>0</v>
      </c>
      <c r="N31" s="63">
        <v>149.6</v>
      </c>
      <c r="O31" s="63">
        <v>84.2</v>
      </c>
      <c r="P31" s="41">
        <f t="shared" si="4"/>
        <v>65.399999999999991</v>
      </c>
      <c r="Q31" s="63">
        <v>233.8</v>
      </c>
      <c r="R31" s="63">
        <v>289.89999999999998</v>
      </c>
      <c r="S31" s="41">
        <f t="shared" si="5"/>
        <v>-56.099999999999966</v>
      </c>
      <c r="T31" s="63">
        <v>159</v>
      </c>
      <c r="U31" s="63">
        <v>205.7</v>
      </c>
      <c r="V31" s="41">
        <f t="shared" si="6"/>
        <v>-46.699999999999989</v>
      </c>
      <c r="W31" s="63">
        <v>318</v>
      </c>
      <c r="X31" s="63">
        <v>336.7</v>
      </c>
      <c r="Y31" s="41">
        <f t="shared" si="7"/>
        <v>-18.699999999999989</v>
      </c>
      <c r="Z31" s="63">
        <v>346</v>
      </c>
      <c r="AA31" s="63">
        <v>383.4</v>
      </c>
      <c r="AB31" s="41">
        <f t="shared" si="8"/>
        <v>-37.399999999999977</v>
      </c>
      <c r="AC31" s="63">
        <v>420.8</v>
      </c>
      <c r="AD31" s="63">
        <v>458.3</v>
      </c>
      <c r="AE31" s="41">
        <f t="shared" si="9"/>
        <v>-37.5</v>
      </c>
      <c r="AF31" s="63">
        <v>439.6</v>
      </c>
      <c r="AG31" s="63">
        <v>514.4</v>
      </c>
      <c r="AH31" s="41">
        <f t="shared" si="10"/>
        <v>-74.799999999999955</v>
      </c>
      <c r="AI31" s="63">
        <v>523.70000000000005</v>
      </c>
      <c r="AJ31" s="63">
        <v>439.6</v>
      </c>
      <c r="AK31" s="47">
        <f t="shared" si="11"/>
        <v>84.100000000000023</v>
      </c>
    </row>
    <row r="32" spans="1:37" x14ac:dyDescent="0.25">
      <c r="A32" s="61" t="s">
        <v>371</v>
      </c>
      <c r="B32" s="46">
        <v>0</v>
      </c>
      <c r="C32" s="63">
        <v>93.7</v>
      </c>
      <c r="D32" s="41">
        <f t="shared" si="0"/>
        <v>-93.7</v>
      </c>
      <c r="E32" s="63">
        <v>0</v>
      </c>
      <c r="F32" s="63">
        <v>0</v>
      </c>
      <c r="G32" s="41">
        <f t="shared" si="1"/>
        <v>0</v>
      </c>
      <c r="H32" s="63">
        <v>0</v>
      </c>
      <c r="I32" s="63">
        <v>0</v>
      </c>
      <c r="J32" s="41">
        <f t="shared" si="2"/>
        <v>0</v>
      </c>
      <c r="K32" s="63">
        <v>0</v>
      </c>
      <c r="L32" s="63">
        <v>93.7</v>
      </c>
      <c r="M32" s="41">
        <f t="shared" si="3"/>
        <v>-93.7</v>
      </c>
      <c r="N32" s="63">
        <v>187.4</v>
      </c>
      <c r="O32" s="63">
        <v>93.7</v>
      </c>
      <c r="P32" s="41">
        <f t="shared" si="4"/>
        <v>93.7</v>
      </c>
      <c r="Q32" s="63">
        <v>187.4</v>
      </c>
      <c r="R32" s="63">
        <v>281.10000000000002</v>
      </c>
      <c r="S32" s="41">
        <f t="shared" si="5"/>
        <v>-93.700000000000017</v>
      </c>
      <c r="T32" s="63">
        <v>0</v>
      </c>
      <c r="U32" s="63">
        <v>93.7</v>
      </c>
      <c r="V32" s="41">
        <f t="shared" si="6"/>
        <v>-93.7</v>
      </c>
      <c r="W32" s="63">
        <v>281.10000000000002</v>
      </c>
      <c r="X32" s="63">
        <v>187.4</v>
      </c>
      <c r="Y32" s="41">
        <f t="shared" si="7"/>
        <v>93.700000000000017</v>
      </c>
      <c r="Z32" s="63">
        <v>93.7</v>
      </c>
      <c r="AA32" s="63">
        <v>0</v>
      </c>
      <c r="AB32" s="41">
        <f t="shared" si="8"/>
        <v>93.7</v>
      </c>
      <c r="AC32" s="63">
        <v>281.10000000000002</v>
      </c>
      <c r="AD32" s="63">
        <v>187.4</v>
      </c>
      <c r="AE32" s="41">
        <f t="shared" si="9"/>
        <v>93.700000000000017</v>
      </c>
      <c r="AF32" s="63">
        <v>187.4</v>
      </c>
      <c r="AG32" s="63">
        <v>281.10000000000002</v>
      </c>
      <c r="AH32" s="41">
        <f t="shared" si="10"/>
        <v>-93.700000000000017</v>
      </c>
      <c r="AI32" s="63">
        <v>374.8</v>
      </c>
      <c r="AJ32" s="63">
        <v>281.10000000000002</v>
      </c>
      <c r="AK32" s="47">
        <f t="shared" si="11"/>
        <v>93.699999999999989</v>
      </c>
    </row>
    <row r="33" spans="1:37" x14ac:dyDescent="0.25">
      <c r="A33" s="61" t="s">
        <v>376</v>
      </c>
      <c r="B33" s="46">
        <v>46.7</v>
      </c>
      <c r="C33" s="63">
        <v>46.7</v>
      </c>
      <c r="D33" s="41">
        <f t="shared" si="0"/>
        <v>0</v>
      </c>
      <c r="E33" s="63">
        <v>46.7</v>
      </c>
      <c r="F33" s="63">
        <v>23.4</v>
      </c>
      <c r="G33" s="41">
        <f t="shared" si="1"/>
        <v>23.300000000000004</v>
      </c>
      <c r="H33" s="63">
        <v>46.7</v>
      </c>
      <c r="I33" s="63">
        <v>70.099999999999994</v>
      </c>
      <c r="J33" s="41">
        <f t="shared" si="2"/>
        <v>-23.399999999999991</v>
      </c>
      <c r="K33" s="63">
        <v>70.099999999999994</v>
      </c>
      <c r="L33" s="63">
        <v>46.7</v>
      </c>
      <c r="M33" s="41">
        <f t="shared" si="3"/>
        <v>23.399999999999991</v>
      </c>
      <c r="N33" s="63">
        <v>140.1</v>
      </c>
      <c r="O33" s="63">
        <v>140.1</v>
      </c>
      <c r="P33" s="41">
        <f t="shared" si="4"/>
        <v>0</v>
      </c>
      <c r="Q33" s="63">
        <v>140.1</v>
      </c>
      <c r="R33" s="63">
        <v>140.1</v>
      </c>
      <c r="S33" s="41">
        <f t="shared" si="5"/>
        <v>0</v>
      </c>
      <c r="T33" s="63">
        <v>163.5</v>
      </c>
      <c r="U33" s="63">
        <v>93.4</v>
      </c>
      <c r="V33" s="41">
        <f t="shared" si="6"/>
        <v>70.099999999999994</v>
      </c>
      <c r="W33" s="63">
        <v>280.3</v>
      </c>
      <c r="X33" s="63">
        <v>350.3</v>
      </c>
      <c r="Y33" s="41">
        <f t="shared" si="7"/>
        <v>-70</v>
      </c>
      <c r="Z33" s="63">
        <v>256.89999999999998</v>
      </c>
      <c r="AA33" s="63">
        <v>280.3</v>
      </c>
      <c r="AB33" s="41">
        <f t="shared" si="8"/>
        <v>-23.400000000000034</v>
      </c>
      <c r="AC33" s="63">
        <v>350.3</v>
      </c>
      <c r="AD33" s="63">
        <v>420.4</v>
      </c>
      <c r="AE33" s="41">
        <f t="shared" si="9"/>
        <v>-70.099999999999966</v>
      </c>
      <c r="AF33" s="63">
        <v>140.1</v>
      </c>
      <c r="AG33" s="63">
        <v>140.1</v>
      </c>
      <c r="AH33" s="41">
        <f t="shared" si="10"/>
        <v>0</v>
      </c>
      <c r="AI33" s="63">
        <v>256.89999999999998</v>
      </c>
      <c r="AJ33" s="63">
        <v>256.89999999999998</v>
      </c>
      <c r="AK33" s="47">
        <f t="shared" si="11"/>
        <v>0</v>
      </c>
    </row>
    <row r="34" spans="1:37" x14ac:dyDescent="0.25">
      <c r="A34" s="61" t="s">
        <v>387</v>
      </c>
      <c r="B34" s="46">
        <v>18.100000000000001</v>
      </c>
      <c r="C34" s="63">
        <v>18.100000000000001</v>
      </c>
      <c r="D34" s="41">
        <f t="shared" si="0"/>
        <v>0</v>
      </c>
      <c r="E34" s="63">
        <v>18.100000000000001</v>
      </c>
      <c r="F34" s="63">
        <v>18.100000000000001</v>
      </c>
      <c r="G34" s="41">
        <f t="shared" si="1"/>
        <v>0</v>
      </c>
      <c r="H34" s="63">
        <v>36.200000000000003</v>
      </c>
      <c r="I34" s="63">
        <v>18.100000000000001</v>
      </c>
      <c r="J34" s="41">
        <f t="shared" si="2"/>
        <v>18.100000000000001</v>
      </c>
      <c r="K34" s="63">
        <v>54.3</v>
      </c>
      <c r="L34" s="63">
        <v>36.200000000000003</v>
      </c>
      <c r="M34" s="41">
        <f t="shared" si="3"/>
        <v>18.099999999999994</v>
      </c>
      <c r="N34" s="63">
        <v>289.7</v>
      </c>
      <c r="O34" s="63">
        <v>253.5</v>
      </c>
      <c r="P34" s="41">
        <f t="shared" si="4"/>
        <v>36.199999999999989</v>
      </c>
      <c r="Q34" s="63">
        <v>235.4</v>
      </c>
      <c r="R34" s="63">
        <v>362.1</v>
      </c>
      <c r="S34" s="41">
        <f t="shared" si="5"/>
        <v>-126.70000000000002</v>
      </c>
      <c r="T34" s="63">
        <v>199.2</v>
      </c>
      <c r="U34" s="63">
        <v>162.9</v>
      </c>
      <c r="V34" s="41">
        <f t="shared" si="6"/>
        <v>36.299999999999983</v>
      </c>
      <c r="W34" s="63">
        <v>506.9</v>
      </c>
      <c r="X34" s="63">
        <v>289.7</v>
      </c>
      <c r="Y34" s="41">
        <f t="shared" si="7"/>
        <v>217.2</v>
      </c>
      <c r="Z34" s="63">
        <v>162.9</v>
      </c>
      <c r="AA34" s="63">
        <v>108.6</v>
      </c>
      <c r="AB34" s="41">
        <f t="shared" si="8"/>
        <v>54.300000000000011</v>
      </c>
      <c r="AC34" s="63">
        <v>253.5</v>
      </c>
      <c r="AD34" s="63">
        <v>325.89999999999998</v>
      </c>
      <c r="AE34" s="41">
        <f t="shared" si="9"/>
        <v>-72.399999999999977</v>
      </c>
      <c r="AF34" s="63">
        <v>54.3</v>
      </c>
      <c r="AG34" s="63">
        <v>72.400000000000006</v>
      </c>
      <c r="AH34" s="41">
        <f t="shared" si="10"/>
        <v>-18.100000000000009</v>
      </c>
      <c r="AI34" s="63">
        <v>235.4</v>
      </c>
      <c r="AJ34" s="63">
        <v>144.80000000000001</v>
      </c>
      <c r="AK34" s="47">
        <f t="shared" si="11"/>
        <v>90.6</v>
      </c>
    </row>
    <row r="35" spans="1:37" x14ac:dyDescent="0.25">
      <c r="A35" s="61" t="s">
        <v>402</v>
      </c>
      <c r="B35" s="46">
        <v>81.599999999999994</v>
      </c>
      <c r="C35" s="63">
        <v>106</v>
      </c>
      <c r="D35" s="41">
        <f t="shared" si="0"/>
        <v>-24.400000000000006</v>
      </c>
      <c r="E35" s="63">
        <v>122.4</v>
      </c>
      <c r="F35" s="63">
        <v>81.599999999999994</v>
      </c>
      <c r="G35" s="41">
        <f t="shared" si="1"/>
        <v>40.800000000000011</v>
      </c>
      <c r="H35" s="63">
        <v>122.4</v>
      </c>
      <c r="I35" s="63">
        <v>155</v>
      </c>
      <c r="J35" s="41">
        <f t="shared" si="2"/>
        <v>-32.599999999999994</v>
      </c>
      <c r="K35" s="63">
        <v>138.69999999999999</v>
      </c>
      <c r="L35" s="63">
        <v>130.5</v>
      </c>
      <c r="M35" s="41">
        <f t="shared" si="3"/>
        <v>8.1999999999999886</v>
      </c>
      <c r="N35" s="63">
        <v>358.9</v>
      </c>
      <c r="O35" s="63">
        <v>399.7</v>
      </c>
      <c r="P35" s="41">
        <f t="shared" si="4"/>
        <v>-40.800000000000011</v>
      </c>
      <c r="Q35" s="63">
        <v>252.9</v>
      </c>
      <c r="R35" s="63">
        <v>252.9</v>
      </c>
      <c r="S35" s="41">
        <f t="shared" si="5"/>
        <v>0</v>
      </c>
      <c r="T35" s="63">
        <v>277.39999999999998</v>
      </c>
      <c r="U35" s="63">
        <v>358.9</v>
      </c>
      <c r="V35" s="41">
        <f t="shared" si="6"/>
        <v>-81.5</v>
      </c>
      <c r="W35" s="63">
        <v>513.9</v>
      </c>
      <c r="X35" s="63">
        <v>481.3</v>
      </c>
      <c r="Y35" s="41">
        <f t="shared" si="7"/>
        <v>32.599999999999966</v>
      </c>
      <c r="Z35" s="63">
        <v>106</v>
      </c>
      <c r="AA35" s="63">
        <v>212.1</v>
      </c>
      <c r="AB35" s="41">
        <f t="shared" si="8"/>
        <v>-106.1</v>
      </c>
      <c r="AC35" s="63">
        <v>73.400000000000006</v>
      </c>
      <c r="AD35" s="63">
        <v>73.400000000000006</v>
      </c>
      <c r="AE35" s="41">
        <f t="shared" si="9"/>
        <v>0</v>
      </c>
      <c r="AF35" s="63">
        <v>73.400000000000006</v>
      </c>
      <c r="AG35" s="63">
        <v>122.4</v>
      </c>
      <c r="AH35" s="41">
        <f t="shared" si="10"/>
        <v>-49</v>
      </c>
      <c r="AI35" s="63">
        <v>236.6</v>
      </c>
      <c r="AJ35" s="63">
        <v>301.8</v>
      </c>
      <c r="AK35" s="47">
        <f t="shared" si="11"/>
        <v>-65.200000000000017</v>
      </c>
    </row>
    <row r="36" spans="1:37" x14ac:dyDescent="0.25">
      <c r="A36" s="61" t="s">
        <v>417</v>
      </c>
      <c r="B36" s="46">
        <v>235.9</v>
      </c>
      <c r="C36" s="63">
        <v>188.7</v>
      </c>
      <c r="D36" s="41">
        <f t="shared" si="0"/>
        <v>47.200000000000017</v>
      </c>
      <c r="E36" s="63">
        <v>235.9</v>
      </c>
      <c r="F36" s="63">
        <v>188.7</v>
      </c>
      <c r="G36" s="41">
        <f t="shared" si="1"/>
        <v>47.200000000000017</v>
      </c>
      <c r="H36" s="63">
        <v>235.9</v>
      </c>
      <c r="I36" s="63">
        <v>235.9</v>
      </c>
      <c r="J36" s="41">
        <f t="shared" si="2"/>
        <v>0</v>
      </c>
      <c r="K36" s="63">
        <v>471.8</v>
      </c>
      <c r="L36" s="63">
        <v>330.2</v>
      </c>
      <c r="M36" s="41">
        <f t="shared" si="3"/>
        <v>141.60000000000002</v>
      </c>
      <c r="N36" s="63">
        <v>47.2</v>
      </c>
      <c r="O36" s="63">
        <v>0</v>
      </c>
      <c r="P36" s="41">
        <f t="shared" si="4"/>
        <v>47.2</v>
      </c>
      <c r="Q36" s="63">
        <v>0</v>
      </c>
      <c r="R36" s="63">
        <v>47.2</v>
      </c>
      <c r="S36" s="41">
        <f t="shared" si="5"/>
        <v>-47.2</v>
      </c>
      <c r="T36" s="63">
        <v>0</v>
      </c>
      <c r="U36" s="63">
        <v>0</v>
      </c>
      <c r="V36" s="41">
        <f t="shared" si="6"/>
        <v>0</v>
      </c>
      <c r="W36" s="63">
        <v>94.4</v>
      </c>
      <c r="X36" s="63">
        <v>94.4</v>
      </c>
      <c r="Y36" s="41">
        <f t="shared" si="7"/>
        <v>0</v>
      </c>
      <c r="Z36" s="63">
        <v>235.9</v>
      </c>
      <c r="AA36" s="63">
        <v>235.9</v>
      </c>
      <c r="AB36" s="41">
        <f t="shared" si="8"/>
        <v>0</v>
      </c>
      <c r="AC36" s="63">
        <v>141.5</v>
      </c>
      <c r="AD36" s="63">
        <v>94.4</v>
      </c>
      <c r="AE36" s="41">
        <f t="shared" si="9"/>
        <v>47.099999999999994</v>
      </c>
      <c r="AF36" s="63">
        <v>94.4</v>
      </c>
      <c r="AG36" s="63">
        <v>141.5</v>
      </c>
      <c r="AH36" s="41">
        <f t="shared" si="10"/>
        <v>-47.099999999999994</v>
      </c>
      <c r="AI36" s="63">
        <v>283.10000000000002</v>
      </c>
      <c r="AJ36" s="63">
        <v>188.7</v>
      </c>
      <c r="AK36" s="47">
        <f t="shared" si="11"/>
        <v>94.400000000000034</v>
      </c>
    </row>
    <row r="37" spans="1:37" x14ac:dyDescent="0.25">
      <c r="A37" s="61" t="s">
        <v>426</v>
      </c>
      <c r="B37" s="46">
        <v>0</v>
      </c>
      <c r="C37" s="63">
        <v>56.1</v>
      </c>
      <c r="D37" s="41">
        <f t="shared" si="0"/>
        <v>-56.1</v>
      </c>
      <c r="E37" s="63">
        <v>0</v>
      </c>
      <c r="F37" s="63">
        <v>56.1</v>
      </c>
      <c r="G37" s="41">
        <f t="shared" si="1"/>
        <v>-56.1</v>
      </c>
      <c r="H37" s="63">
        <v>0</v>
      </c>
      <c r="I37" s="63">
        <v>0</v>
      </c>
      <c r="J37" s="41">
        <f t="shared" si="2"/>
        <v>0</v>
      </c>
      <c r="K37" s="63">
        <v>0</v>
      </c>
      <c r="L37" s="63">
        <v>56.1</v>
      </c>
      <c r="M37" s="41">
        <f t="shared" si="3"/>
        <v>-56.1</v>
      </c>
      <c r="N37" s="63">
        <v>0</v>
      </c>
      <c r="O37" s="63">
        <v>56.1</v>
      </c>
      <c r="P37" s="41">
        <f t="shared" si="4"/>
        <v>-56.1</v>
      </c>
      <c r="Q37" s="63">
        <v>0</v>
      </c>
      <c r="R37" s="63">
        <v>0</v>
      </c>
      <c r="S37" s="41">
        <f t="shared" si="5"/>
        <v>0</v>
      </c>
      <c r="T37" s="63">
        <v>0</v>
      </c>
      <c r="U37" s="63">
        <v>0</v>
      </c>
      <c r="V37" s="41">
        <f t="shared" si="6"/>
        <v>0</v>
      </c>
      <c r="W37" s="63">
        <v>0</v>
      </c>
      <c r="X37" s="63">
        <v>0</v>
      </c>
      <c r="Y37" s="41">
        <f t="shared" si="7"/>
        <v>0</v>
      </c>
      <c r="Z37" s="63">
        <v>0</v>
      </c>
      <c r="AA37" s="63">
        <v>0</v>
      </c>
      <c r="AB37" s="41">
        <f t="shared" si="8"/>
        <v>0</v>
      </c>
      <c r="AC37" s="63">
        <v>0</v>
      </c>
      <c r="AD37" s="63">
        <v>0</v>
      </c>
      <c r="AE37" s="41">
        <f t="shared" si="9"/>
        <v>0</v>
      </c>
      <c r="AF37" s="63">
        <v>0</v>
      </c>
      <c r="AG37" s="63">
        <v>56.1</v>
      </c>
      <c r="AH37" s="41">
        <f t="shared" si="10"/>
        <v>-56.1</v>
      </c>
      <c r="AI37" s="63">
        <v>0</v>
      </c>
      <c r="AJ37" s="63">
        <v>0</v>
      </c>
      <c r="AK37" s="47">
        <f t="shared" si="11"/>
        <v>0</v>
      </c>
    </row>
    <row r="38" spans="1:37" x14ac:dyDescent="0.25">
      <c r="A38" s="61" t="s">
        <v>428</v>
      </c>
      <c r="B38" s="46">
        <v>80.400000000000006</v>
      </c>
      <c r="C38" s="63">
        <v>80.400000000000006</v>
      </c>
      <c r="D38" s="41">
        <f t="shared" si="0"/>
        <v>0</v>
      </c>
      <c r="E38" s="63">
        <v>80.400000000000006</v>
      </c>
      <c r="F38" s="63">
        <v>64.3</v>
      </c>
      <c r="G38" s="41">
        <f t="shared" si="1"/>
        <v>16.100000000000009</v>
      </c>
      <c r="H38" s="63">
        <v>80.400000000000006</v>
      </c>
      <c r="I38" s="63">
        <v>80.400000000000006</v>
      </c>
      <c r="J38" s="41">
        <f t="shared" si="2"/>
        <v>0</v>
      </c>
      <c r="K38" s="63">
        <v>80.400000000000006</v>
      </c>
      <c r="L38" s="63">
        <v>80.400000000000006</v>
      </c>
      <c r="M38" s="41">
        <f t="shared" si="3"/>
        <v>0</v>
      </c>
      <c r="N38" s="63">
        <v>96.4</v>
      </c>
      <c r="O38" s="63">
        <v>80.400000000000006</v>
      </c>
      <c r="P38" s="41">
        <f t="shared" si="4"/>
        <v>16</v>
      </c>
      <c r="Q38" s="63">
        <v>112.5</v>
      </c>
      <c r="R38" s="63">
        <v>128.6</v>
      </c>
      <c r="S38" s="41">
        <f t="shared" si="5"/>
        <v>-16.099999999999994</v>
      </c>
      <c r="T38" s="63">
        <v>32.1</v>
      </c>
      <c r="U38" s="63">
        <v>48.2</v>
      </c>
      <c r="V38" s="41">
        <f t="shared" si="6"/>
        <v>-16.100000000000001</v>
      </c>
      <c r="W38" s="63">
        <v>112.5</v>
      </c>
      <c r="X38" s="63">
        <v>112.5</v>
      </c>
      <c r="Y38" s="41">
        <f t="shared" si="7"/>
        <v>0</v>
      </c>
      <c r="Z38" s="63">
        <v>144.6</v>
      </c>
      <c r="AA38" s="63">
        <v>128.6</v>
      </c>
      <c r="AB38" s="41">
        <f t="shared" si="8"/>
        <v>16</v>
      </c>
      <c r="AC38" s="63">
        <v>64.3</v>
      </c>
      <c r="AD38" s="63">
        <v>48.2</v>
      </c>
      <c r="AE38" s="41">
        <f t="shared" si="9"/>
        <v>16.099999999999994</v>
      </c>
      <c r="AF38" s="63">
        <v>64.3</v>
      </c>
      <c r="AG38" s="63">
        <v>96.4</v>
      </c>
      <c r="AH38" s="41">
        <f t="shared" si="10"/>
        <v>-32.100000000000009</v>
      </c>
      <c r="AI38" s="63">
        <v>160.69999999999999</v>
      </c>
      <c r="AJ38" s="63">
        <v>96.4</v>
      </c>
      <c r="AK38" s="47">
        <f t="shared" si="11"/>
        <v>64.299999999999983</v>
      </c>
    </row>
    <row r="39" spans="1:37" x14ac:dyDescent="0.25">
      <c r="A39" s="61" t="s">
        <v>437</v>
      </c>
      <c r="B39" s="46">
        <v>0</v>
      </c>
      <c r="C39" s="63">
        <v>0</v>
      </c>
      <c r="D39" s="41">
        <f t="shared" si="0"/>
        <v>0</v>
      </c>
      <c r="E39" s="63">
        <v>0</v>
      </c>
      <c r="F39" s="63">
        <v>0</v>
      </c>
      <c r="G39" s="41">
        <f t="shared" si="1"/>
        <v>0</v>
      </c>
      <c r="H39" s="63">
        <v>0</v>
      </c>
      <c r="I39" s="63">
        <v>6.6</v>
      </c>
      <c r="J39" s="41">
        <f t="shared" si="2"/>
        <v>-6.6</v>
      </c>
      <c r="K39" s="63">
        <v>0</v>
      </c>
      <c r="L39" s="63">
        <v>6.6</v>
      </c>
      <c r="M39" s="41">
        <f t="shared" si="3"/>
        <v>-6.6</v>
      </c>
      <c r="N39" s="63">
        <v>0</v>
      </c>
      <c r="O39" s="63">
        <v>0</v>
      </c>
      <c r="P39" s="41">
        <f t="shared" si="4"/>
        <v>0</v>
      </c>
      <c r="Q39" s="63">
        <v>0</v>
      </c>
      <c r="R39" s="63">
        <v>0</v>
      </c>
      <c r="S39" s="41">
        <f t="shared" si="5"/>
        <v>0</v>
      </c>
      <c r="T39" s="63">
        <v>0</v>
      </c>
      <c r="U39" s="63">
        <v>0</v>
      </c>
      <c r="V39" s="41">
        <f t="shared" si="6"/>
        <v>0</v>
      </c>
      <c r="W39" s="63">
        <v>0</v>
      </c>
      <c r="X39" s="63">
        <v>6.6</v>
      </c>
      <c r="Y39" s="41">
        <f t="shared" si="7"/>
        <v>-6.6</v>
      </c>
      <c r="Z39" s="63">
        <v>191</v>
      </c>
      <c r="AA39" s="63">
        <v>158.1</v>
      </c>
      <c r="AB39" s="41">
        <f t="shared" si="8"/>
        <v>32.900000000000006</v>
      </c>
      <c r="AC39" s="63">
        <v>92.2</v>
      </c>
      <c r="AD39" s="63">
        <v>164.7</v>
      </c>
      <c r="AE39" s="41">
        <f t="shared" si="9"/>
        <v>-72.499999999999986</v>
      </c>
      <c r="AF39" s="63">
        <v>171.3</v>
      </c>
      <c r="AG39" s="63">
        <v>177.8</v>
      </c>
      <c r="AH39" s="41">
        <f t="shared" si="10"/>
        <v>-6.5</v>
      </c>
      <c r="AI39" s="63">
        <v>204.2</v>
      </c>
      <c r="AJ39" s="63">
        <v>217.4</v>
      </c>
      <c r="AK39" s="47">
        <f t="shared" si="11"/>
        <v>-13.200000000000017</v>
      </c>
    </row>
    <row r="40" spans="1:37" x14ac:dyDescent="0.25">
      <c r="A40" s="61" t="s">
        <v>446</v>
      </c>
      <c r="B40" s="46">
        <v>134.80000000000001</v>
      </c>
      <c r="C40" s="63">
        <v>80.900000000000006</v>
      </c>
      <c r="D40" s="41">
        <f t="shared" si="0"/>
        <v>53.900000000000006</v>
      </c>
      <c r="E40" s="63">
        <v>202.1</v>
      </c>
      <c r="F40" s="63">
        <v>188.7</v>
      </c>
      <c r="G40" s="41">
        <f t="shared" si="1"/>
        <v>13.400000000000006</v>
      </c>
      <c r="H40" s="63">
        <v>202.1</v>
      </c>
      <c r="I40" s="63">
        <v>390.8</v>
      </c>
      <c r="J40" s="41">
        <f t="shared" si="2"/>
        <v>-188.70000000000002</v>
      </c>
      <c r="K40" s="63">
        <v>269.5</v>
      </c>
      <c r="L40" s="63">
        <v>215.6</v>
      </c>
      <c r="M40" s="41">
        <f t="shared" si="3"/>
        <v>53.900000000000006</v>
      </c>
      <c r="N40" s="63">
        <v>53.9</v>
      </c>
      <c r="O40" s="63">
        <v>53.9</v>
      </c>
      <c r="P40" s="41">
        <f t="shared" si="4"/>
        <v>0</v>
      </c>
      <c r="Q40" s="63">
        <v>27</v>
      </c>
      <c r="R40" s="63">
        <v>13.5</v>
      </c>
      <c r="S40" s="41">
        <f t="shared" si="5"/>
        <v>13.5</v>
      </c>
      <c r="T40" s="63">
        <v>27</v>
      </c>
      <c r="U40" s="63">
        <v>13.5</v>
      </c>
      <c r="V40" s="41">
        <f t="shared" si="6"/>
        <v>13.5</v>
      </c>
      <c r="W40" s="63">
        <v>148.19999999999999</v>
      </c>
      <c r="X40" s="63">
        <v>269.5</v>
      </c>
      <c r="Y40" s="41">
        <f t="shared" si="7"/>
        <v>-121.30000000000001</v>
      </c>
      <c r="Z40" s="63">
        <v>134.80000000000001</v>
      </c>
      <c r="AA40" s="63">
        <v>94.3</v>
      </c>
      <c r="AB40" s="41">
        <f t="shared" si="8"/>
        <v>40.500000000000014</v>
      </c>
      <c r="AC40" s="63">
        <v>188.7</v>
      </c>
      <c r="AD40" s="63">
        <v>309.89999999999998</v>
      </c>
      <c r="AE40" s="41">
        <f t="shared" si="9"/>
        <v>-121.19999999999999</v>
      </c>
      <c r="AF40" s="63">
        <v>67.400000000000006</v>
      </c>
      <c r="AG40" s="63">
        <v>80.900000000000006</v>
      </c>
      <c r="AH40" s="41">
        <f t="shared" si="10"/>
        <v>-13.5</v>
      </c>
      <c r="AI40" s="63">
        <v>336.9</v>
      </c>
      <c r="AJ40" s="63">
        <v>296.5</v>
      </c>
      <c r="AK40" s="47">
        <f t="shared" si="11"/>
        <v>40.399999999999977</v>
      </c>
    </row>
    <row r="41" spans="1:37" x14ac:dyDescent="0.25">
      <c r="A41" s="61" t="s">
        <v>459</v>
      </c>
      <c r="B41" s="46">
        <v>0</v>
      </c>
      <c r="C41" s="63">
        <v>0</v>
      </c>
      <c r="D41" s="41">
        <f t="shared" si="0"/>
        <v>0</v>
      </c>
      <c r="E41" s="63">
        <v>0</v>
      </c>
      <c r="F41" s="63">
        <v>0</v>
      </c>
      <c r="G41" s="41">
        <f t="shared" si="1"/>
        <v>0</v>
      </c>
      <c r="H41" s="63">
        <v>0</v>
      </c>
      <c r="I41" s="63">
        <v>0</v>
      </c>
      <c r="J41" s="41">
        <f t="shared" si="2"/>
        <v>0</v>
      </c>
      <c r="K41" s="63">
        <v>0</v>
      </c>
      <c r="L41" s="63">
        <v>13.2</v>
      </c>
      <c r="M41" s="41">
        <f t="shared" si="3"/>
        <v>-13.2</v>
      </c>
      <c r="N41" s="63">
        <v>329.1</v>
      </c>
      <c r="O41" s="63">
        <v>302.8</v>
      </c>
      <c r="P41" s="41">
        <f t="shared" si="4"/>
        <v>26.300000000000011</v>
      </c>
      <c r="Q41" s="63">
        <v>263.3</v>
      </c>
      <c r="R41" s="63">
        <v>197.4</v>
      </c>
      <c r="S41" s="41">
        <f t="shared" si="5"/>
        <v>65.900000000000006</v>
      </c>
      <c r="T41" s="63">
        <v>250.1</v>
      </c>
      <c r="U41" s="63">
        <v>236.9</v>
      </c>
      <c r="V41" s="41">
        <f t="shared" si="6"/>
        <v>13.199999999999989</v>
      </c>
      <c r="W41" s="63">
        <v>329.1</v>
      </c>
      <c r="X41" s="63">
        <v>302.8</v>
      </c>
      <c r="Y41" s="41">
        <f t="shared" si="7"/>
        <v>26.300000000000011</v>
      </c>
      <c r="Z41" s="63">
        <v>223.8</v>
      </c>
      <c r="AA41" s="63">
        <v>118.5</v>
      </c>
      <c r="AB41" s="41">
        <f t="shared" si="8"/>
        <v>105.30000000000001</v>
      </c>
      <c r="AC41" s="63">
        <v>236.9</v>
      </c>
      <c r="AD41" s="63">
        <v>250.1</v>
      </c>
      <c r="AE41" s="41">
        <f t="shared" si="9"/>
        <v>-13.199999999999989</v>
      </c>
      <c r="AF41" s="63">
        <v>92.1</v>
      </c>
      <c r="AG41" s="63">
        <v>131.6</v>
      </c>
      <c r="AH41" s="41">
        <f t="shared" si="10"/>
        <v>-39.5</v>
      </c>
      <c r="AI41" s="63">
        <v>158</v>
      </c>
      <c r="AJ41" s="63">
        <v>197.4</v>
      </c>
      <c r="AK41" s="47">
        <f t="shared" si="11"/>
        <v>-39.400000000000006</v>
      </c>
    </row>
    <row r="42" spans="1:37" x14ac:dyDescent="0.25">
      <c r="A42" s="61" t="s">
        <v>471</v>
      </c>
      <c r="B42" s="46">
        <v>373.6</v>
      </c>
      <c r="C42" s="63">
        <v>280.2</v>
      </c>
      <c r="D42" s="41">
        <f t="shared" si="0"/>
        <v>93.400000000000034</v>
      </c>
      <c r="E42" s="63">
        <v>373.6</v>
      </c>
      <c r="F42" s="63">
        <v>467</v>
      </c>
      <c r="G42" s="41">
        <f t="shared" si="1"/>
        <v>-93.399999999999977</v>
      </c>
      <c r="H42" s="63">
        <v>373.6</v>
      </c>
      <c r="I42" s="63">
        <v>373.6</v>
      </c>
      <c r="J42" s="41">
        <f t="shared" si="2"/>
        <v>0</v>
      </c>
      <c r="K42" s="63">
        <v>373.6</v>
      </c>
      <c r="L42" s="63">
        <v>280.2</v>
      </c>
      <c r="M42" s="41">
        <f t="shared" si="3"/>
        <v>93.400000000000034</v>
      </c>
      <c r="N42" s="63">
        <v>0</v>
      </c>
      <c r="O42" s="63">
        <v>0</v>
      </c>
      <c r="P42" s="41">
        <f t="shared" si="4"/>
        <v>0</v>
      </c>
      <c r="Q42" s="63">
        <v>0</v>
      </c>
      <c r="R42" s="63">
        <v>0</v>
      </c>
      <c r="S42" s="41">
        <f t="shared" si="5"/>
        <v>0</v>
      </c>
      <c r="T42" s="63">
        <v>0</v>
      </c>
      <c r="U42" s="63">
        <v>0</v>
      </c>
      <c r="V42" s="41">
        <f t="shared" si="6"/>
        <v>0</v>
      </c>
      <c r="W42" s="63">
        <v>0</v>
      </c>
      <c r="X42" s="63">
        <v>0</v>
      </c>
      <c r="Y42" s="41">
        <f t="shared" si="7"/>
        <v>0</v>
      </c>
      <c r="Z42" s="63">
        <v>560.29999999999995</v>
      </c>
      <c r="AA42" s="63">
        <v>435.8</v>
      </c>
      <c r="AB42" s="41">
        <f t="shared" si="8"/>
        <v>124.49999999999994</v>
      </c>
      <c r="AC42" s="63">
        <v>342.4</v>
      </c>
      <c r="AD42" s="63">
        <v>467</v>
      </c>
      <c r="AE42" s="41">
        <f t="shared" si="9"/>
        <v>-124.60000000000002</v>
      </c>
      <c r="AF42" s="63">
        <v>871.6</v>
      </c>
      <c r="AG42" s="63">
        <v>529.20000000000005</v>
      </c>
      <c r="AH42" s="41">
        <f t="shared" si="10"/>
        <v>342.4</v>
      </c>
      <c r="AI42" s="63">
        <v>933.9</v>
      </c>
      <c r="AJ42" s="63">
        <v>591.5</v>
      </c>
      <c r="AK42" s="47">
        <f t="shared" si="11"/>
        <v>342.4</v>
      </c>
    </row>
    <row r="43" spans="1:37" x14ac:dyDescent="0.25">
      <c r="A43" s="61" t="s">
        <v>481</v>
      </c>
      <c r="B43" s="46">
        <v>286.60000000000002</v>
      </c>
      <c r="C43" s="63">
        <v>376.1</v>
      </c>
      <c r="D43" s="41">
        <f t="shared" si="0"/>
        <v>-89.5</v>
      </c>
      <c r="E43" s="63">
        <v>268.60000000000002</v>
      </c>
      <c r="F43" s="63">
        <v>286.60000000000002</v>
      </c>
      <c r="G43" s="41">
        <f t="shared" si="1"/>
        <v>-18</v>
      </c>
      <c r="H43" s="63">
        <v>268.60000000000002</v>
      </c>
      <c r="I43" s="63">
        <v>268.60000000000002</v>
      </c>
      <c r="J43" s="41">
        <f t="shared" si="2"/>
        <v>0</v>
      </c>
      <c r="K43" s="63">
        <v>358.2</v>
      </c>
      <c r="L43" s="63">
        <v>304.5</v>
      </c>
      <c r="M43" s="41">
        <f t="shared" si="3"/>
        <v>53.699999999999989</v>
      </c>
      <c r="N43" s="63">
        <v>89.5</v>
      </c>
      <c r="O43" s="63">
        <v>71.599999999999994</v>
      </c>
      <c r="P43" s="41">
        <f t="shared" si="4"/>
        <v>17.900000000000006</v>
      </c>
      <c r="Q43" s="63">
        <v>197</v>
      </c>
      <c r="R43" s="63">
        <v>232.8</v>
      </c>
      <c r="S43" s="41">
        <f t="shared" si="5"/>
        <v>-35.800000000000011</v>
      </c>
      <c r="T43" s="63">
        <v>89.5</v>
      </c>
      <c r="U43" s="63">
        <v>71.599999999999994</v>
      </c>
      <c r="V43" s="41">
        <f t="shared" si="6"/>
        <v>17.900000000000006</v>
      </c>
      <c r="W43" s="63">
        <v>161.19999999999999</v>
      </c>
      <c r="X43" s="63">
        <v>161.19999999999999</v>
      </c>
      <c r="Y43" s="41">
        <f t="shared" si="7"/>
        <v>0</v>
      </c>
      <c r="Z43" s="63">
        <v>107.5</v>
      </c>
      <c r="AA43" s="63">
        <v>107.5</v>
      </c>
      <c r="AB43" s="41">
        <f t="shared" si="8"/>
        <v>0</v>
      </c>
      <c r="AC43" s="63">
        <v>89.5</v>
      </c>
      <c r="AD43" s="63">
        <v>125.4</v>
      </c>
      <c r="AE43" s="41">
        <f t="shared" si="9"/>
        <v>-35.900000000000006</v>
      </c>
      <c r="AF43" s="63">
        <v>17.899999999999999</v>
      </c>
      <c r="AG43" s="63">
        <v>17.899999999999999</v>
      </c>
      <c r="AH43" s="41">
        <f t="shared" si="10"/>
        <v>0</v>
      </c>
      <c r="AI43" s="63">
        <v>143.30000000000001</v>
      </c>
      <c r="AJ43" s="63">
        <v>143.30000000000001</v>
      </c>
      <c r="AK43" s="47">
        <f t="shared" si="11"/>
        <v>0</v>
      </c>
    </row>
    <row r="44" spans="1:37" x14ac:dyDescent="0.25">
      <c r="A44" s="61" t="s">
        <v>495</v>
      </c>
      <c r="B44" s="46">
        <v>0</v>
      </c>
      <c r="C44" s="63">
        <v>39.200000000000003</v>
      </c>
      <c r="D44" s="41">
        <f t="shared" si="0"/>
        <v>-39.200000000000003</v>
      </c>
      <c r="E44" s="63">
        <v>0</v>
      </c>
      <c r="F44" s="63">
        <v>39.200000000000003</v>
      </c>
      <c r="G44" s="41">
        <f t="shared" si="1"/>
        <v>-39.200000000000003</v>
      </c>
      <c r="H44" s="63">
        <v>0</v>
      </c>
      <c r="I44" s="63">
        <v>39.200000000000003</v>
      </c>
      <c r="J44" s="41">
        <f t="shared" si="2"/>
        <v>-39.200000000000003</v>
      </c>
      <c r="K44" s="63">
        <v>0</v>
      </c>
      <c r="L44" s="63">
        <v>0</v>
      </c>
      <c r="M44" s="41">
        <f t="shared" si="3"/>
        <v>0</v>
      </c>
      <c r="N44" s="63">
        <v>78.400000000000006</v>
      </c>
      <c r="O44" s="63">
        <v>117.5</v>
      </c>
      <c r="P44" s="41">
        <f t="shared" si="4"/>
        <v>-39.099999999999994</v>
      </c>
      <c r="Q44" s="63">
        <v>78.400000000000006</v>
      </c>
      <c r="R44" s="63">
        <v>39.200000000000003</v>
      </c>
      <c r="S44" s="41">
        <f t="shared" si="5"/>
        <v>39.200000000000003</v>
      </c>
      <c r="T44" s="63">
        <v>78.400000000000006</v>
      </c>
      <c r="U44" s="63">
        <v>117.5</v>
      </c>
      <c r="V44" s="41">
        <f t="shared" si="6"/>
        <v>-39.099999999999994</v>
      </c>
      <c r="W44" s="63">
        <v>235.1</v>
      </c>
      <c r="X44" s="63">
        <v>117.5</v>
      </c>
      <c r="Y44" s="41">
        <f t="shared" si="7"/>
        <v>117.6</v>
      </c>
      <c r="Z44" s="63">
        <v>0</v>
      </c>
      <c r="AA44" s="63">
        <v>39.200000000000003</v>
      </c>
      <c r="AB44" s="41">
        <f t="shared" si="8"/>
        <v>-39.200000000000003</v>
      </c>
      <c r="AC44" s="63">
        <v>0</v>
      </c>
      <c r="AD44" s="63">
        <v>0</v>
      </c>
      <c r="AE44" s="41">
        <f t="shared" si="9"/>
        <v>0</v>
      </c>
      <c r="AF44" s="63">
        <v>0</v>
      </c>
      <c r="AG44" s="63">
        <v>0</v>
      </c>
      <c r="AH44" s="41">
        <f t="shared" si="10"/>
        <v>0</v>
      </c>
      <c r="AI44" s="63">
        <v>0</v>
      </c>
      <c r="AJ44" s="63">
        <v>39.200000000000003</v>
      </c>
      <c r="AK44" s="47">
        <f t="shared" si="11"/>
        <v>-39.200000000000003</v>
      </c>
    </row>
    <row r="45" spans="1:37" x14ac:dyDescent="0.25">
      <c r="A45" s="61" t="s">
        <v>499</v>
      </c>
      <c r="B45" s="46">
        <v>43.3</v>
      </c>
      <c r="C45" s="63">
        <v>0</v>
      </c>
      <c r="D45" s="41">
        <f t="shared" si="0"/>
        <v>43.3</v>
      </c>
      <c r="E45" s="63">
        <v>43.3</v>
      </c>
      <c r="F45" s="63">
        <v>0</v>
      </c>
      <c r="G45" s="41">
        <f t="shared" si="1"/>
        <v>43.3</v>
      </c>
      <c r="H45" s="63">
        <v>43.3</v>
      </c>
      <c r="I45" s="63">
        <v>0</v>
      </c>
      <c r="J45" s="41">
        <f t="shared" si="2"/>
        <v>43.3</v>
      </c>
      <c r="K45" s="63">
        <v>86.7</v>
      </c>
      <c r="L45" s="63">
        <v>130</v>
      </c>
      <c r="M45" s="41">
        <f t="shared" si="3"/>
        <v>-43.3</v>
      </c>
      <c r="N45" s="63">
        <v>0</v>
      </c>
      <c r="O45" s="63">
        <v>43.3</v>
      </c>
      <c r="P45" s="41">
        <f t="shared" si="4"/>
        <v>-43.3</v>
      </c>
      <c r="Q45" s="63">
        <v>43.3</v>
      </c>
      <c r="R45" s="63">
        <v>43.3</v>
      </c>
      <c r="S45" s="41">
        <f t="shared" si="5"/>
        <v>0</v>
      </c>
      <c r="T45" s="63">
        <v>0</v>
      </c>
      <c r="U45" s="63">
        <v>0</v>
      </c>
      <c r="V45" s="41">
        <f t="shared" si="6"/>
        <v>0</v>
      </c>
      <c r="W45" s="63">
        <v>130</v>
      </c>
      <c r="X45" s="63">
        <v>173.3</v>
      </c>
      <c r="Y45" s="41">
        <f t="shared" si="7"/>
        <v>-43.300000000000011</v>
      </c>
      <c r="Z45" s="63">
        <v>130</v>
      </c>
      <c r="AA45" s="63">
        <v>86.7</v>
      </c>
      <c r="AB45" s="41">
        <f t="shared" si="8"/>
        <v>43.3</v>
      </c>
      <c r="AC45" s="63">
        <v>86.7</v>
      </c>
      <c r="AD45" s="63">
        <v>43.3</v>
      </c>
      <c r="AE45" s="41">
        <f t="shared" si="9"/>
        <v>43.400000000000006</v>
      </c>
      <c r="AF45" s="63">
        <v>43.3</v>
      </c>
      <c r="AG45" s="63">
        <v>43.3</v>
      </c>
      <c r="AH45" s="41">
        <f t="shared" si="10"/>
        <v>0</v>
      </c>
      <c r="AI45" s="63">
        <v>173.3</v>
      </c>
      <c r="AJ45" s="63">
        <v>260</v>
      </c>
      <c r="AK45" s="47">
        <f t="shared" si="11"/>
        <v>-86.699999999999989</v>
      </c>
    </row>
    <row r="46" spans="1:37" x14ac:dyDescent="0.25">
      <c r="A46" s="61" t="s">
        <v>503</v>
      </c>
      <c r="B46" s="46">
        <v>118.2</v>
      </c>
      <c r="C46" s="63">
        <v>118.2</v>
      </c>
      <c r="D46" s="41">
        <f t="shared" si="0"/>
        <v>0</v>
      </c>
      <c r="E46" s="63">
        <v>147.80000000000001</v>
      </c>
      <c r="F46" s="63">
        <v>59.1</v>
      </c>
      <c r="G46" s="41">
        <f t="shared" si="1"/>
        <v>88.700000000000017</v>
      </c>
      <c r="H46" s="63">
        <v>147.80000000000001</v>
      </c>
      <c r="I46" s="63">
        <v>88.7</v>
      </c>
      <c r="J46" s="41">
        <f t="shared" si="2"/>
        <v>59.100000000000009</v>
      </c>
      <c r="K46" s="63">
        <v>147.80000000000001</v>
      </c>
      <c r="L46" s="63">
        <v>118.2</v>
      </c>
      <c r="M46" s="41">
        <f t="shared" si="3"/>
        <v>29.600000000000009</v>
      </c>
      <c r="N46" s="63">
        <v>29.6</v>
      </c>
      <c r="O46" s="63">
        <v>29.6</v>
      </c>
      <c r="P46" s="41">
        <f t="shared" si="4"/>
        <v>0</v>
      </c>
      <c r="Q46" s="63">
        <v>29.6</v>
      </c>
      <c r="R46" s="63">
        <v>59.1</v>
      </c>
      <c r="S46" s="41">
        <f t="shared" si="5"/>
        <v>-29.5</v>
      </c>
      <c r="T46" s="63">
        <v>59.1</v>
      </c>
      <c r="U46" s="63">
        <v>59.1</v>
      </c>
      <c r="V46" s="41">
        <f t="shared" si="6"/>
        <v>0</v>
      </c>
      <c r="W46" s="63">
        <v>88.7</v>
      </c>
      <c r="X46" s="63">
        <v>177.3</v>
      </c>
      <c r="Y46" s="41">
        <f t="shared" si="7"/>
        <v>-88.600000000000009</v>
      </c>
      <c r="Z46" s="63">
        <v>118.2</v>
      </c>
      <c r="AA46" s="63">
        <v>88.7</v>
      </c>
      <c r="AB46" s="41">
        <f t="shared" si="8"/>
        <v>29.5</v>
      </c>
      <c r="AC46" s="63">
        <v>384.2</v>
      </c>
      <c r="AD46" s="63">
        <v>472.8</v>
      </c>
      <c r="AE46" s="41">
        <f t="shared" si="9"/>
        <v>-88.600000000000023</v>
      </c>
      <c r="AF46" s="63">
        <v>177.3</v>
      </c>
      <c r="AG46" s="63">
        <v>236.4</v>
      </c>
      <c r="AH46" s="41">
        <f t="shared" si="10"/>
        <v>-59.099999999999994</v>
      </c>
      <c r="AI46" s="63">
        <v>295.5</v>
      </c>
      <c r="AJ46" s="63">
        <v>325.10000000000002</v>
      </c>
      <c r="AK46" s="47">
        <f t="shared" si="11"/>
        <v>-29.600000000000023</v>
      </c>
    </row>
    <row r="47" spans="1:37" x14ac:dyDescent="0.25">
      <c r="A47" s="61" t="s">
        <v>514</v>
      </c>
      <c r="B47" s="46">
        <v>171.7</v>
      </c>
      <c r="C47" s="63">
        <v>229</v>
      </c>
      <c r="D47" s="41">
        <f t="shared" si="0"/>
        <v>-57.300000000000011</v>
      </c>
      <c r="E47" s="63">
        <v>229</v>
      </c>
      <c r="F47" s="63">
        <v>286.2</v>
      </c>
      <c r="G47" s="41">
        <f t="shared" si="1"/>
        <v>-57.199999999999989</v>
      </c>
      <c r="H47" s="63">
        <v>229</v>
      </c>
      <c r="I47" s="63">
        <v>125.9</v>
      </c>
      <c r="J47" s="41">
        <f t="shared" si="2"/>
        <v>103.1</v>
      </c>
      <c r="K47" s="63">
        <v>257.60000000000002</v>
      </c>
      <c r="L47" s="63">
        <v>143.1</v>
      </c>
      <c r="M47" s="41">
        <f t="shared" si="3"/>
        <v>114.50000000000003</v>
      </c>
      <c r="N47" s="63">
        <v>749.9</v>
      </c>
      <c r="O47" s="63">
        <v>555.29999999999995</v>
      </c>
      <c r="P47" s="41">
        <f t="shared" si="4"/>
        <v>194.60000000000002</v>
      </c>
      <c r="Q47" s="63">
        <v>669.8</v>
      </c>
      <c r="R47" s="63">
        <v>601.1</v>
      </c>
      <c r="S47" s="41">
        <f t="shared" si="5"/>
        <v>68.699999999999932</v>
      </c>
      <c r="T47" s="63">
        <v>120.2</v>
      </c>
      <c r="U47" s="63">
        <v>85.9</v>
      </c>
      <c r="V47" s="41">
        <f t="shared" si="6"/>
        <v>34.299999999999997</v>
      </c>
      <c r="W47" s="63">
        <v>572.4</v>
      </c>
      <c r="X47" s="63">
        <v>641.1</v>
      </c>
      <c r="Y47" s="41">
        <f t="shared" si="7"/>
        <v>-68.700000000000045</v>
      </c>
      <c r="Z47" s="63">
        <v>383.5</v>
      </c>
      <c r="AA47" s="63">
        <v>526.6</v>
      </c>
      <c r="AB47" s="41">
        <f t="shared" si="8"/>
        <v>-143.10000000000002</v>
      </c>
      <c r="AC47" s="63">
        <v>366.4</v>
      </c>
      <c r="AD47" s="63">
        <v>417.9</v>
      </c>
      <c r="AE47" s="41">
        <f t="shared" si="9"/>
        <v>-51.5</v>
      </c>
      <c r="AF47" s="63">
        <v>372.1</v>
      </c>
      <c r="AG47" s="63">
        <v>681.2</v>
      </c>
      <c r="AH47" s="41">
        <f t="shared" si="10"/>
        <v>-309.10000000000002</v>
      </c>
      <c r="AI47" s="63">
        <v>561</v>
      </c>
      <c r="AJ47" s="63">
        <v>561</v>
      </c>
      <c r="AK47" s="47">
        <f t="shared" si="11"/>
        <v>0</v>
      </c>
    </row>
    <row r="48" spans="1:37" x14ac:dyDescent="0.25">
      <c r="A48" s="61" t="s">
        <v>534</v>
      </c>
      <c r="B48" s="46">
        <v>0</v>
      </c>
      <c r="C48" s="63">
        <v>118.8</v>
      </c>
      <c r="D48" s="41">
        <f t="shared" si="0"/>
        <v>-118.8</v>
      </c>
      <c r="E48" s="63">
        <v>0</v>
      </c>
      <c r="F48" s="63">
        <v>0</v>
      </c>
      <c r="G48" s="41">
        <f t="shared" si="1"/>
        <v>0</v>
      </c>
      <c r="H48" s="63">
        <v>0</v>
      </c>
      <c r="I48" s="63">
        <v>0</v>
      </c>
      <c r="J48" s="41">
        <f t="shared" si="2"/>
        <v>0</v>
      </c>
      <c r="K48" s="63">
        <v>0</v>
      </c>
      <c r="L48" s="63">
        <v>118.8</v>
      </c>
      <c r="M48" s="41">
        <f t="shared" si="3"/>
        <v>-118.8</v>
      </c>
      <c r="N48" s="63">
        <v>0</v>
      </c>
      <c r="O48" s="63">
        <v>118.8</v>
      </c>
      <c r="P48" s="41">
        <f t="shared" si="4"/>
        <v>-118.8</v>
      </c>
      <c r="Q48" s="63">
        <v>0</v>
      </c>
      <c r="R48" s="63">
        <v>118.8</v>
      </c>
      <c r="S48" s="41">
        <f t="shared" si="5"/>
        <v>-118.8</v>
      </c>
      <c r="T48" s="63">
        <v>0</v>
      </c>
      <c r="U48" s="63">
        <v>118.8</v>
      </c>
      <c r="V48" s="41">
        <f t="shared" si="6"/>
        <v>-118.8</v>
      </c>
      <c r="W48" s="63">
        <v>0</v>
      </c>
      <c r="X48" s="63">
        <v>0</v>
      </c>
      <c r="Y48" s="41">
        <f t="shared" si="7"/>
        <v>0</v>
      </c>
      <c r="Z48" s="63">
        <v>0</v>
      </c>
      <c r="AA48" s="63">
        <v>0</v>
      </c>
      <c r="AB48" s="41">
        <f t="shared" si="8"/>
        <v>0</v>
      </c>
      <c r="AC48" s="63">
        <v>0</v>
      </c>
      <c r="AD48" s="63">
        <v>118.8</v>
      </c>
      <c r="AE48" s="41">
        <f t="shared" si="9"/>
        <v>-118.8</v>
      </c>
      <c r="AF48" s="63">
        <v>0</v>
      </c>
      <c r="AG48" s="63">
        <v>118.8</v>
      </c>
      <c r="AH48" s="41">
        <f t="shared" si="10"/>
        <v>-118.8</v>
      </c>
      <c r="AI48" s="63">
        <v>0</v>
      </c>
      <c r="AJ48" s="63">
        <v>118.8</v>
      </c>
      <c r="AK48" s="47">
        <f t="shared" si="11"/>
        <v>-118.8</v>
      </c>
    </row>
    <row r="49" spans="1:43" ht="15.75" thickBot="1" x14ac:dyDescent="0.3">
      <c r="A49" s="62" t="s">
        <v>536</v>
      </c>
      <c r="B49" s="48">
        <v>86.5</v>
      </c>
      <c r="C49" s="66">
        <v>49.4</v>
      </c>
      <c r="D49" s="67">
        <f t="shared" si="0"/>
        <v>37.1</v>
      </c>
      <c r="E49" s="66">
        <v>86.5</v>
      </c>
      <c r="F49" s="66">
        <v>98.8</v>
      </c>
      <c r="G49" s="67">
        <f t="shared" si="1"/>
        <v>-12.299999999999997</v>
      </c>
      <c r="H49" s="66">
        <v>86.5</v>
      </c>
      <c r="I49" s="66">
        <v>61.8</v>
      </c>
      <c r="J49" s="67">
        <f t="shared" si="2"/>
        <v>24.700000000000003</v>
      </c>
      <c r="K49" s="66">
        <v>98.8</v>
      </c>
      <c r="L49" s="66">
        <v>135.9</v>
      </c>
      <c r="M49" s="67">
        <f t="shared" si="3"/>
        <v>-37.100000000000009</v>
      </c>
      <c r="N49" s="66">
        <v>654.6</v>
      </c>
      <c r="O49" s="66">
        <v>568.20000000000005</v>
      </c>
      <c r="P49" s="67">
        <f t="shared" si="4"/>
        <v>86.399999999999977</v>
      </c>
      <c r="Q49" s="66">
        <v>617.6</v>
      </c>
      <c r="R49" s="66">
        <v>395.2</v>
      </c>
      <c r="S49" s="67">
        <f t="shared" si="5"/>
        <v>222.40000000000003</v>
      </c>
      <c r="T49" s="66">
        <v>901.7</v>
      </c>
      <c r="U49" s="66">
        <v>605.20000000000005</v>
      </c>
      <c r="V49" s="67">
        <f t="shared" si="6"/>
        <v>296.5</v>
      </c>
      <c r="W49" s="66">
        <v>1210.4000000000001</v>
      </c>
      <c r="X49" s="66">
        <v>778.1</v>
      </c>
      <c r="Y49" s="67">
        <f t="shared" si="7"/>
        <v>432.30000000000007</v>
      </c>
      <c r="Z49" s="66">
        <v>1025.2</v>
      </c>
      <c r="AA49" s="66">
        <v>765.8</v>
      </c>
      <c r="AB49" s="67">
        <f t="shared" si="8"/>
        <v>259.40000000000009</v>
      </c>
      <c r="AC49" s="66">
        <v>1173.4000000000001</v>
      </c>
      <c r="AD49" s="66">
        <v>963.4</v>
      </c>
      <c r="AE49" s="67">
        <f t="shared" si="9"/>
        <v>210.00000000000011</v>
      </c>
      <c r="AF49" s="66">
        <v>654.6</v>
      </c>
      <c r="AG49" s="66">
        <v>741.1</v>
      </c>
      <c r="AH49" s="67">
        <f t="shared" si="10"/>
        <v>-86.5</v>
      </c>
      <c r="AI49" s="66">
        <v>1062.2</v>
      </c>
      <c r="AJ49" s="66">
        <v>926.4</v>
      </c>
      <c r="AK49" s="49">
        <f t="shared" si="11"/>
        <v>135.80000000000007</v>
      </c>
    </row>
    <row r="50" spans="1:43" ht="15.75" thickBo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43" x14ac:dyDescent="0.25">
      <c r="A51" s="7" t="s">
        <v>557</v>
      </c>
      <c r="B51" s="5">
        <f>MAX(B$2:B$49)</f>
        <v>436.7</v>
      </c>
      <c r="C51" s="3"/>
      <c r="D51" s="3"/>
      <c r="E51" s="3">
        <f t="shared" ref="C51:AK52" si="12">MAX(E$2:E$49)</f>
        <v>373.6</v>
      </c>
      <c r="F51" s="3"/>
      <c r="G51" s="3"/>
      <c r="H51" s="3">
        <f t="shared" si="12"/>
        <v>373.6</v>
      </c>
      <c r="I51" s="3"/>
      <c r="J51" s="3"/>
      <c r="K51" s="3">
        <f t="shared" si="12"/>
        <v>504.9</v>
      </c>
      <c r="L51" s="3"/>
      <c r="M51" s="3"/>
      <c r="N51" s="3">
        <f t="shared" si="12"/>
        <v>749.9</v>
      </c>
      <c r="O51" s="3"/>
      <c r="P51" s="3"/>
      <c r="Q51" s="3">
        <f t="shared" si="12"/>
        <v>669.8</v>
      </c>
      <c r="R51" s="3"/>
      <c r="S51" s="3"/>
      <c r="T51" s="3">
        <f t="shared" si="12"/>
        <v>901.7</v>
      </c>
      <c r="U51" s="3"/>
      <c r="V51" s="3"/>
      <c r="W51" s="3">
        <f t="shared" si="12"/>
        <v>1210.4000000000001</v>
      </c>
      <c r="X51" s="3"/>
      <c r="Y51" s="3"/>
      <c r="Z51" s="3">
        <f t="shared" si="12"/>
        <v>1025.2</v>
      </c>
      <c r="AA51" s="3"/>
      <c r="AB51" s="3"/>
      <c r="AC51" s="3">
        <f t="shared" si="12"/>
        <v>1173.4000000000001</v>
      </c>
      <c r="AD51" s="3"/>
      <c r="AE51" s="3"/>
      <c r="AF51" s="3">
        <f t="shared" si="12"/>
        <v>871.6</v>
      </c>
      <c r="AG51" s="3"/>
      <c r="AH51" s="3"/>
      <c r="AI51" s="3">
        <f t="shared" si="12"/>
        <v>1062.2</v>
      </c>
      <c r="AJ51" s="3"/>
      <c r="AK51" s="3"/>
      <c r="AL51" s="15">
        <f>MAX(B51:AK51)</f>
        <v>1210.4000000000001</v>
      </c>
      <c r="AM51" s="95" t="s">
        <v>1673</v>
      </c>
      <c r="AN51" s="97" t="s">
        <v>1675</v>
      </c>
      <c r="AO51" s="99">
        <f>MIN(B$51:AK$52)</f>
        <v>373.6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si="12"/>
        <v>376.1</v>
      </c>
      <c r="D52" s="4"/>
      <c r="E52" s="4"/>
      <c r="F52" s="4">
        <f t="shared" si="12"/>
        <v>467</v>
      </c>
      <c r="G52" s="4"/>
      <c r="H52" s="4"/>
      <c r="I52" s="4">
        <f t="shared" si="12"/>
        <v>443.1</v>
      </c>
      <c r="J52" s="4"/>
      <c r="K52" s="4"/>
      <c r="L52" s="4">
        <f t="shared" si="12"/>
        <v>454.4</v>
      </c>
      <c r="M52" s="4"/>
      <c r="N52" s="4"/>
      <c r="O52" s="4">
        <f t="shared" si="12"/>
        <v>687.5</v>
      </c>
      <c r="P52" s="4"/>
      <c r="Q52" s="4"/>
      <c r="R52" s="4">
        <f t="shared" si="12"/>
        <v>648.79999999999995</v>
      </c>
      <c r="S52" s="4"/>
      <c r="T52" s="4"/>
      <c r="U52" s="4">
        <f t="shared" si="12"/>
        <v>605.20000000000005</v>
      </c>
      <c r="V52" s="4"/>
      <c r="W52" s="4"/>
      <c r="X52" s="4">
        <f t="shared" si="12"/>
        <v>925.2</v>
      </c>
      <c r="Y52" s="4"/>
      <c r="Z52" s="4"/>
      <c r="AA52" s="4">
        <f t="shared" si="12"/>
        <v>765.8</v>
      </c>
      <c r="AB52" s="4"/>
      <c r="AC52" s="4"/>
      <c r="AD52" s="4">
        <f t="shared" si="12"/>
        <v>963.4</v>
      </c>
      <c r="AE52" s="4"/>
      <c r="AF52" s="4"/>
      <c r="AG52" s="4">
        <f t="shared" si="12"/>
        <v>741.1</v>
      </c>
      <c r="AH52" s="4"/>
      <c r="AI52" s="4"/>
      <c r="AJ52" s="4">
        <f t="shared" si="12"/>
        <v>1058</v>
      </c>
      <c r="AK52" s="4"/>
      <c r="AL52" s="16">
        <f>MAX(B52:AK52)</f>
        <v>1058</v>
      </c>
      <c r="AM52" s="96" t="s">
        <v>1674</v>
      </c>
      <c r="AN52" s="98"/>
      <c r="AO52" s="100">
        <f>MAX(B$51:AK$52)</f>
        <v>1210.4000000000001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0</v>
      </c>
      <c r="C53" s="3"/>
      <c r="D53" s="3"/>
      <c r="E53" s="3">
        <f t="shared" ref="C53:AK54" si="13">MIN(E$2:E$49)</f>
        <v>0</v>
      </c>
      <c r="F53" s="3"/>
      <c r="G53" s="3"/>
      <c r="H53" s="3">
        <f t="shared" si="13"/>
        <v>0</v>
      </c>
      <c r="I53" s="3"/>
      <c r="J53" s="3"/>
      <c r="K53" s="3">
        <f t="shared" si="13"/>
        <v>0</v>
      </c>
      <c r="L53" s="3"/>
      <c r="M53" s="3"/>
      <c r="N53" s="3">
        <f t="shared" si="13"/>
        <v>0</v>
      </c>
      <c r="O53" s="3"/>
      <c r="P53" s="3"/>
      <c r="Q53" s="3">
        <f t="shared" si="13"/>
        <v>0</v>
      </c>
      <c r="R53" s="3"/>
      <c r="S53" s="3"/>
      <c r="T53" s="3">
        <f t="shared" si="13"/>
        <v>0</v>
      </c>
      <c r="U53" s="3"/>
      <c r="V53" s="3"/>
      <c r="W53" s="3">
        <f t="shared" si="13"/>
        <v>0</v>
      </c>
      <c r="X53" s="3"/>
      <c r="Y53" s="3"/>
      <c r="Z53" s="3">
        <f t="shared" si="13"/>
        <v>0</v>
      </c>
      <c r="AA53" s="3"/>
      <c r="AB53" s="3"/>
      <c r="AC53" s="3">
        <f t="shared" si="13"/>
        <v>0</v>
      </c>
      <c r="AD53" s="3"/>
      <c r="AE53" s="3"/>
      <c r="AF53" s="3">
        <f t="shared" si="13"/>
        <v>0</v>
      </c>
      <c r="AG53" s="3"/>
      <c r="AH53" s="3"/>
      <c r="AI53" s="3">
        <f t="shared" si="13"/>
        <v>0</v>
      </c>
      <c r="AJ53" s="3"/>
      <c r="AK53" s="3"/>
      <c r="AL53" s="15">
        <f>MIN(B53:AK53)</f>
        <v>0</v>
      </c>
      <c r="AM53" s="95" t="s">
        <v>1673</v>
      </c>
      <c r="AN53" s="97" t="s">
        <v>1676</v>
      </c>
      <c r="AO53" s="99">
        <f>MIN(B$53:AK$54)</f>
        <v>0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si="13"/>
        <v>0</v>
      </c>
      <c r="D54" s="4"/>
      <c r="E54" s="4"/>
      <c r="F54" s="4">
        <f t="shared" si="13"/>
        <v>0</v>
      </c>
      <c r="G54" s="4"/>
      <c r="H54" s="4"/>
      <c r="I54" s="4">
        <f t="shared" si="13"/>
        <v>0</v>
      </c>
      <c r="J54" s="4"/>
      <c r="K54" s="4"/>
      <c r="L54" s="4">
        <f t="shared" si="13"/>
        <v>0</v>
      </c>
      <c r="M54" s="4"/>
      <c r="N54" s="4"/>
      <c r="O54" s="4">
        <f t="shared" si="13"/>
        <v>0</v>
      </c>
      <c r="P54" s="4"/>
      <c r="Q54" s="4"/>
      <c r="R54" s="4">
        <f t="shared" si="13"/>
        <v>0</v>
      </c>
      <c r="S54" s="4"/>
      <c r="T54" s="4"/>
      <c r="U54" s="4">
        <f t="shared" si="13"/>
        <v>0</v>
      </c>
      <c r="V54" s="4"/>
      <c r="W54" s="4"/>
      <c r="X54" s="4">
        <f t="shared" si="13"/>
        <v>0</v>
      </c>
      <c r="Y54" s="4"/>
      <c r="Z54" s="4"/>
      <c r="AA54" s="4">
        <f t="shared" si="13"/>
        <v>0</v>
      </c>
      <c r="AB54" s="4"/>
      <c r="AC54" s="4"/>
      <c r="AD54" s="4">
        <f t="shared" si="13"/>
        <v>0</v>
      </c>
      <c r="AE54" s="4"/>
      <c r="AF54" s="4"/>
      <c r="AG54" s="4">
        <f t="shared" si="13"/>
        <v>0</v>
      </c>
      <c r="AH54" s="4"/>
      <c r="AI54" s="4"/>
      <c r="AJ54" s="4">
        <f t="shared" si="13"/>
        <v>0</v>
      </c>
      <c r="AK54" s="4"/>
      <c r="AL54" s="16">
        <f>MIN(B54:AK54)</f>
        <v>0</v>
      </c>
      <c r="AM54" s="96" t="s">
        <v>1674</v>
      </c>
      <c r="AN54" s="98"/>
      <c r="AO54" s="100">
        <f>MAX(B$53:AK$54)</f>
        <v>0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13</v>
      </c>
      <c r="C55" s="14">
        <f>COUNTIF(C$2:C$49,0)</f>
        <v>9</v>
      </c>
      <c r="D55" s="14"/>
      <c r="E55" s="14">
        <f t="shared" ref="C55:AK55" si="14">COUNTIF(E$2:E$49,0)</f>
        <v>14</v>
      </c>
      <c r="F55" s="14">
        <f t="shared" si="14"/>
        <v>11</v>
      </c>
      <c r="G55" s="14"/>
      <c r="H55" s="14">
        <f t="shared" si="14"/>
        <v>12</v>
      </c>
      <c r="I55" s="14">
        <f t="shared" si="14"/>
        <v>9</v>
      </c>
      <c r="J55" s="14"/>
      <c r="K55" s="14">
        <f t="shared" si="14"/>
        <v>12</v>
      </c>
      <c r="L55" s="14">
        <f t="shared" si="14"/>
        <v>5</v>
      </c>
      <c r="M55" s="14"/>
      <c r="N55" s="14">
        <f t="shared" si="14"/>
        <v>10</v>
      </c>
      <c r="O55" s="14">
        <f t="shared" si="14"/>
        <v>8</v>
      </c>
      <c r="P55" s="14"/>
      <c r="Q55" s="14">
        <f t="shared" si="14"/>
        <v>9</v>
      </c>
      <c r="R55" s="14">
        <f t="shared" si="14"/>
        <v>5</v>
      </c>
      <c r="S55" s="14"/>
      <c r="T55" s="14">
        <f t="shared" si="14"/>
        <v>13</v>
      </c>
      <c r="U55" s="14">
        <f t="shared" si="14"/>
        <v>11</v>
      </c>
      <c r="V55" s="14"/>
      <c r="W55" s="14">
        <f t="shared" si="14"/>
        <v>8</v>
      </c>
      <c r="X55" s="14">
        <f t="shared" si="14"/>
        <v>5</v>
      </c>
      <c r="Y55" s="14"/>
      <c r="Z55" s="14">
        <f t="shared" si="14"/>
        <v>6</v>
      </c>
      <c r="AA55" s="14">
        <f t="shared" si="14"/>
        <v>5</v>
      </c>
      <c r="AB55" s="14"/>
      <c r="AC55" s="14">
        <f t="shared" si="14"/>
        <v>6</v>
      </c>
      <c r="AD55" s="14">
        <f t="shared" si="14"/>
        <v>4</v>
      </c>
      <c r="AE55" s="14"/>
      <c r="AF55" s="14">
        <f t="shared" si="14"/>
        <v>6</v>
      </c>
      <c r="AG55" s="14">
        <f t="shared" si="14"/>
        <v>2</v>
      </c>
      <c r="AH55" s="14"/>
      <c r="AI55" s="14">
        <f t="shared" si="14"/>
        <v>5</v>
      </c>
      <c r="AJ55" s="14">
        <f t="shared" si="14"/>
        <v>3</v>
      </c>
      <c r="AK55" s="39"/>
    </row>
    <row r="56" spans="1:43" x14ac:dyDescent="0.25">
      <c r="A56" s="7" t="s">
        <v>559</v>
      </c>
      <c r="B56" s="5">
        <f>AVERAGE(B$2:B$49)</f>
        <v>86.829166666666652</v>
      </c>
      <c r="C56" s="3"/>
      <c r="D56" s="3"/>
      <c r="E56" s="3">
        <f t="shared" ref="C56:AK57" si="15">AVERAGE(E$2:E$49)</f>
        <v>89.845833333333346</v>
      </c>
      <c r="F56" s="3"/>
      <c r="G56" s="3"/>
      <c r="H56" s="3">
        <f t="shared" si="15"/>
        <v>93.843749999999986</v>
      </c>
      <c r="I56" s="3"/>
      <c r="J56" s="3"/>
      <c r="K56" s="3">
        <f t="shared" si="15"/>
        <v>115.77708333333335</v>
      </c>
      <c r="L56" s="3"/>
      <c r="M56" s="3"/>
      <c r="N56" s="3">
        <f t="shared" si="15"/>
        <v>174.05833333333331</v>
      </c>
      <c r="O56" s="3"/>
      <c r="P56" s="3"/>
      <c r="Q56" s="3">
        <f t="shared" si="15"/>
        <v>164.91041666666666</v>
      </c>
      <c r="R56" s="3"/>
      <c r="S56" s="3"/>
      <c r="T56" s="3">
        <f t="shared" si="15"/>
        <v>120.85416666666664</v>
      </c>
      <c r="U56" s="3"/>
      <c r="V56" s="3"/>
      <c r="W56" s="3">
        <f t="shared" si="15"/>
        <v>252.8958333333334</v>
      </c>
      <c r="X56" s="3"/>
      <c r="Y56" s="3"/>
      <c r="Z56" s="3">
        <f t="shared" si="15"/>
        <v>192.77500000000001</v>
      </c>
      <c r="AA56" s="3"/>
      <c r="AB56" s="3"/>
      <c r="AC56" s="3">
        <f t="shared" si="15"/>
        <v>208.36249999999998</v>
      </c>
      <c r="AD56" s="3"/>
      <c r="AE56" s="3"/>
      <c r="AF56" s="3">
        <f t="shared" si="15"/>
        <v>159.16875000000002</v>
      </c>
      <c r="AG56" s="3"/>
      <c r="AH56" s="3"/>
      <c r="AI56" s="3">
        <f t="shared" si="15"/>
        <v>323.76875000000001</v>
      </c>
      <c r="AJ56" s="3"/>
      <c r="AK56" s="3"/>
      <c r="AL56" s="15">
        <f>AVERAGE(B56,E56,H56,K56,N56,Q56,T56,W56,Z56,AC56,AF56,AI56)</f>
        <v>165.25746527777778</v>
      </c>
      <c r="AM56" s="95" t="s">
        <v>1673</v>
      </c>
      <c r="AN56" s="97" t="s">
        <v>1670</v>
      </c>
      <c r="AO56" s="99">
        <f>MIN(B$56:AK$57)</f>
        <v>86.829166666666652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si="15"/>
        <v>101.14583333333331</v>
      </c>
      <c r="D57" s="4"/>
      <c r="E57" s="4"/>
      <c r="F57" s="4">
        <f t="shared" si="15"/>
        <v>98.264583333333348</v>
      </c>
      <c r="G57" s="4"/>
      <c r="H57" s="4"/>
      <c r="I57" s="4">
        <f t="shared" si="15"/>
        <v>104.36458333333333</v>
      </c>
      <c r="J57" s="4"/>
      <c r="K57" s="4"/>
      <c r="L57" s="4">
        <f t="shared" si="15"/>
        <v>117.69791666666664</v>
      </c>
      <c r="M57" s="4"/>
      <c r="N57" s="4"/>
      <c r="O57" s="4">
        <f t="shared" si="15"/>
        <v>164.29999999999998</v>
      </c>
      <c r="P57" s="4"/>
      <c r="Q57" s="4"/>
      <c r="R57" s="4">
        <f t="shared" si="15"/>
        <v>180.64583333333334</v>
      </c>
      <c r="S57" s="4"/>
      <c r="T57" s="4"/>
      <c r="U57" s="4">
        <f t="shared" si="15"/>
        <v>123.19791666666664</v>
      </c>
      <c r="V57" s="4"/>
      <c r="W57" s="4"/>
      <c r="X57" s="4">
        <f t="shared" si="15"/>
        <v>252.04791666666662</v>
      </c>
      <c r="Y57" s="4"/>
      <c r="Z57" s="4"/>
      <c r="AA57" s="4">
        <f t="shared" si="15"/>
        <v>169.72500000000005</v>
      </c>
      <c r="AB57" s="4"/>
      <c r="AC57" s="4"/>
      <c r="AD57" s="4">
        <f t="shared" si="15"/>
        <v>221.85208333333324</v>
      </c>
      <c r="AE57" s="4"/>
      <c r="AF57" s="4"/>
      <c r="AG57" s="4">
        <f t="shared" si="15"/>
        <v>168.20833333333331</v>
      </c>
      <c r="AH57" s="4"/>
      <c r="AI57" s="4"/>
      <c r="AJ57" s="4">
        <f t="shared" si="15"/>
        <v>319.60624999999993</v>
      </c>
      <c r="AK57" s="4"/>
      <c r="AL57" s="16">
        <f>AVERAGE(C57,F57,I57,L57,O57,R57,U57,X57,AA57,AD57,AG57,AK57)</f>
        <v>154.67727272727271</v>
      </c>
      <c r="AM57" s="96" t="s">
        <v>1674</v>
      </c>
      <c r="AN57" s="98"/>
      <c r="AO57" s="100">
        <f>MAX(B$56:AK$57)</f>
        <v>323.76875000000001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45.5</v>
      </c>
      <c r="C58" s="11"/>
      <c r="D58" s="11"/>
      <c r="E58" s="11">
        <f t="shared" ref="C58:AK59" si="16">MEDIAN(E$2:E$49)</f>
        <v>53.150000000000006</v>
      </c>
      <c r="F58" s="11"/>
      <c r="G58" s="11"/>
      <c r="H58" s="11">
        <f t="shared" si="16"/>
        <v>57.2</v>
      </c>
      <c r="I58" s="11"/>
      <c r="J58" s="11"/>
      <c r="K58" s="11">
        <f t="shared" si="16"/>
        <v>63.949999999999996</v>
      </c>
      <c r="L58" s="11"/>
      <c r="M58" s="11"/>
      <c r="N58" s="11">
        <f t="shared" si="16"/>
        <v>125.15</v>
      </c>
      <c r="O58" s="11"/>
      <c r="P58" s="11"/>
      <c r="Q58" s="11">
        <f t="shared" si="16"/>
        <v>131.80000000000001</v>
      </c>
      <c r="R58" s="11"/>
      <c r="S58" s="11"/>
      <c r="T58" s="11">
        <f t="shared" si="16"/>
        <v>79.25</v>
      </c>
      <c r="U58" s="11"/>
      <c r="V58" s="11"/>
      <c r="W58" s="11">
        <f t="shared" si="16"/>
        <v>263.89999999999998</v>
      </c>
      <c r="X58" s="11"/>
      <c r="Y58" s="11"/>
      <c r="Z58" s="11">
        <f t="shared" si="16"/>
        <v>157.30000000000001</v>
      </c>
      <c r="AA58" s="11"/>
      <c r="AB58" s="11"/>
      <c r="AC58" s="11">
        <f t="shared" si="16"/>
        <v>173.9</v>
      </c>
      <c r="AD58" s="11"/>
      <c r="AE58" s="11"/>
      <c r="AF58" s="11">
        <f t="shared" si="16"/>
        <v>99.300000000000011</v>
      </c>
      <c r="AG58" s="11"/>
      <c r="AH58" s="11"/>
      <c r="AI58" s="11">
        <f t="shared" si="16"/>
        <v>272.39999999999998</v>
      </c>
      <c r="AJ58" s="11"/>
      <c r="AK58" s="11"/>
      <c r="AL58" s="18">
        <f>MEDIAN(B58,E58,H58,K58,N58,Q58,T58,W58,Z58,AC58,AF58,AI58)</f>
        <v>112.22500000000001</v>
      </c>
      <c r="AM58" s="95" t="s">
        <v>1673</v>
      </c>
      <c r="AN58" s="97" t="s">
        <v>1671</v>
      </c>
      <c r="AO58" s="99">
        <f>MIN(B$58:AK$59)</f>
        <v>45.5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si="16"/>
        <v>80.099999999999994</v>
      </c>
      <c r="D59" s="4"/>
      <c r="E59" s="4"/>
      <c r="F59" s="4">
        <f t="shared" si="16"/>
        <v>57.6</v>
      </c>
      <c r="G59" s="4"/>
      <c r="H59" s="4"/>
      <c r="I59" s="4">
        <f t="shared" si="16"/>
        <v>84.5</v>
      </c>
      <c r="J59" s="4"/>
      <c r="K59" s="4"/>
      <c r="L59" s="4">
        <f t="shared" si="16"/>
        <v>90.85</v>
      </c>
      <c r="M59" s="4"/>
      <c r="N59" s="4"/>
      <c r="O59" s="4">
        <f t="shared" si="16"/>
        <v>111.85</v>
      </c>
      <c r="P59" s="4"/>
      <c r="Q59" s="4"/>
      <c r="R59" s="4">
        <f t="shared" si="16"/>
        <v>134.1</v>
      </c>
      <c r="S59" s="4"/>
      <c r="T59" s="4"/>
      <c r="U59" s="4">
        <f t="shared" si="16"/>
        <v>103.95</v>
      </c>
      <c r="V59" s="4"/>
      <c r="W59" s="4"/>
      <c r="X59" s="4">
        <f t="shared" si="16"/>
        <v>186.7</v>
      </c>
      <c r="Y59" s="4"/>
      <c r="Z59" s="4"/>
      <c r="AA59" s="4">
        <f t="shared" si="16"/>
        <v>129.44999999999999</v>
      </c>
      <c r="AB59" s="4"/>
      <c r="AC59" s="4"/>
      <c r="AD59" s="4">
        <f t="shared" si="16"/>
        <v>158.1</v>
      </c>
      <c r="AE59" s="4"/>
      <c r="AF59" s="4"/>
      <c r="AG59" s="4">
        <f t="shared" si="16"/>
        <v>122.55000000000001</v>
      </c>
      <c r="AH59" s="4"/>
      <c r="AI59" s="4"/>
      <c r="AJ59" s="4">
        <f t="shared" si="16"/>
        <v>260.75</v>
      </c>
      <c r="AK59" s="4"/>
      <c r="AL59" s="16">
        <f>MEDIAN(C59,F59,I59,L59,O59,R59,U59,X59,AA59,AD59,AG59,AK59)</f>
        <v>111.85</v>
      </c>
      <c r="AM59" s="96" t="s">
        <v>1674</v>
      </c>
      <c r="AN59" s="98"/>
      <c r="AO59" s="100">
        <f>MAX(B$58:AK$59)</f>
        <v>272.39999999999998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102.55709973314264</v>
      </c>
      <c r="C60" s="11"/>
      <c r="D60" s="11"/>
      <c r="E60" s="11">
        <f>_xlfn.STDEV.S(E$2:E$49)</f>
        <v>96.316607697944349</v>
      </c>
      <c r="F60" s="11"/>
      <c r="G60" s="11"/>
      <c r="H60" s="11">
        <f>_xlfn.STDEV.S(H$2:H$49)</f>
        <v>94.905193244559797</v>
      </c>
      <c r="I60" s="11"/>
      <c r="J60" s="11"/>
      <c r="K60" s="11">
        <f>_xlfn.STDEV.S(K$2:K$49)</f>
        <v>131.99435874403201</v>
      </c>
      <c r="L60" s="11"/>
      <c r="M60" s="11"/>
      <c r="N60" s="11">
        <f>_xlfn.STDEV.S(N$2:N$49)</f>
        <v>176.9304789943302</v>
      </c>
      <c r="O60" s="11"/>
      <c r="P60" s="11"/>
      <c r="Q60" s="11">
        <f>_xlfn.STDEV.S(Q$2:Q$49)</f>
        <v>153.41944346746033</v>
      </c>
      <c r="R60" s="11"/>
      <c r="S60" s="11"/>
      <c r="T60" s="11">
        <f>_xlfn.STDEV.S(T$2:T$49)</f>
        <v>152.40147980285266</v>
      </c>
      <c r="U60" s="11"/>
      <c r="V60" s="11"/>
      <c r="W60" s="11">
        <f>_xlfn.STDEV.S(W$2:W$49)</f>
        <v>215.26922476565389</v>
      </c>
      <c r="X60" s="11"/>
      <c r="Y60" s="11"/>
      <c r="Z60" s="11">
        <f>_xlfn.STDEV.S(Z$2:Z$49)</f>
        <v>181.99454106847108</v>
      </c>
      <c r="AA60" s="11"/>
      <c r="AB60" s="11"/>
      <c r="AC60" s="11">
        <f>_xlfn.STDEV.S(AC$2:AC$49)</f>
        <v>205.46221646233892</v>
      </c>
      <c r="AD60" s="11"/>
      <c r="AE60" s="11"/>
      <c r="AF60" s="11">
        <f>_xlfn.STDEV.S(AF$2:AF$49)</f>
        <v>178.04165679933183</v>
      </c>
      <c r="AG60" s="11"/>
      <c r="AH60" s="11"/>
      <c r="AI60" s="11">
        <f>_xlfn.STDEV.S(AI$2:AI$49)</f>
        <v>254.25492832416768</v>
      </c>
      <c r="AJ60" s="11"/>
      <c r="AK60" s="11"/>
      <c r="AL60" s="18">
        <f>AVERAGE(B60,E60,H60,K60,N60,Q60,T60,W60,Z60,AC60,AF60,AI60)</f>
        <v>161.96226909202377</v>
      </c>
      <c r="AM60" s="95" t="s">
        <v>1673</v>
      </c>
      <c r="AN60" s="97" t="s">
        <v>1672</v>
      </c>
      <c r="AO60" s="99">
        <f>MIN(B$60:AK$61)</f>
        <v>94.905193244559797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104.09957581276288</v>
      </c>
      <c r="D61" s="55"/>
      <c r="E61" s="55"/>
      <c r="F61" s="55">
        <f>_xlfn.STDEV.S(F$2:F$49)</f>
        <v>112.66624877304049</v>
      </c>
      <c r="G61" s="55"/>
      <c r="H61" s="55"/>
      <c r="I61" s="55">
        <f>_xlfn.STDEV.S(I$2:I$49)</f>
        <v>113.57698390150675</v>
      </c>
      <c r="J61" s="55"/>
      <c r="K61" s="55"/>
      <c r="L61" s="55">
        <f>_xlfn.STDEV.S(L$2:L$49)</f>
        <v>111.21235292167813</v>
      </c>
      <c r="M61" s="55"/>
      <c r="N61" s="55"/>
      <c r="O61" s="55">
        <f>_xlfn.STDEV.S(O$2:O$49)</f>
        <v>166.80380372212801</v>
      </c>
      <c r="P61" s="55"/>
      <c r="Q61" s="55"/>
      <c r="R61" s="55">
        <f>_xlfn.STDEV.S(R$2:R$49)</f>
        <v>163.49562419589608</v>
      </c>
      <c r="S61" s="55"/>
      <c r="T61" s="55"/>
      <c r="U61" s="55">
        <f>_xlfn.STDEV.S(U$2:U$49)</f>
        <v>128.4028989690361</v>
      </c>
      <c r="V61" s="55"/>
      <c r="W61" s="55"/>
      <c r="X61" s="55">
        <f>_xlfn.STDEV.S(X$2:X$49)</f>
        <v>208.2946695363795</v>
      </c>
      <c r="Y61" s="55"/>
      <c r="Z61" s="55"/>
      <c r="AA61" s="55">
        <f>_xlfn.STDEV.S(AA$2:AA$49)</f>
        <v>153.6085872765789</v>
      </c>
      <c r="AB61" s="55"/>
      <c r="AC61" s="55"/>
      <c r="AD61" s="55">
        <f>_xlfn.STDEV.S(AD$2:AD$49)</f>
        <v>196.98927067615853</v>
      </c>
      <c r="AE61" s="55"/>
      <c r="AF61" s="55"/>
      <c r="AG61" s="55">
        <f>_xlfn.STDEV.S(AG$2:AG$49)</f>
        <v>173.01471322667274</v>
      </c>
      <c r="AH61" s="55"/>
      <c r="AI61" s="55"/>
      <c r="AJ61" s="55">
        <f>_xlfn.STDEV.S(AJ$2:AJ$49)</f>
        <v>241.78400102487296</v>
      </c>
      <c r="AK61" s="55"/>
      <c r="AL61" s="16">
        <f>AVERAGE(C61,F61,I61,L61,O61,R61,U61,X61,AA61,AD61,AG61,AK61)</f>
        <v>148.37861172834889</v>
      </c>
      <c r="AM61" s="96" t="s">
        <v>1674</v>
      </c>
      <c r="AN61" s="98"/>
      <c r="AO61" s="100">
        <f>MAX(B$60:AK$61)</f>
        <v>254.25492832416768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13</v>
      </c>
      <c r="E62" s="83"/>
      <c r="F62" s="83"/>
      <c r="G62" s="83">
        <f>COUNTIF(G$2:G$49,0)</f>
        <v>13</v>
      </c>
      <c r="H62" s="83"/>
      <c r="I62" s="83"/>
      <c r="J62" s="83">
        <f>COUNTIF(J$2:J$49,0)</f>
        <v>15</v>
      </c>
      <c r="K62" s="83"/>
      <c r="L62" s="83"/>
      <c r="M62" s="83">
        <f>COUNTIF(M$2:M$49,0)</f>
        <v>13</v>
      </c>
      <c r="N62" s="83"/>
      <c r="O62" s="83"/>
      <c r="P62" s="83">
        <f>COUNTIF(P$2:P$49,0)</f>
        <v>14</v>
      </c>
      <c r="Q62" s="83"/>
      <c r="R62" s="83"/>
      <c r="S62" s="83">
        <f>COUNTIF(S$2:S$49,0)</f>
        <v>12</v>
      </c>
      <c r="T62" s="83"/>
      <c r="U62" s="83"/>
      <c r="V62" s="83">
        <f>COUNTIF(V$2:V$49,0)</f>
        <v>11</v>
      </c>
      <c r="W62" s="83"/>
      <c r="X62" s="83"/>
      <c r="Y62" s="83">
        <f>COUNTIF(Y$2:Y$49,0)</f>
        <v>10</v>
      </c>
      <c r="Z62" s="83"/>
      <c r="AA62" s="83"/>
      <c r="AB62" s="83">
        <f>COUNTIF(AB$2:AB$49,0)</f>
        <v>9</v>
      </c>
      <c r="AC62" s="83"/>
      <c r="AD62" s="83"/>
      <c r="AE62" s="83">
        <f>COUNTIF(AE$2:AE$49,0)</f>
        <v>7</v>
      </c>
      <c r="AF62" s="83"/>
      <c r="AG62" s="83"/>
      <c r="AH62" s="83">
        <f>COUNTIF(AH$2:AH$49,0)</f>
        <v>12</v>
      </c>
      <c r="AI62" s="83"/>
      <c r="AJ62" s="83"/>
      <c r="AK62" s="84">
        <f>COUNTIF(AK$2:AK$49,0)</f>
        <v>12</v>
      </c>
    </row>
    <row r="63" spans="1:43" x14ac:dyDescent="0.25">
      <c r="A63" s="59" t="s">
        <v>1668</v>
      </c>
      <c r="B63" s="85"/>
      <c r="C63" s="86"/>
      <c r="D63" s="86">
        <f>COUNTIF(D$2:D$49,"&lt;0")</f>
        <v>19</v>
      </c>
      <c r="E63" s="86"/>
      <c r="F63" s="86"/>
      <c r="G63" s="86">
        <f>COUNTIF(G$2:G$49,"&lt;0")</f>
        <v>21</v>
      </c>
      <c r="H63" s="86"/>
      <c r="I63" s="86"/>
      <c r="J63" s="86">
        <f>COUNTIF(J$2:J$49,"&lt;0")</f>
        <v>18</v>
      </c>
      <c r="K63" s="86"/>
      <c r="L63" s="86"/>
      <c r="M63" s="86">
        <f>COUNTIF(M$2:M$49,"&lt;0")</f>
        <v>19</v>
      </c>
      <c r="N63" s="86"/>
      <c r="O63" s="86"/>
      <c r="P63" s="86">
        <f>COUNTIF(P$2:P$49,"&lt;0")</f>
        <v>12</v>
      </c>
      <c r="Q63" s="86"/>
      <c r="R63" s="86"/>
      <c r="S63" s="86">
        <f>COUNTIF(S$2:S$49,"&lt;0")</f>
        <v>19</v>
      </c>
      <c r="T63" s="86"/>
      <c r="U63" s="86"/>
      <c r="V63" s="86">
        <f>COUNTIF(V$2:V$49,"&lt;0")</f>
        <v>19</v>
      </c>
      <c r="W63" s="86"/>
      <c r="X63" s="86"/>
      <c r="Y63" s="86">
        <f>COUNTIF(Y$2:Y$49,"&lt;0")</f>
        <v>21</v>
      </c>
      <c r="Z63" s="86"/>
      <c r="AA63" s="86"/>
      <c r="AB63" s="86">
        <f>COUNTIF(AB$2:AB$49,"&lt;0")</f>
        <v>13</v>
      </c>
      <c r="AC63" s="86"/>
      <c r="AD63" s="86"/>
      <c r="AE63" s="86">
        <f>COUNTIF(AE$2:AE$49,"&lt;0")</f>
        <v>24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19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16</v>
      </c>
      <c r="E64" s="89"/>
      <c r="F64" s="89"/>
      <c r="G64" s="89">
        <f>COUNTIF(G$2:G$49,"&gt;0")</f>
        <v>14</v>
      </c>
      <c r="H64" s="89"/>
      <c r="I64" s="89"/>
      <c r="J64" s="89">
        <f>COUNTIF(J$2:J$49,"&gt;0")</f>
        <v>15</v>
      </c>
      <c r="K64" s="89"/>
      <c r="L64" s="89"/>
      <c r="M64" s="89">
        <f>COUNTIF(M$2:M$49,"&gt;0")</f>
        <v>16</v>
      </c>
      <c r="N64" s="89"/>
      <c r="O64" s="89"/>
      <c r="P64" s="89">
        <f>COUNTIF(P$2:P$49,"&gt;0")</f>
        <v>22</v>
      </c>
      <c r="Q64" s="89"/>
      <c r="R64" s="89"/>
      <c r="S64" s="89">
        <f>COUNTIF(S$2:S$49,"&gt;0")</f>
        <v>17</v>
      </c>
      <c r="T64" s="89"/>
      <c r="U64" s="89"/>
      <c r="V64" s="89">
        <f>COUNTIF(V$2:V$49,"&gt;0")</f>
        <v>18</v>
      </c>
      <c r="W64" s="89"/>
      <c r="X64" s="89"/>
      <c r="Y64" s="89">
        <f>COUNTIF(Y$2:Y$49,"&gt;0")</f>
        <v>17</v>
      </c>
      <c r="Z64" s="89"/>
      <c r="AA64" s="89"/>
      <c r="AB64" s="89">
        <f>COUNTIF(AB$2:AB$49,"&gt;0")</f>
        <v>26</v>
      </c>
      <c r="AC64" s="89"/>
      <c r="AD64" s="89"/>
      <c r="AE64" s="89">
        <f>COUNTIF(AE$2:AE$49,"&gt;0")</f>
        <v>17</v>
      </c>
      <c r="AF64" s="89"/>
      <c r="AG64" s="89"/>
      <c r="AH64" s="89">
        <f>COUNTIF(AH$2:AH$49,"&gt;0")</f>
        <v>12</v>
      </c>
      <c r="AI64" s="89"/>
      <c r="AJ64" s="89"/>
      <c r="AK64" s="90">
        <f>COUNTIF(AK$2:AK$49,"&gt;0")</f>
        <v>17</v>
      </c>
    </row>
    <row r="65" spans="1:37" x14ac:dyDescent="0.25">
      <c r="A65" s="51" t="s">
        <v>1685</v>
      </c>
      <c r="B65" s="73"/>
      <c r="C65" s="57"/>
      <c r="D65" s="76">
        <f>(D62/(D$62+D$63+D$64))*100</f>
        <v>27.083333333333332</v>
      </c>
      <c r="E65" s="76"/>
      <c r="F65" s="76"/>
      <c r="G65" s="76">
        <f>(G62/(G$62+G$63+G$64))*100</f>
        <v>27.083333333333332</v>
      </c>
      <c r="H65" s="76"/>
      <c r="I65" s="76"/>
      <c r="J65" s="76">
        <f>(J62/(J$62+J$63+J$64))*100</f>
        <v>31.25</v>
      </c>
      <c r="K65" s="76"/>
      <c r="L65" s="76"/>
      <c r="M65" s="76">
        <f>(M62/(M$62+M$63+M$64))*100</f>
        <v>27.083333333333332</v>
      </c>
      <c r="N65" s="76"/>
      <c r="O65" s="76"/>
      <c r="P65" s="76">
        <f>(P62/(P$62+P$63+P$64))*100</f>
        <v>29.166666666666668</v>
      </c>
      <c r="Q65" s="76"/>
      <c r="R65" s="76"/>
      <c r="S65" s="76">
        <f>(S62/(S$62+S$63+S$64))*100</f>
        <v>25</v>
      </c>
      <c r="T65" s="76"/>
      <c r="U65" s="76"/>
      <c r="V65" s="76">
        <f>(V62/(V$62+V$63+V$64))*100</f>
        <v>22.916666666666664</v>
      </c>
      <c r="W65" s="76"/>
      <c r="X65" s="76"/>
      <c r="Y65" s="76">
        <f>(Y62/(Y$62+Y$63+Y$64))*100</f>
        <v>20.833333333333336</v>
      </c>
      <c r="Z65" s="76"/>
      <c r="AA65" s="76"/>
      <c r="AB65" s="76">
        <f>(AB62/(AB$62+AB$63+AB$64))*100</f>
        <v>18.75</v>
      </c>
      <c r="AC65" s="76"/>
      <c r="AD65" s="76"/>
      <c r="AE65" s="76">
        <f>(AE62/(AE$62+AE$63+AE$64))*100</f>
        <v>14.583333333333334</v>
      </c>
      <c r="AF65" s="76"/>
      <c r="AG65" s="76"/>
      <c r="AH65" s="76">
        <f>(AH62/(AH$62+AH$63+AH$64))*100</f>
        <v>25</v>
      </c>
      <c r="AI65" s="76"/>
      <c r="AJ65" s="76"/>
      <c r="AK65" s="77">
        <f>(AK62/(AK$62+AK$63+AK$64))*100</f>
        <v>25</v>
      </c>
    </row>
    <row r="66" spans="1:37" x14ac:dyDescent="0.25">
      <c r="A66" s="59" t="s">
        <v>1686</v>
      </c>
      <c r="B66" s="74"/>
      <c r="C66" s="56"/>
      <c r="D66" s="78">
        <f>(D63/(D$62+D$63+D$64))*100</f>
        <v>39.583333333333329</v>
      </c>
      <c r="E66" s="78"/>
      <c r="F66" s="78"/>
      <c r="G66" s="78">
        <f>(G63/(G$62+G$63+G$64))*100</f>
        <v>43.75</v>
      </c>
      <c r="H66" s="78"/>
      <c r="I66" s="78"/>
      <c r="J66" s="78">
        <f>(J63/(J$62+J$63+J$64))*100</f>
        <v>37.5</v>
      </c>
      <c r="K66" s="78"/>
      <c r="L66" s="78"/>
      <c r="M66" s="78">
        <f>(M63/(M$62+M$63+M$64))*100</f>
        <v>39.583333333333329</v>
      </c>
      <c r="N66" s="78"/>
      <c r="O66" s="78"/>
      <c r="P66" s="78">
        <f>(P63/(P$62+P$63+P$64))*100</f>
        <v>25</v>
      </c>
      <c r="Q66" s="78"/>
      <c r="R66" s="78"/>
      <c r="S66" s="78">
        <f>(S63/(S$62+S$63+S$64))*100</f>
        <v>39.583333333333329</v>
      </c>
      <c r="T66" s="78"/>
      <c r="U66" s="78"/>
      <c r="V66" s="78">
        <f>(V63/(V$62+V$63+V$64))*100</f>
        <v>39.583333333333329</v>
      </c>
      <c r="W66" s="78"/>
      <c r="X66" s="78"/>
      <c r="Y66" s="78">
        <f>(Y63/(Y$62+Y$63+Y$64))*100</f>
        <v>43.75</v>
      </c>
      <c r="Z66" s="78"/>
      <c r="AA66" s="78"/>
      <c r="AB66" s="78">
        <f>(AB63/(AB$62+AB$63+AB$64))*100</f>
        <v>27.083333333333332</v>
      </c>
      <c r="AC66" s="78"/>
      <c r="AD66" s="78"/>
      <c r="AE66" s="78">
        <f>(AE63/(AE$62+AE$63+AE$64))*100</f>
        <v>50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39.583333333333329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33.333333333333329</v>
      </c>
      <c r="E67" s="80"/>
      <c r="F67" s="80"/>
      <c r="G67" s="80">
        <f>(G64/(G$62+G$63+G$64))*100</f>
        <v>29.166666666666668</v>
      </c>
      <c r="H67" s="80"/>
      <c r="I67" s="80"/>
      <c r="J67" s="80">
        <f>(J64/(J$62+J$63+J$64))*100</f>
        <v>31.25</v>
      </c>
      <c r="K67" s="80"/>
      <c r="L67" s="80"/>
      <c r="M67" s="80">
        <f>(M64/(M$62+M$63+M$64))*100</f>
        <v>33.333333333333329</v>
      </c>
      <c r="N67" s="80"/>
      <c r="O67" s="80"/>
      <c r="P67" s="80">
        <f>(P64/(P$62+P$63+P$64))*100</f>
        <v>45.833333333333329</v>
      </c>
      <c r="Q67" s="80"/>
      <c r="R67" s="80"/>
      <c r="S67" s="80">
        <f>(S64/(S$62+S$63+S$64))*100</f>
        <v>35.416666666666671</v>
      </c>
      <c r="T67" s="80"/>
      <c r="U67" s="80"/>
      <c r="V67" s="80">
        <f>(V64/(V$62+V$63+V$64))*100</f>
        <v>37.5</v>
      </c>
      <c r="W67" s="80"/>
      <c r="X67" s="80"/>
      <c r="Y67" s="80">
        <f>(Y64/(Y$62+Y$63+Y$64))*100</f>
        <v>35.416666666666671</v>
      </c>
      <c r="Z67" s="80"/>
      <c r="AA67" s="80"/>
      <c r="AB67" s="80">
        <f>(AB64/(AB$62+AB$63+AB$64))*100</f>
        <v>54.166666666666664</v>
      </c>
      <c r="AC67" s="80"/>
      <c r="AD67" s="80"/>
      <c r="AE67" s="80">
        <f>(AE64/(AE$62+AE$63+AE$64))*100</f>
        <v>35.416666666666671</v>
      </c>
      <c r="AF67" s="80"/>
      <c r="AG67" s="80"/>
      <c r="AH67" s="80">
        <f>(AH64/(AH$62+AH$63+AH$64))*100</f>
        <v>25</v>
      </c>
      <c r="AI67" s="80"/>
      <c r="AJ67" s="80"/>
      <c r="AK67" s="81">
        <f>(AK64/(AK$62+AK$63+AK$64))*100</f>
        <v>35.416666666666671</v>
      </c>
    </row>
  </sheetData>
  <mergeCells count="5">
    <mergeCell ref="AN56:AN57"/>
    <mergeCell ref="AN58:AN59"/>
    <mergeCell ref="AN51:AN52"/>
    <mergeCell ref="AN53:AN54"/>
    <mergeCell ref="AN60:AN61"/>
  </mergeCells>
  <conditionalFormatting sqref="B2:C49 E2:F49 H2:I49 K2:L49 N2:O49 Q2:R49 T2:U49 W2:X49 Z2:AA49 AC2:AD49 AF2:AG49 AI2:AI49">
    <cfRule type="cellIs" dxfId="1064" priority="277" operator="equal">
      <formula>0</formula>
    </cfRule>
  </conditionalFormatting>
  <conditionalFormatting sqref="A51:AK59 A60 A62:A64">
    <cfRule type="containsBlanks" dxfId="1063" priority="276">
      <formula>LEN(TRIM(A51))=0</formula>
    </cfRule>
  </conditionalFormatting>
  <conditionalFormatting sqref="B2:B49">
    <cfRule type="cellIs" dxfId="1062" priority="272" operator="equal">
      <formula>0</formula>
    </cfRule>
    <cfRule type="aboveAverage" dxfId="1061" priority="273" aboveAverage="0"/>
    <cfRule type="aboveAverage" dxfId="1060" priority="274"/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{AB76F0BE-E8B7-4FED-8F0C-774E3FE72BC8}</x14:id>
        </ext>
      </extLst>
    </cfRule>
  </conditionalFormatting>
  <conditionalFormatting sqref="C2:C49">
    <cfRule type="cellIs" dxfId="1059" priority="268" operator="equal">
      <formula>0</formula>
    </cfRule>
    <cfRule type="aboveAverage" dxfId="1058" priority="269" aboveAverage="0"/>
    <cfRule type="aboveAverage" dxfId="1057" priority="270"/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{C766FC4F-B80A-40D2-9EE8-5115AA37E453}</x14:id>
        </ext>
      </extLst>
    </cfRule>
  </conditionalFormatting>
  <conditionalFormatting sqref="E2:E49">
    <cfRule type="cellIs" dxfId="1056" priority="264" operator="equal">
      <formula>0</formula>
    </cfRule>
    <cfRule type="aboveAverage" dxfId="1055" priority="265" aboveAverage="0"/>
    <cfRule type="aboveAverage" dxfId="1054" priority="266"/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{D62EEBF6-52B4-41B3-835C-91C870452BC9}</x14:id>
        </ext>
      </extLst>
    </cfRule>
  </conditionalFormatting>
  <conditionalFormatting sqref="F2:F49">
    <cfRule type="cellIs" dxfId="1053" priority="260" operator="equal">
      <formula>0</formula>
    </cfRule>
    <cfRule type="aboveAverage" dxfId="1052" priority="261" aboveAverage="0"/>
    <cfRule type="aboveAverage" dxfId="1051" priority="262"/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{36B85CC0-B883-4FB4-957A-C3370CA32161}</x14:id>
        </ext>
      </extLst>
    </cfRule>
  </conditionalFormatting>
  <conditionalFormatting sqref="H2:H49">
    <cfRule type="cellIs" dxfId="1050" priority="256" operator="equal">
      <formula>0</formula>
    </cfRule>
    <cfRule type="aboveAverage" dxfId="1049" priority="257" aboveAverage="0"/>
    <cfRule type="aboveAverage" dxfId="1048" priority="258"/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{44D5C2CF-9887-4953-819B-76398C78AB46}</x14:id>
        </ext>
      </extLst>
    </cfRule>
  </conditionalFormatting>
  <conditionalFormatting sqref="I2:I49">
    <cfRule type="cellIs" dxfId="1047" priority="252" operator="equal">
      <formula>0</formula>
    </cfRule>
    <cfRule type="aboveAverage" dxfId="1046" priority="253" aboveAverage="0"/>
    <cfRule type="aboveAverage" dxfId="1045" priority="254"/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{20DFEA92-5D05-4766-AA76-B0FF1DD75DA7}</x14:id>
        </ext>
      </extLst>
    </cfRule>
  </conditionalFormatting>
  <conditionalFormatting sqref="K2:K49">
    <cfRule type="cellIs" dxfId="1044" priority="248" operator="equal">
      <formula>0</formula>
    </cfRule>
    <cfRule type="aboveAverage" dxfId="1043" priority="249" aboveAverage="0"/>
    <cfRule type="aboveAverage" dxfId="1042" priority="250"/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{81EA0396-4034-41CA-BD1C-58BCF686151B}</x14:id>
        </ext>
      </extLst>
    </cfRule>
  </conditionalFormatting>
  <conditionalFormatting sqref="L2:L49">
    <cfRule type="cellIs" dxfId="1041" priority="244" operator="equal">
      <formula>0</formula>
    </cfRule>
    <cfRule type="aboveAverage" dxfId="1040" priority="245" aboveAverage="0"/>
    <cfRule type="aboveAverage" dxfId="1039" priority="246"/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{4F158831-9157-4890-83B4-CCFD53272AA3}</x14:id>
        </ext>
      </extLst>
    </cfRule>
  </conditionalFormatting>
  <conditionalFormatting sqref="N2:N49">
    <cfRule type="cellIs" dxfId="1038" priority="240" operator="equal">
      <formula>0</formula>
    </cfRule>
    <cfRule type="aboveAverage" dxfId="1037" priority="241" aboveAverage="0"/>
    <cfRule type="aboveAverage" dxfId="1036" priority="242"/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{AF84E327-3AC1-4974-908B-89B26BB57B40}</x14:id>
        </ext>
      </extLst>
    </cfRule>
  </conditionalFormatting>
  <conditionalFormatting sqref="O2:O49">
    <cfRule type="cellIs" dxfId="1035" priority="236" operator="equal">
      <formula>0</formula>
    </cfRule>
    <cfRule type="aboveAverage" dxfId="1034" priority="237" aboveAverage="0"/>
    <cfRule type="aboveAverage" dxfId="1033" priority="238"/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{43642951-216D-4BBF-BD99-A08695B46B68}</x14:id>
        </ext>
      </extLst>
    </cfRule>
  </conditionalFormatting>
  <conditionalFormatting sqref="Q2:Q49">
    <cfRule type="cellIs" dxfId="1032" priority="232" operator="equal">
      <formula>0</formula>
    </cfRule>
    <cfRule type="aboveAverage" dxfId="1031" priority="233" aboveAverage="0"/>
    <cfRule type="aboveAverage" dxfId="1030" priority="234"/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{FE6FBC70-8C34-447E-907F-0454E15CA814}</x14:id>
        </ext>
      </extLst>
    </cfRule>
  </conditionalFormatting>
  <conditionalFormatting sqref="R2:R49">
    <cfRule type="cellIs" dxfId="1029" priority="228" operator="equal">
      <formula>0</formula>
    </cfRule>
    <cfRule type="aboveAverage" dxfId="1028" priority="229" aboveAverage="0"/>
    <cfRule type="aboveAverage" dxfId="1027" priority="230"/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{14F05F24-328B-4FCC-B736-4BCB42F7E58F}</x14:id>
        </ext>
      </extLst>
    </cfRule>
  </conditionalFormatting>
  <conditionalFormatting sqref="T2:T49">
    <cfRule type="cellIs" dxfId="1026" priority="224" operator="equal">
      <formula>0</formula>
    </cfRule>
    <cfRule type="aboveAverage" dxfId="1025" priority="225" aboveAverage="0"/>
    <cfRule type="aboveAverage" dxfId="1024" priority="226"/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{4B686182-6C4D-4B2C-913A-0B7C72EA4521}</x14:id>
        </ext>
      </extLst>
    </cfRule>
  </conditionalFormatting>
  <conditionalFormatting sqref="U2:U49">
    <cfRule type="cellIs" dxfId="1023" priority="220" operator="equal">
      <formula>0</formula>
    </cfRule>
    <cfRule type="aboveAverage" dxfId="1022" priority="221" aboveAverage="0"/>
    <cfRule type="aboveAverage" dxfId="1021" priority="222"/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{E37849DD-9482-497F-83A4-C39FE20D60B6}</x14:id>
        </ext>
      </extLst>
    </cfRule>
  </conditionalFormatting>
  <conditionalFormatting sqref="W2:W49">
    <cfRule type="cellIs" dxfId="1020" priority="216" operator="equal">
      <formula>0</formula>
    </cfRule>
    <cfRule type="aboveAverage" dxfId="1019" priority="217" aboveAverage="0"/>
    <cfRule type="aboveAverage" dxfId="1018" priority="218"/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{8CF155E9-0559-4FF4-809F-B9036EF634AD}</x14:id>
        </ext>
      </extLst>
    </cfRule>
  </conditionalFormatting>
  <conditionalFormatting sqref="X2:X49">
    <cfRule type="cellIs" dxfId="1017" priority="212" operator="equal">
      <formula>0</formula>
    </cfRule>
    <cfRule type="aboveAverage" dxfId="1016" priority="213" aboveAverage="0"/>
    <cfRule type="aboveAverage" dxfId="1015" priority="214"/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{BE0FE0D0-0CE2-4C46-BD59-70C39B2FA554}</x14:id>
        </ext>
      </extLst>
    </cfRule>
  </conditionalFormatting>
  <conditionalFormatting sqref="Z2:Z49">
    <cfRule type="cellIs" dxfId="1014" priority="208" operator="equal">
      <formula>0</formula>
    </cfRule>
    <cfRule type="aboveAverage" dxfId="1013" priority="209" aboveAverage="0"/>
    <cfRule type="aboveAverage" dxfId="1012" priority="210"/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{1DB766A7-1BA8-4EF8-A780-EA62738D0E7A}</x14:id>
        </ext>
      </extLst>
    </cfRule>
  </conditionalFormatting>
  <conditionalFormatting sqref="AA2:AA49">
    <cfRule type="cellIs" dxfId="1011" priority="204" operator="equal">
      <formula>0</formula>
    </cfRule>
    <cfRule type="aboveAverage" dxfId="1010" priority="205" aboveAverage="0"/>
    <cfRule type="aboveAverage" dxfId="1009" priority="206"/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{002469FA-64B4-456A-A364-8B53829BF657}</x14:id>
        </ext>
      </extLst>
    </cfRule>
  </conditionalFormatting>
  <conditionalFormatting sqref="AC2:AC49">
    <cfRule type="cellIs" dxfId="1008" priority="200" operator="equal">
      <formula>0</formula>
    </cfRule>
    <cfRule type="aboveAverage" dxfId="1007" priority="201" aboveAverage="0"/>
    <cfRule type="aboveAverage" dxfId="1006" priority="202"/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{671E781C-CB66-46D2-AC7E-E19B196B8945}</x14:id>
        </ext>
      </extLst>
    </cfRule>
  </conditionalFormatting>
  <conditionalFormatting sqref="AD2:AD49">
    <cfRule type="cellIs" dxfId="1005" priority="196" operator="equal">
      <formula>0</formula>
    </cfRule>
    <cfRule type="aboveAverage" dxfId="1004" priority="197" aboveAverage="0"/>
    <cfRule type="aboveAverage" dxfId="1003" priority="198"/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{CBB47FF2-D657-4312-966F-2124040EE915}</x14:id>
        </ext>
      </extLst>
    </cfRule>
  </conditionalFormatting>
  <conditionalFormatting sqref="AF2:AF49">
    <cfRule type="cellIs" dxfId="1002" priority="192" operator="equal">
      <formula>0</formula>
    </cfRule>
    <cfRule type="aboveAverage" dxfId="1001" priority="193" aboveAverage="0"/>
    <cfRule type="aboveAverage" dxfId="1000" priority="194"/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{6FB665D4-7FE4-4084-82E3-71EF5A2E6D83}</x14:id>
        </ext>
      </extLst>
    </cfRule>
  </conditionalFormatting>
  <conditionalFormatting sqref="AG2:AG49">
    <cfRule type="cellIs" dxfId="999" priority="188" operator="equal">
      <formula>0</formula>
    </cfRule>
    <cfRule type="aboveAverage" dxfId="998" priority="189" aboveAverage="0"/>
    <cfRule type="aboveAverage" dxfId="997" priority="190"/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{466B3173-8B34-40EE-9B14-BE9B5023A068}</x14:id>
        </ext>
      </extLst>
    </cfRule>
  </conditionalFormatting>
  <conditionalFormatting sqref="AI2:AI49">
    <cfRule type="cellIs" dxfId="996" priority="184" operator="equal">
      <formula>0</formula>
    </cfRule>
    <cfRule type="aboveAverage" dxfId="995" priority="185" aboveAverage="0"/>
    <cfRule type="aboveAverage" dxfId="994" priority="186"/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{A002E9C5-A116-4D5D-BB16-55E9D671244B}</x14:id>
        </ext>
      </extLst>
    </cfRule>
  </conditionalFormatting>
  <conditionalFormatting sqref="A2:A49">
    <cfRule type="containsText" dxfId="990" priority="179" operator="containsText" text="_">
      <formula>NOT(ISERROR(SEARCH("_",A2)))</formula>
    </cfRule>
  </conditionalFormatting>
  <conditionalFormatting sqref="B51:AK52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ellIs" dxfId="989" priority="170" operator="equal">
      <formula>0</formula>
    </cfRule>
    <cfRule type="aboveAverage" dxfId="988" priority="171" aboveAverage="0"/>
    <cfRule type="aboveAverage" dxfId="987" priority="172"/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{C7C933DA-05EA-4B70-9FC7-0E6F2D670E12}</x14:id>
        </ext>
      </extLst>
    </cfRule>
  </conditionalFormatting>
  <conditionalFormatting sqref="E2:E49">
    <cfRule type="cellIs" dxfId="986" priority="165" operator="equal">
      <formula>0</formula>
    </cfRule>
    <cfRule type="aboveAverage" dxfId="985" priority="166" aboveAverage="0"/>
    <cfRule type="aboveAverage" dxfId="984" priority="167"/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{7146C966-8547-45BC-B71E-D204894923F3}</x14:id>
        </ext>
      </extLst>
    </cfRule>
  </conditionalFormatting>
  <conditionalFormatting sqref="F2:F49">
    <cfRule type="cellIs" dxfId="983" priority="160" operator="equal">
      <formula>0</formula>
    </cfRule>
    <cfRule type="aboveAverage" dxfId="982" priority="161" aboveAverage="0"/>
    <cfRule type="aboveAverage" dxfId="981" priority="162"/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{F3040B8C-F30A-4758-B9B2-FDB73FA0F6FF}</x14:id>
        </ext>
      </extLst>
    </cfRule>
  </conditionalFormatting>
  <conditionalFormatting sqref="H2:H49">
    <cfRule type="cellIs" dxfId="980" priority="155" operator="equal">
      <formula>0</formula>
    </cfRule>
    <cfRule type="aboveAverage" dxfId="979" priority="156" aboveAverage="0"/>
    <cfRule type="aboveAverage" dxfId="978" priority="157"/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{1B51C0F1-23BE-4EAC-8B74-3E2908F1A896}</x14:id>
        </ext>
      </extLst>
    </cfRule>
  </conditionalFormatting>
  <conditionalFormatting sqref="I2:I49">
    <cfRule type="cellIs" dxfId="977" priority="150" operator="equal">
      <formula>0</formula>
    </cfRule>
    <cfRule type="aboveAverage" dxfId="976" priority="151" aboveAverage="0"/>
    <cfRule type="aboveAverage" dxfId="975" priority="152"/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{EA4B3ABA-480C-42DD-98BE-3A57879AFD84}</x14:id>
        </ext>
      </extLst>
    </cfRule>
  </conditionalFormatting>
  <conditionalFormatting sqref="K2:K49">
    <cfRule type="cellIs" dxfId="974" priority="145" operator="equal">
      <formula>0</formula>
    </cfRule>
    <cfRule type="aboveAverage" dxfId="973" priority="146" aboveAverage="0"/>
    <cfRule type="aboveAverage" dxfId="972" priority="147"/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{4FEF1F8E-3F8B-4100-9D7D-E9ABAB733402}</x14:id>
        </ext>
      </extLst>
    </cfRule>
  </conditionalFormatting>
  <conditionalFormatting sqref="L2:L49">
    <cfRule type="cellIs" dxfId="971" priority="140" operator="equal">
      <formula>0</formula>
    </cfRule>
    <cfRule type="aboveAverage" dxfId="970" priority="141" aboveAverage="0"/>
    <cfRule type="aboveAverage" dxfId="969" priority="142"/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{048EA611-4C32-4012-B829-E1DDE73B16DF}</x14:id>
        </ext>
      </extLst>
    </cfRule>
  </conditionalFormatting>
  <conditionalFormatting sqref="N2:N49">
    <cfRule type="cellIs" dxfId="968" priority="135" operator="equal">
      <formula>0</formula>
    </cfRule>
    <cfRule type="aboveAverage" dxfId="967" priority="136" aboveAverage="0"/>
    <cfRule type="aboveAverage" dxfId="966" priority="137"/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{C5202D79-48A3-40F0-9C2E-CF90BD5189C6}</x14:id>
        </ext>
      </extLst>
    </cfRule>
  </conditionalFormatting>
  <conditionalFormatting sqref="O2:O49">
    <cfRule type="cellIs" dxfId="965" priority="130" operator="equal">
      <formula>0</formula>
    </cfRule>
    <cfRule type="aboveAverage" dxfId="964" priority="131" aboveAverage="0"/>
    <cfRule type="aboveAverage" dxfId="963" priority="132"/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{EC4B8A79-9E87-4BBD-A48D-6EAB6DE303C8}</x14:id>
        </ext>
      </extLst>
    </cfRule>
  </conditionalFormatting>
  <conditionalFormatting sqref="Q2:Q49">
    <cfRule type="cellIs" dxfId="962" priority="125" operator="equal">
      <formula>0</formula>
    </cfRule>
    <cfRule type="aboveAverage" dxfId="961" priority="126" aboveAverage="0"/>
    <cfRule type="aboveAverage" dxfId="960" priority="127"/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{82DA533D-CBE3-4626-B530-31FB3CE2FC7E}</x14:id>
        </ext>
      </extLst>
    </cfRule>
  </conditionalFormatting>
  <conditionalFormatting sqref="R2:R49">
    <cfRule type="cellIs" dxfId="959" priority="120" operator="equal">
      <formula>0</formula>
    </cfRule>
    <cfRule type="aboveAverage" dxfId="958" priority="121" aboveAverage="0"/>
    <cfRule type="aboveAverage" dxfId="957" priority="122"/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{A8583B5A-29B4-44E7-AC67-3C7154C8A776}</x14:id>
        </ext>
      </extLst>
    </cfRule>
  </conditionalFormatting>
  <conditionalFormatting sqref="T2:T49">
    <cfRule type="cellIs" dxfId="956" priority="115" operator="equal">
      <formula>0</formula>
    </cfRule>
    <cfRule type="aboveAverage" dxfId="955" priority="116" aboveAverage="0"/>
    <cfRule type="aboveAverage" dxfId="954" priority="117"/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{530C660B-CC04-484A-A927-AEF8EFA1C60B}</x14:id>
        </ext>
      </extLst>
    </cfRule>
  </conditionalFormatting>
  <conditionalFormatting sqref="U2:U49">
    <cfRule type="cellIs" dxfId="953" priority="110" operator="equal">
      <formula>0</formula>
    </cfRule>
    <cfRule type="aboveAverage" dxfId="952" priority="111" aboveAverage="0"/>
    <cfRule type="aboveAverage" dxfId="951" priority="112"/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{2013983C-F9A7-4370-A97B-DCB959F8DC78}</x14:id>
        </ext>
      </extLst>
    </cfRule>
  </conditionalFormatting>
  <conditionalFormatting sqref="W2:W49">
    <cfRule type="cellIs" dxfId="950" priority="105" operator="equal">
      <formula>0</formula>
    </cfRule>
    <cfRule type="aboveAverage" dxfId="949" priority="106" aboveAverage="0"/>
    <cfRule type="aboveAverage" dxfId="948" priority="107"/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{2D95A8A6-2110-47F6-A248-A7FA8DE0E198}</x14:id>
        </ext>
      </extLst>
    </cfRule>
  </conditionalFormatting>
  <conditionalFormatting sqref="X2:X49">
    <cfRule type="cellIs" dxfId="947" priority="100" operator="equal">
      <formula>0</formula>
    </cfRule>
    <cfRule type="aboveAverage" dxfId="946" priority="101" aboveAverage="0"/>
    <cfRule type="aboveAverage" dxfId="945" priority="102"/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{886606CD-6560-46DB-B35A-746629064053}</x14:id>
        </ext>
      </extLst>
    </cfRule>
  </conditionalFormatting>
  <conditionalFormatting sqref="Z2:Z49">
    <cfRule type="cellIs" dxfId="944" priority="95" operator="equal">
      <formula>0</formula>
    </cfRule>
    <cfRule type="aboveAverage" dxfId="943" priority="96" aboveAverage="0"/>
    <cfRule type="aboveAverage" dxfId="942" priority="97"/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{765B33A0-2A77-4769-8C13-91063BB568C0}</x14:id>
        </ext>
      </extLst>
    </cfRule>
  </conditionalFormatting>
  <conditionalFormatting sqref="AA2:AA49">
    <cfRule type="cellIs" dxfId="941" priority="90" operator="equal">
      <formula>0</formula>
    </cfRule>
    <cfRule type="aboveAverage" dxfId="940" priority="91" aboveAverage="0"/>
    <cfRule type="aboveAverage" dxfId="939" priority="92"/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{B048D7B1-4E60-48BE-B66C-C35D3A40ABD2}</x14:id>
        </ext>
      </extLst>
    </cfRule>
  </conditionalFormatting>
  <conditionalFormatting sqref="AC2:AC49">
    <cfRule type="cellIs" dxfId="938" priority="85" operator="equal">
      <formula>0</formula>
    </cfRule>
    <cfRule type="aboveAverage" dxfId="937" priority="86" aboveAverage="0"/>
    <cfRule type="aboveAverage" dxfId="936" priority="87"/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{A0D2B103-7676-4B05-BDE9-05318442B5C2}</x14:id>
        </ext>
      </extLst>
    </cfRule>
  </conditionalFormatting>
  <conditionalFormatting sqref="AD2:AD49">
    <cfRule type="cellIs" dxfId="935" priority="80" operator="equal">
      <formula>0</formula>
    </cfRule>
    <cfRule type="aboveAverage" dxfId="934" priority="81" aboveAverage="0"/>
    <cfRule type="aboveAverage" dxfId="933" priority="82"/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{6A236573-9325-4564-BA0B-8890BFB58DE4}</x14:id>
        </ext>
      </extLst>
    </cfRule>
  </conditionalFormatting>
  <conditionalFormatting sqref="AF2:AF49">
    <cfRule type="cellIs" dxfId="932" priority="75" operator="equal">
      <formula>0</formula>
    </cfRule>
    <cfRule type="aboveAverage" dxfId="931" priority="76" aboveAverage="0"/>
    <cfRule type="aboveAverage" dxfId="930" priority="77"/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{8F88BB6F-A2FD-402D-A585-80998F3E5081}</x14:id>
        </ext>
      </extLst>
    </cfRule>
  </conditionalFormatting>
  <conditionalFormatting sqref="AG2:AG49">
    <cfRule type="cellIs" dxfId="929" priority="70" operator="equal">
      <formula>0</formula>
    </cfRule>
    <cfRule type="aboveAverage" dxfId="928" priority="71" aboveAverage="0"/>
    <cfRule type="aboveAverage" dxfId="927" priority="72"/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{22E112A7-4583-46E5-B9AD-F75FD8CB8D57}</x14:id>
        </ext>
      </extLst>
    </cfRule>
  </conditionalFormatting>
  <conditionalFormatting sqref="AI2:AI49">
    <cfRule type="cellIs" dxfId="926" priority="65" operator="equal">
      <formula>0</formula>
    </cfRule>
    <cfRule type="aboveAverage" dxfId="925" priority="66" aboveAverage="0"/>
    <cfRule type="aboveAverage" dxfId="924" priority="67"/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{7DD65833-538C-41D3-9EE9-FEC3A8FBADDA}</x14:id>
        </ext>
      </extLst>
    </cfRule>
  </conditionalFormatting>
  <conditionalFormatting sqref="AJ2:AJ49">
    <cfRule type="cellIs" dxfId="920" priority="58" operator="equal">
      <formula>0</formula>
    </cfRule>
  </conditionalFormatting>
  <conditionalFormatting sqref="AJ2:AJ49">
    <cfRule type="cellIs" dxfId="919" priority="54" operator="equal">
      <formula>0</formula>
    </cfRule>
    <cfRule type="aboveAverage" dxfId="918" priority="55" aboveAverage="0"/>
    <cfRule type="aboveAverage" dxfId="917" priority="56"/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{006E7FDC-44B7-437C-BF3D-8446E11A919A}</x14:id>
        </ext>
      </extLst>
    </cfRule>
  </conditionalFormatting>
  <conditionalFormatting sqref="AJ2:AJ49">
    <cfRule type="cellIs" dxfId="916" priority="50" operator="equal">
      <formula>0</formula>
    </cfRule>
    <cfRule type="aboveAverage" dxfId="915" priority="51" aboveAverage="0"/>
    <cfRule type="aboveAverage" dxfId="914" priority="52"/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{B52B9EAB-4D29-4D30-A9C2-556DFDD9ECB8}</x14:id>
        </ext>
      </extLst>
    </cfRule>
  </conditionalFormatting>
  <conditionalFormatting sqref="D2:D49">
    <cfRule type="cellIs" dxfId="913" priority="46" operator="lessThan">
      <formula>0</formula>
    </cfRule>
    <cfRule type="cellIs" dxfId="912" priority="47" operator="greaterThan">
      <formula>0</formula>
    </cfRule>
    <cfRule type="cellIs" dxfId="911" priority="48" operator="equal">
      <formula>0</formula>
    </cfRule>
  </conditionalFormatting>
  <conditionalFormatting sqref="G2:G49">
    <cfRule type="cellIs" dxfId="910" priority="43" operator="lessThan">
      <formula>0</formula>
    </cfRule>
    <cfRule type="cellIs" dxfId="909" priority="44" operator="greaterThan">
      <formula>0</formula>
    </cfRule>
    <cfRule type="cellIs" dxfId="908" priority="45" operator="equal">
      <formula>0</formula>
    </cfRule>
  </conditionalFormatting>
  <conditionalFormatting sqref="J2:J49">
    <cfRule type="cellIs" dxfId="907" priority="40" operator="lessThan">
      <formula>0</formula>
    </cfRule>
    <cfRule type="cellIs" dxfId="906" priority="41" operator="greaterThan">
      <formula>0</formula>
    </cfRule>
    <cfRule type="cellIs" dxfId="905" priority="42" operator="equal">
      <formula>0</formula>
    </cfRule>
  </conditionalFormatting>
  <conditionalFormatting sqref="M2:M49">
    <cfRule type="cellIs" dxfId="904" priority="37" operator="lessThan">
      <formula>0</formula>
    </cfRule>
    <cfRule type="cellIs" dxfId="903" priority="38" operator="greaterThan">
      <formula>0</formula>
    </cfRule>
    <cfRule type="cellIs" dxfId="902" priority="39" operator="equal">
      <formula>0</formula>
    </cfRule>
  </conditionalFormatting>
  <conditionalFormatting sqref="P2:P49">
    <cfRule type="cellIs" dxfId="901" priority="34" operator="lessThan">
      <formula>0</formula>
    </cfRule>
    <cfRule type="cellIs" dxfId="900" priority="35" operator="greaterThan">
      <formula>0</formula>
    </cfRule>
    <cfRule type="cellIs" dxfId="899" priority="36" operator="equal">
      <formula>0</formula>
    </cfRule>
  </conditionalFormatting>
  <conditionalFormatting sqref="AK2:AK49">
    <cfRule type="cellIs" dxfId="898" priority="13" operator="lessThan">
      <formula>0</formula>
    </cfRule>
    <cfRule type="cellIs" dxfId="897" priority="14" operator="greaterThan">
      <formula>0</formula>
    </cfRule>
    <cfRule type="cellIs" dxfId="896" priority="15" operator="equal">
      <formula>0</formula>
    </cfRule>
  </conditionalFormatting>
  <conditionalFormatting sqref="S2:S49">
    <cfRule type="cellIs" dxfId="895" priority="31" operator="lessThan">
      <formula>0</formula>
    </cfRule>
    <cfRule type="cellIs" dxfId="894" priority="32" operator="greaterThan">
      <formula>0</formula>
    </cfRule>
    <cfRule type="cellIs" dxfId="893" priority="33" operator="equal">
      <formula>0</formula>
    </cfRule>
  </conditionalFormatting>
  <conditionalFormatting sqref="V2:V49">
    <cfRule type="cellIs" dxfId="892" priority="28" operator="lessThan">
      <formula>0</formula>
    </cfRule>
    <cfRule type="cellIs" dxfId="891" priority="29" operator="greaterThan">
      <formula>0</formula>
    </cfRule>
    <cfRule type="cellIs" dxfId="890" priority="30" operator="equal">
      <formula>0</formula>
    </cfRule>
  </conditionalFormatting>
  <conditionalFormatting sqref="Y2:Y49">
    <cfRule type="cellIs" dxfId="889" priority="25" operator="lessThan">
      <formula>0</formula>
    </cfRule>
    <cfRule type="cellIs" dxfId="888" priority="26" operator="greaterThan">
      <formula>0</formula>
    </cfRule>
    <cfRule type="cellIs" dxfId="887" priority="27" operator="equal">
      <formula>0</formula>
    </cfRule>
  </conditionalFormatting>
  <conditionalFormatting sqref="AB2:AB49">
    <cfRule type="cellIs" dxfId="886" priority="22" operator="lessThan">
      <formula>0</formula>
    </cfRule>
    <cfRule type="cellIs" dxfId="885" priority="23" operator="greaterThan">
      <formula>0</formula>
    </cfRule>
    <cfRule type="cellIs" dxfId="884" priority="24" operator="equal">
      <formula>0</formula>
    </cfRule>
  </conditionalFormatting>
  <conditionalFormatting sqref="AE2:AE49">
    <cfRule type="cellIs" dxfId="883" priority="19" operator="lessThan">
      <formula>0</formula>
    </cfRule>
    <cfRule type="cellIs" dxfId="882" priority="20" operator="greaterThan">
      <formula>0</formula>
    </cfRule>
    <cfRule type="cellIs" dxfId="881" priority="21" operator="equal">
      <formula>0</formula>
    </cfRule>
  </conditionalFormatting>
  <conditionalFormatting sqref="AH2:AH49">
    <cfRule type="cellIs" dxfId="880" priority="16" operator="lessThan">
      <formula>0</formula>
    </cfRule>
    <cfRule type="cellIs" dxfId="879" priority="17" operator="greaterThan">
      <formula>0</formula>
    </cfRule>
    <cfRule type="cellIs" dxfId="878" priority="18" operator="equal">
      <formula>0</formula>
    </cfRule>
  </conditionalFormatting>
  <conditionalFormatting sqref="A61">
    <cfRule type="containsBlanks" dxfId="874" priority="12">
      <formula>LEN(TRIM(A61))=0</formula>
    </cfRule>
  </conditionalFormatting>
  <conditionalFormatting sqref="B60:AK61">
    <cfRule type="containsBlanks" dxfId="872" priority="11">
      <formula>LEN(TRIM(B60))=0</formula>
    </cfRule>
  </conditionalFormatting>
  <conditionalFormatting sqref="B60:AK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871" priority="7">
      <formula>LEN(TRIM(B62))=0</formula>
    </cfRule>
    <cfRule type="containsBlanks" dxfId="870" priority="8">
      <formula>LEN(TRIM(B62))=0</formula>
    </cfRule>
    <cfRule type="containsBlanks" dxfId="869" priority="9">
      <formula>LEN(TRIM(B62))=0</formula>
    </cfRule>
  </conditionalFormatting>
  <conditionalFormatting sqref="A65:A67">
    <cfRule type="containsBlanks" dxfId="868" priority="6">
      <formula>LEN(TRIM(A65))=0</formula>
    </cfRule>
  </conditionalFormatting>
  <conditionalFormatting sqref="B65:AK67">
    <cfRule type="containsBlanks" dxfId="867" priority="3">
      <formula>LEN(TRIM(B65))=0</formula>
    </cfRule>
    <cfRule type="containsBlanks" dxfId="866" priority="4">
      <formula>LEN(TRIM(B65))=0</formula>
    </cfRule>
    <cfRule type="containsBlanks" dxfId="865" priority="5">
      <formula>LEN(TRIM(B65))=0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6F0BE-E8B7-4FED-8F0C-774E3FE72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dataBar" id="{C766FC4F-B80A-40D2-9EE8-5115AA37E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D62EEBF6-52B4-41B3-835C-91C870452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36B85CC0-B883-4FB4-957A-C3370CA32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44D5C2CF-9887-4953-819B-76398C78A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20DFEA92-5D05-4766-AA76-B0FF1DD75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81EA0396-4034-41CA-BD1C-58BCF6861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4F158831-9157-4890-83B4-CCFD53272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AF84E327-3AC1-4974-908B-89B26BB5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43642951-216D-4BBF-BD99-A08695B46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FE6FBC70-8C34-447E-907F-0454E15CA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14F05F24-328B-4FCC-B736-4BCB42F7E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4B686182-6C4D-4B2C-913A-0B7C72EA4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E37849DD-9482-497F-83A4-C39FE20D6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8CF155E9-0559-4FF4-809F-B9036EF63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BE0FE0D0-0CE2-4C46-BD59-70C39B2FA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1DB766A7-1BA8-4EF8-A780-EA62738D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002469FA-64B4-456A-A364-8B53829BF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671E781C-CB66-46D2-AC7E-E19B196B8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CBB47FF2-D657-4312-966F-2124040EE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6FB665D4-7FE4-4084-82E3-71EF5A2E6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466B3173-8B34-40EE-9B14-BE9B5023A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A002E9C5-A116-4D5D-BB16-55E9D6712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dataBar" id="{C7C933DA-05EA-4B70-9FC7-0E6F2D67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7146C966-8547-45BC-B71E-D20489492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F3040B8C-F30A-4758-B9B2-FDB73FA0F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1B51C0F1-23BE-4EAC-8B74-3E2908F1A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EA4B3ABA-480C-42DD-98BE-3A57879AF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4FEF1F8E-3F8B-4100-9D7D-E9ABAB733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048EA611-4C32-4012-B829-E1DDE73B1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C5202D79-48A3-40F0-9C2E-CF90BD518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EC4B8A79-9E87-4BBD-A48D-6EAB6DE3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82DA533D-CBE3-4626-B530-31FB3CE2F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A8583B5A-29B4-44E7-AC67-3C7154C8A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530C660B-CC04-484A-A927-AEF8EFA1C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2013983C-F9A7-4370-A97B-DCB959F8D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2D95A8A6-2110-47F6-A248-A7FA8DE0E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886606CD-6560-46DB-B35A-746629064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765B33A0-2A77-4769-8C13-91063BB56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B048D7B1-4E60-48BE-B66C-C35D3A40A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A0D2B103-7676-4B05-BDE9-05318442B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6A236573-9325-4564-BA0B-8890BFB58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8F88BB6F-A2FD-402D-A585-80998F3E5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22E112A7-4583-46E5-B9AD-F75FD8CB8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7DD65833-538C-41D3-9EE9-FEC3A8FBA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174" id="{CE4251F8-FB4B-486E-A746-AF8460CC678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iconSet" priority="169" id="{6A22D5C0-F8F0-4393-AFF9-58F1545DB17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iconSet" priority="164" id="{E590A3E5-6732-4397-A114-9246E2E1635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iconSet" priority="159" id="{546305B8-5281-4D3D-9CA6-3D7DF8BF85D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iconSet" priority="154" id="{5E3816AF-10EE-4B38-AA98-FE6316DF66C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iconSet" priority="149" id="{AD1316A8-C732-4C31-AF9C-AD440BECA83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iconSet" priority="144" id="{ED463E02-30BD-4915-93C5-5A6DCD4CB44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iconSet" priority="139" id="{366E51C2-7246-46FD-BD55-3BF763E8E48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iconSet" priority="134" id="{73CFD7B0-AF0E-4D9F-8866-C6EC7F683E3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iconSet" priority="129" id="{A28E4AC3-1657-4EC1-AF5C-DB9D6C21CA9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iconSet" priority="124" id="{5C97148B-98C4-4010-B927-B362EE64906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iconSet" priority="119" id="{C5474131-3A85-4BE1-B97A-15C815EB336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iconSet" priority="114" id="{ACB4A11D-EBCB-461C-90CC-6571E4054CD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iconSet" priority="109" id="{553C61B2-D589-4EFA-ACF9-D7D5A9E0B96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iconSet" priority="104" id="{7417F838-D0AE-431D-A40F-704DAF9FE5C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iconSet" priority="99" id="{337381FC-AB7F-40F1-A08C-1F1766E81D1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iconSet" priority="94" id="{B47F190C-4FE5-4827-BA3F-9FF87CE2D06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iconSet" priority="89" id="{7F3468EE-4168-4C3C-8B40-B7093A4523A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iconSet" priority="84" id="{F8BB0FED-BDC3-4A36-9635-A464E19F7FA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iconSet" priority="79" id="{94AEA6A6-5BAA-4E78-91C7-0FF682ED113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iconSet" priority="74" id="{90304DB2-BAE7-4A29-9621-FE3FCF09D85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iconSet" priority="69" id="{7379F45E-1557-4C55-AE06-715D140FD14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iconSet" priority="64" id="{52E7C257-7B92-412E-9E24-05B43FC9F61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006E7FDC-44B7-437C-BF3D-8446E11A9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dataBar" id="{B52B9EAB-4D29-4D30-A9C2-556DFDD9E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49" id="{F7464A6A-84DF-4C0F-BAED-618CD5CDF9B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baseColWidth="10" defaultRowHeight="15" x14ac:dyDescent="0.25"/>
  <cols>
    <col min="1" max="1" width="15.7109375" bestFit="1" customWidth="1"/>
    <col min="39" max="39" width="24.42578125" bestFit="1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60" t="s">
        <v>25</v>
      </c>
      <c r="B2" s="44">
        <v>20.3</v>
      </c>
      <c r="C2" s="64">
        <v>33.799999999999997</v>
      </c>
      <c r="D2" s="65">
        <f>B2-C2</f>
        <v>-13.499999999999996</v>
      </c>
      <c r="E2" s="64">
        <v>33.799999999999997</v>
      </c>
      <c r="F2" s="64">
        <v>40.5</v>
      </c>
      <c r="G2" s="65">
        <f>E2-F2</f>
        <v>-6.7000000000000028</v>
      </c>
      <c r="H2" s="64">
        <v>40.5</v>
      </c>
      <c r="I2" s="64">
        <v>27</v>
      </c>
      <c r="J2" s="65">
        <f>H2-I2</f>
        <v>13.5</v>
      </c>
      <c r="K2" s="64">
        <v>13.5</v>
      </c>
      <c r="L2" s="64">
        <v>33.799999999999997</v>
      </c>
      <c r="M2" s="65">
        <f>K2-L2</f>
        <v>-20.299999999999997</v>
      </c>
      <c r="N2" s="64">
        <v>418.6</v>
      </c>
      <c r="O2" s="64">
        <v>499.7</v>
      </c>
      <c r="P2" s="65">
        <f>N2-O2</f>
        <v>-81.099999999999966</v>
      </c>
      <c r="Q2" s="64">
        <v>276.8</v>
      </c>
      <c r="R2" s="64">
        <v>472.7</v>
      </c>
      <c r="S2" s="65">
        <f>Q2-R2</f>
        <v>-195.89999999999998</v>
      </c>
      <c r="T2" s="64">
        <v>189.1</v>
      </c>
      <c r="U2" s="64">
        <v>222.8</v>
      </c>
      <c r="V2" s="65">
        <f>T2-U2</f>
        <v>-33.700000000000017</v>
      </c>
      <c r="W2" s="64">
        <v>276.8</v>
      </c>
      <c r="X2" s="64">
        <v>182.3</v>
      </c>
      <c r="Y2" s="65">
        <f>W2-X2</f>
        <v>94.5</v>
      </c>
      <c r="Z2" s="64">
        <v>182.3</v>
      </c>
      <c r="AA2" s="64">
        <v>114.8</v>
      </c>
      <c r="AB2" s="65">
        <f>Z2-AA2</f>
        <v>67.500000000000014</v>
      </c>
      <c r="AC2" s="64">
        <v>216.1</v>
      </c>
      <c r="AD2" s="64">
        <v>384.9</v>
      </c>
      <c r="AE2" s="65">
        <f>AC2-AD2</f>
        <v>-168.79999999999998</v>
      </c>
      <c r="AF2" s="64">
        <v>270.10000000000002</v>
      </c>
      <c r="AG2" s="64">
        <v>168.8</v>
      </c>
      <c r="AH2" s="65">
        <f>AF2-AG2</f>
        <v>101.30000000000001</v>
      </c>
      <c r="AI2" s="64">
        <v>445.7</v>
      </c>
      <c r="AJ2" s="64">
        <v>465.9</v>
      </c>
      <c r="AK2" s="45">
        <f>AI2-AJ2</f>
        <v>-20.199999999999989</v>
      </c>
    </row>
    <row r="3" spans="1:37" x14ac:dyDescent="0.25">
      <c r="A3" s="61" t="s">
        <v>44</v>
      </c>
      <c r="B3" s="46">
        <v>20.9</v>
      </c>
      <c r="C3" s="63">
        <v>10.5</v>
      </c>
      <c r="D3" s="41">
        <f t="shared" ref="D3:D49" si="0">B3-C3</f>
        <v>10.399999999999999</v>
      </c>
      <c r="E3" s="63">
        <v>20.9</v>
      </c>
      <c r="F3" s="63">
        <v>41.9</v>
      </c>
      <c r="G3" s="41">
        <f t="shared" ref="G3:G49" si="1">E3-F3</f>
        <v>-21</v>
      </c>
      <c r="H3" s="63">
        <v>20.9</v>
      </c>
      <c r="I3" s="63">
        <v>10.5</v>
      </c>
      <c r="J3" s="41">
        <f t="shared" ref="J3:J49" si="2">H3-I3</f>
        <v>10.399999999999999</v>
      </c>
      <c r="K3" s="63">
        <v>20.9</v>
      </c>
      <c r="L3" s="63">
        <v>31.4</v>
      </c>
      <c r="M3" s="41">
        <f t="shared" ref="M3:M49" si="3">K3-L3</f>
        <v>-10.5</v>
      </c>
      <c r="N3" s="63">
        <v>460.4</v>
      </c>
      <c r="O3" s="63">
        <v>303.5</v>
      </c>
      <c r="P3" s="41">
        <f t="shared" ref="P3:P49" si="4">N3-O3</f>
        <v>156.89999999999998</v>
      </c>
      <c r="Q3" s="63">
        <v>533.70000000000005</v>
      </c>
      <c r="R3" s="63">
        <v>648.79999999999995</v>
      </c>
      <c r="S3" s="41">
        <f t="shared" ref="S3:S49" si="5">Q3-R3</f>
        <v>-115.09999999999991</v>
      </c>
      <c r="T3" s="63">
        <v>313.89999999999998</v>
      </c>
      <c r="U3" s="63">
        <v>251.1</v>
      </c>
      <c r="V3" s="41">
        <f t="shared" ref="V3:V49" si="6">T3-U3</f>
        <v>62.799999999999983</v>
      </c>
      <c r="W3" s="63">
        <v>439.5</v>
      </c>
      <c r="X3" s="63">
        <v>251.1</v>
      </c>
      <c r="Y3" s="41">
        <f t="shared" ref="Y3:Y49" si="7">W3-X3</f>
        <v>188.4</v>
      </c>
      <c r="Z3" s="63">
        <v>52.3</v>
      </c>
      <c r="AA3" s="63">
        <v>62.8</v>
      </c>
      <c r="AB3" s="41">
        <f t="shared" ref="AB3:AB49" si="8">Z3-AA3</f>
        <v>-10.5</v>
      </c>
      <c r="AC3" s="63">
        <v>62.8</v>
      </c>
      <c r="AD3" s="63">
        <v>41.9</v>
      </c>
      <c r="AE3" s="41">
        <f t="shared" ref="AE3:AE49" si="9">AC3-AD3</f>
        <v>20.9</v>
      </c>
      <c r="AF3" s="63">
        <v>31.4</v>
      </c>
      <c r="AG3" s="63">
        <v>31.4</v>
      </c>
      <c r="AH3" s="41">
        <f t="shared" ref="AH3:AH49" si="10">AF3-AG3</f>
        <v>0</v>
      </c>
      <c r="AI3" s="63">
        <v>94.2</v>
      </c>
      <c r="AJ3" s="63">
        <v>115.1</v>
      </c>
      <c r="AK3" s="47">
        <f t="shared" ref="AK3:AK49" si="11">AI3-AJ3</f>
        <v>-20.899999999999991</v>
      </c>
    </row>
    <row r="4" spans="1:37" x14ac:dyDescent="0.25">
      <c r="A4" s="61" t="s">
        <v>60</v>
      </c>
      <c r="B4" s="46"/>
      <c r="C4" s="63"/>
      <c r="D4" s="41">
        <f t="shared" si="0"/>
        <v>0</v>
      </c>
      <c r="E4" s="63"/>
      <c r="F4" s="63"/>
      <c r="G4" s="41">
        <f t="shared" si="1"/>
        <v>0</v>
      </c>
      <c r="H4" s="63"/>
      <c r="I4" s="63">
        <v>132.69999999999999</v>
      </c>
      <c r="J4" s="41">
        <f t="shared" si="2"/>
        <v>-132.69999999999999</v>
      </c>
      <c r="K4" s="63"/>
      <c r="L4" s="63"/>
      <c r="M4" s="41">
        <f t="shared" si="3"/>
        <v>0</v>
      </c>
      <c r="N4" s="63"/>
      <c r="O4" s="63"/>
      <c r="P4" s="41">
        <f t="shared" si="4"/>
        <v>0</v>
      </c>
      <c r="Q4" s="63"/>
      <c r="R4" s="63">
        <v>132.69999999999999</v>
      </c>
      <c r="S4" s="41">
        <f t="shared" si="5"/>
        <v>-132.69999999999999</v>
      </c>
      <c r="T4" s="63"/>
      <c r="U4" s="63"/>
      <c r="V4" s="41">
        <f t="shared" si="6"/>
        <v>0</v>
      </c>
      <c r="W4" s="63"/>
      <c r="X4" s="63"/>
      <c r="Y4" s="41">
        <f t="shared" si="7"/>
        <v>0</v>
      </c>
      <c r="Z4" s="63"/>
      <c r="AA4" s="63"/>
      <c r="AB4" s="41">
        <f t="shared" si="8"/>
        <v>0</v>
      </c>
      <c r="AC4" s="63"/>
      <c r="AD4" s="63">
        <v>132.69999999999999</v>
      </c>
      <c r="AE4" s="41">
        <f t="shared" si="9"/>
        <v>-132.69999999999999</v>
      </c>
      <c r="AF4" s="63"/>
      <c r="AG4" s="63">
        <v>132.69999999999999</v>
      </c>
      <c r="AH4" s="41">
        <f t="shared" si="10"/>
        <v>-132.69999999999999</v>
      </c>
      <c r="AI4" s="63">
        <v>265.5</v>
      </c>
      <c r="AJ4" s="63">
        <v>265.5</v>
      </c>
      <c r="AK4" s="47">
        <f t="shared" si="11"/>
        <v>0</v>
      </c>
    </row>
    <row r="5" spans="1:37" x14ac:dyDescent="0.25">
      <c r="A5" s="61" t="s">
        <v>63</v>
      </c>
      <c r="B5" s="46">
        <v>86.8</v>
      </c>
      <c r="C5" s="63">
        <v>121.6</v>
      </c>
      <c r="D5" s="41">
        <f t="shared" si="0"/>
        <v>-34.799999999999997</v>
      </c>
      <c r="E5" s="63">
        <v>104.2</v>
      </c>
      <c r="F5" s="63">
        <v>208.4</v>
      </c>
      <c r="G5" s="41">
        <f t="shared" si="1"/>
        <v>-104.2</v>
      </c>
      <c r="H5" s="63">
        <v>173.7</v>
      </c>
      <c r="I5" s="63">
        <v>191</v>
      </c>
      <c r="J5" s="41">
        <f t="shared" si="2"/>
        <v>-17.300000000000011</v>
      </c>
      <c r="K5" s="63">
        <v>173.7</v>
      </c>
      <c r="L5" s="63">
        <v>191</v>
      </c>
      <c r="M5" s="41">
        <f t="shared" si="3"/>
        <v>-17.300000000000011</v>
      </c>
      <c r="N5" s="63">
        <v>260.5</v>
      </c>
      <c r="O5" s="63">
        <v>243.1</v>
      </c>
      <c r="P5" s="41">
        <f t="shared" si="4"/>
        <v>17.400000000000006</v>
      </c>
      <c r="Q5" s="63">
        <v>104.2</v>
      </c>
      <c r="R5" s="63">
        <v>52.1</v>
      </c>
      <c r="S5" s="41">
        <f t="shared" si="5"/>
        <v>52.1</v>
      </c>
      <c r="T5" s="63">
        <v>191</v>
      </c>
      <c r="U5" s="63">
        <v>104.2</v>
      </c>
      <c r="V5" s="41">
        <f t="shared" si="6"/>
        <v>86.8</v>
      </c>
      <c r="W5" s="63">
        <v>382.1</v>
      </c>
      <c r="X5" s="63">
        <v>208.4</v>
      </c>
      <c r="Y5" s="41">
        <f t="shared" si="7"/>
        <v>173.70000000000002</v>
      </c>
      <c r="Z5" s="63">
        <v>156.30000000000001</v>
      </c>
      <c r="AA5" s="63">
        <v>121.6</v>
      </c>
      <c r="AB5" s="41">
        <f t="shared" si="8"/>
        <v>34.700000000000017</v>
      </c>
      <c r="AC5" s="63">
        <v>295.2</v>
      </c>
      <c r="AD5" s="63">
        <v>312.60000000000002</v>
      </c>
      <c r="AE5" s="41">
        <f t="shared" si="9"/>
        <v>-17.400000000000034</v>
      </c>
      <c r="AF5" s="63">
        <v>69.5</v>
      </c>
      <c r="AG5" s="63">
        <v>69.5</v>
      </c>
      <c r="AH5" s="41">
        <f t="shared" si="10"/>
        <v>0</v>
      </c>
      <c r="AI5" s="63">
        <v>382.1</v>
      </c>
      <c r="AJ5" s="63">
        <v>468.9</v>
      </c>
      <c r="AK5" s="47">
        <f t="shared" si="11"/>
        <v>-86.799999999999955</v>
      </c>
    </row>
    <row r="6" spans="1:37" x14ac:dyDescent="0.25">
      <c r="A6" s="61" t="s">
        <v>78</v>
      </c>
      <c r="B6" s="46">
        <v>436.7</v>
      </c>
      <c r="C6" s="63">
        <v>283.89999999999998</v>
      </c>
      <c r="D6" s="41">
        <f t="shared" si="0"/>
        <v>152.80000000000001</v>
      </c>
      <c r="E6" s="63">
        <v>283.89999999999998</v>
      </c>
      <c r="F6" s="63">
        <v>305.7</v>
      </c>
      <c r="G6" s="41">
        <f t="shared" si="1"/>
        <v>-21.800000000000011</v>
      </c>
      <c r="H6" s="63">
        <v>218.4</v>
      </c>
      <c r="I6" s="63">
        <v>174.7</v>
      </c>
      <c r="J6" s="41">
        <f t="shared" si="2"/>
        <v>43.700000000000017</v>
      </c>
      <c r="K6" s="63">
        <v>218.4</v>
      </c>
      <c r="L6" s="63">
        <v>349.4</v>
      </c>
      <c r="M6" s="41">
        <f t="shared" si="3"/>
        <v>-130.99999999999997</v>
      </c>
      <c r="N6" s="63">
        <v>262</v>
      </c>
      <c r="O6" s="63">
        <v>262</v>
      </c>
      <c r="P6" s="41">
        <f t="shared" si="4"/>
        <v>0</v>
      </c>
      <c r="Q6" s="63">
        <v>87.3</v>
      </c>
      <c r="R6" s="63">
        <v>43.7</v>
      </c>
      <c r="S6" s="41">
        <f t="shared" si="5"/>
        <v>43.599999999999994</v>
      </c>
      <c r="T6" s="63">
        <v>218.4</v>
      </c>
      <c r="U6" s="63">
        <v>131</v>
      </c>
      <c r="V6" s="41">
        <f t="shared" si="6"/>
        <v>87.4</v>
      </c>
      <c r="W6" s="63">
        <v>262</v>
      </c>
      <c r="X6" s="63">
        <v>436.7</v>
      </c>
      <c r="Y6" s="41">
        <f t="shared" si="7"/>
        <v>-174.7</v>
      </c>
      <c r="Z6" s="63">
        <v>262</v>
      </c>
      <c r="AA6" s="63">
        <v>393.1</v>
      </c>
      <c r="AB6" s="41">
        <f t="shared" si="8"/>
        <v>-131.10000000000002</v>
      </c>
      <c r="AC6" s="63">
        <v>87.3</v>
      </c>
      <c r="AD6" s="63">
        <v>43.7</v>
      </c>
      <c r="AE6" s="41">
        <f t="shared" si="9"/>
        <v>43.599999999999994</v>
      </c>
      <c r="AF6" s="63">
        <v>131</v>
      </c>
      <c r="AG6" s="63">
        <v>174.7</v>
      </c>
      <c r="AH6" s="41">
        <f t="shared" si="10"/>
        <v>-43.699999999999989</v>
      </c>
      <c r="AI6" s="63">
        <v>327.5</v>
      </c>
      <c r="AJ6" s="63">
        <v>327.5</v>
      </c>
      <c r="AK6" s="47">
        <f t="shared" si="11"/>
        <v>0</v>
      </c>
    </row>
    <row r="7" spans="1:37" x14ac:dyDescent="0.25">
      <c r="A7" s="61" t="s">
        <v>89</v>
      </c>
      <c r="B7" s="46"/>
      <c r="C7" s="63"/>
      <c r="D7" s="41">
        <f t="shared" si="0"/>
        <v>0</v>
      </c>
      <c r="E7" s="63"/>
      <c r="F7" s="63">
        <v>11.1</v>
      </c>
      <c r="G7" s="41">
        <f t="shared" si="1"/>
        <v>-11.1</v>
      </c>
      <c r="H7" s="63"/>
      <c r="I7" s="63">
        <v>11.1</v>
      </c>
      <c r="J7" s="41">
        <f t="shared" si="2"/>
        <v>-11.1</v>
      </c>
      <c r="K7" s="63"/>
      <c r="L7" s="63"/>
      <c r="M7" s="41">
        <f t="shared" si="3"/>
        <v>0</v>
      </c>
      <c r="N7" s="63">
        <v>543.29999999999995</v>
      </c>
      <c r="O7" s="63">
        <v>687.5</v>
      </c>
      <c r="P7" s="41">
        <f t="shared" si="4"/>
        <v>-144.20000000000005</v>
      </c>
      <c r="Q7" s="63">
        <v>221.8</v>
      </c>
      <c r="R7" s="63">
        <v>155.19999999999999</v>
      </c>
      <c r="S7" s="41">
        <f t="shared" si="5"/>
        <v>66.600000000000023</v>
      </c>
      <c r="T7" s="63">
        <v>388.1</v>
      </c>
      <c r="U7" s="63">
        <v>476.8</v>
      </c>
      <c r="V7" s="41">
        <f t="shared" si="6"/>
        <v>-88.699999999999989</v>
      </c>
      <c r="W7" s="63">
        <v>565.5</v>
      </c>
      <c r="X7" s="63">
        <v>388.1</v>
      </c>
      <c r="Y7" s="41">
        <f t="shared" si="7"/>
        <v>177.39999999999998</v>
      </c>
      <c r="Z7" s="63">
        <v>133.1</v>
      </c>
      <c r="AA7" s="63">
        <v>144.1</v>
      </c>
      <c r="AB7" s="41">
        <f t="shared" si="8"/>
        <v>-11</v>
      </c>
      <c r="AC7" s="63">
        <v>77.599999999999994</v>
      </c>
      <c r="AD7" s="63">
        <v>88.7</v>
      </c>
      <c r="AE7" s="41">
        <f t="shared" si="9"/>
        <v>-11.100000000000009</v>
      </c>
      <c r="AF7" s="63">
        <v>88.7</v>
      </c>
      <c r="AG7" s="63">
        <v>88.7</v>
      </c>
      <c r="AH7" s="41">
        <f t="shared" si="10"/>
        <v>0</v>
      </c>
      <c r="AI7" s="63">
        <v>122</v>
      </c>
      <c r="AJ7" s="63">
        <v>133.1</v>
      </c>
      <c r="AK7" s="47">
        <f t="shared" si="11"/>
        <v>-11.099999999999994</v>
      </c>
    </row>
    <row r="8" spans="1:37" x14ac:dyDescent="0.25">
      <c r="A8" s="61" t="s">
        <v>102</v>
      </c>
      <c r="B8" s="46">
        <v>165.4</v>
      </c>
      <c r="C8" s="63">
        <v>132.30000000000001</v>
      </c>
      <c r="D8" s="41">
        <f t="shared" si="0"/>
        <v>33.099999999999994</v>
      </c>
      <c r="E8" s="63">
        <v>181.9</v>
      </c>
      <c r="F8" s="63">
        <v>99.2</v>
      </c>
      <c r="G8" s="41">
        <f t="shared" si="1"/>
        <v>82.7</v>
      </c>
      <c r="H8" s="63">
        <v>165.4</v>
      </c>
      <c r="I8" s="63">
        <v>181.9</v>
      </c>
      <c r="J8" s="41">
        <f t="shared" si="2"/>
        <v>-16.5</v>
      </c>
      <c r="K8" s="63">
        <v>165.4</v>
      </c>
      <c r="L8" s="63">
        <v>99.2</v>
      </c>
      <c r="M8" s="41">
        <f t="shared" si="3"/>
        <v>66.2</v>
      </c>
      <c r="N8" s="63">
        <v>248.1</v>
      </c>
      <c r="O8" s="63">
        <v>181.9</v>
      </c>
      <c r="P8" s="41">
        <f t="shared" si="4"/>
        <v>66.199999999999989</v>
      </c>
      <c r="Q8" s="63">
        <v>82.7</v>
      </c>
      <c r="R8" s="63">
        <v>82.7</v>
      </c>
      <c r="S8" s="41">
        <f t="shared" si="5"/>
        <v>0</v>
      </c>
      <c r="T8" s="63">
        <v>66.2</v>
      </c>
      <c r="U8" s="63">
        <v>115.8</v>
      </c>
      <c r="V8" s="41">
        <f t="shared" si="6"/>
        <v>-49.599999999999994</v>
      </c>
      <c r="W8" s="63">
        <v>281.2</v>
      </c>
      <c r="X8" s="63">
        <v>148.80000000000001</v>
      </c>
      <c r="Y8" s="41">
        <f t="shared" si="7"/>
        <v>132.39999999999998</v>
      </c>
      <c r="Z8" s="63">
        <v>215</v>
      </c>
      <c r="AA8" s="63">
        <v>264.60000000000002</v>
      </c>
      <c r="AB8" s="41">
        <f t="shared" si="8"/>
        <v>-49.600000000000023</v>
      </c>
      <c r="AC8" s="63">
        <v>297.7</v>
      </c>
      <c r="AD8" s="63">
        <v>231.5</v>
      </c>
      <c r="AE8" s="41">
        <f t="shared" si="9"/>
        <v>66.199999999999989</v>
      </c>
      <c r="AF8" s="63">
        <v>82.7</v>
      </c>
      <c r="AG8" s="63">
        <v>99.2</v>
      </c>
      <c r="AH8" s="41">
        <f t="shared" si="10"/>
        <v>-16.5</v>
      </c>
      <c r="AI8" s="63">
        <v>248.1</v>
      </c>
      <c r="AJ8" s="63">
        <v>463.1</v>
      </c>
      <c r="AK8" s="47">
        <f t="shared" si="11"/>
        <v>-215.00000000000003</v>
      </c>
    </row>
    <row r="9" spans="1:37" x14ac:dyDescent="0.25">
      <c r="A9" s="61" t="s">
        <v>117</v>
      </c>
      <c r="B9" s="46">
        <v>37.1</v>
      </c>
      <c r="C9" s="63">
        <v>37.1</v>
      </c>
      <c r="D9" s="41">
        <f t="shared" si="0"/>
        <v>0</v>
      </c>
      <c r="E9" s="63">
        <v>37.1</v>
      </c>
      <c r="F9" s="63"/>
      <c r="G9" s="41">
        <f t="shared" si="1"/>
        <v>37.1</v>
      </c>
      <c r="H9" s="63">
        <v>74.099999999999994</v>
      </c>
      <c r="I9" s="63">
        <v>111.2</v>
      </c>
      <c r="J9" s="41">
        <f t="shared" si="2"/>
        <v>-37.100000000000009</v>
      </c>
      <c r="K9" s="63">
        <v>37.1</v>
      </c>
      <c r="L9" s="63">
        <v>37.1</v>
      </c>
      <c r="M9" s="41">
        <f t="shared" si="3"/>
        <v>0</v>
      </c>
      <c r="N9" s="63"/>
      <c r="O9" s="63">
        <v>37.1</v>
      </c>
      <c r="P9" s="41">
        <f t="shared" si="4"/>
        <v>-37.1</v>
      </c>
      <c r="Q9" s="63">
        <v>37.1</v>
      </c>
      <c r="R9" s="63">
        <v>74.099999999999994</v>
      </c>
      <c r="S9" s="41">
        <f t="shared" si="5"/>
        <v>-36.999999999999993</v>
      </c>
      <c r="T9" s="63"/>
      <c r="U9" s="63"/>
      <c r="V9" s="41">
        <f t="shared" si="6"/>
        <v>0</v>
      </c>
      <c r="W9" s="63">
        <v>148.30000000000001</v>
      </c>
      <c r="X9" s="63">
        <v>148.30000000000001</v>
      </c>
      <c r="Y9" s="41">
        <f t="shared" si="7"/>
        <v>0</v>
      </c>
      <c r="Z9" s="63">
        <v>333.6</v>
      </c>
      <c r="AA9" s="63">
        <v>185.4</v>
      </c>
      <c r="AB9" s="41">
        <f t="shared" si="8"/>
        <v>148.20000000000002</v>
      </c>
      <c r="AC9" s="63">
        <v>259.5</v>
      </c>
      <c r="AD9" s="63">
        <v>185.4</v>
      </c>
      <c r="AE9" s="41">
        <f t="shared" si="9"/>
        <v>74.099999999999994</v>
      </c>
      <c r="AF9" s="63">
        <v>185.4</v>
      </c>
      <c r="AG9" s="63">
        <v>148.30000000000001</v>
      </c>
      <c r="AH9" s="41">
        <f t="shared" si="10"/>
        <v>37.099999999999994</v>
      </c>
      <c r="AI9" s="63">
        <v>296.60000000000002</v>
      </c>
      <c r="AJ9" s="63">
        <v>222.4</v>
      </c>
      <c r="AK9" s="47">
        <f t="shared" si="11"/>
        <v>74.200000000000017</v>
      </c>
    </row>
    <row r="10" spans="1:37" x14ac:dyDescent="0.25">
      <c r="A10" s="61" t="s">
        <v>127</v>
      </c>
      <c r="B10" s="46">
        <v>64.099999999999994</v>
      </c>
      <c r="C10" s="63">
        <v>114</v>
      </c>
      <c r="D10" s="41">
        <f t="shared" si="0"/>
        <v>-49.900000000000006</v>
      </c>
      <c r="E10" s="63">
        <v>57</v>
      </c>
      <c r="F10" s="63">
        <v>35.6</v>
      </c>
      <c r="G10" s="41">
        <f t="shared" si="1"/>
        <v>21.4</v>
      </c>
      <c r="H10" s="63">
        <v>42.7</v>
      </c>
      <c r="I10" s="63">
        <v>57</v>
      </c>
      <c r="J10" s="41">
        <f t="shared" si="2"/>
        <v>-14.299999999999997</v>
      </c>
      <c r="K10" s="63">
        <v>42.7</v>
      </c>
      <c r="L10" s="63">
        <v>35.6</v>
      </c>
      <c r="M10" s="41">
        <f t="shared" si="3"/>
        <v>7.1000000000000014</v>
      </c>
      <c r="N10" s="63">
        <v>99.7</v>
      </c>
      <c r="O10" s="63">
        <v>64.099999999999994</v>
      </c>
      <c r="P10" s="41">
        <f t="shared" si="4"/>
        <v>35.600000000000009</v>
      </c>
      <c r="Q10" s="63">
        <v>263.60000000000002</v>
      </c>
      <c r="R10" s="63">
        <v>477.2</v>
      </c>
      <c r="S10" s="41">
        <f t="shared" si="5"/>
        <v>-213.59999999999997</v>
      </c>
      <c r="T10" s="63">
        <v>92.6</v>
      </c>
      <c r="U10" s="63">
        <v>163.80000000000001</v>
      </c>
      <c r="V10" s="41">
        <f t="shared" si="6"/>
        <v>-71.200000000000017</v>
      </c>
      <c r="W10" s="63">
        <v>235.1</v>
      </c>
      <c r="X10" s="63">
        <v>263.60000000000002</v>
      </c>
      <c r="Y10" s="41">
        <f t="shared" si="7"/>
        <v>-28.500000000000028</v>
      </c>
      <c r="Z10" s="63">
        <v>178.1</v>
      </c>
      <c r="AA10" s="63">
        <v>142.5</v>
      </c>
      <c r="AB10" s="41">
        <f t="shared" si="8"/>
        <v>35.599999999999994</v>
      </c>
      <c r="AC10" s="63">
        <v>149.6</v>
      </c>
      <c r="AD10" s="63">
        <v>121.1</v>
      </c>
      <c r="AE10" s="41">
        <f t="shared" si="9"/>
        <v>28.5</v>
      </c>
      <c r="AF10" s="63">
        <v>35.6</v>
      </c>
      <c r="AG10" s="63">
        <v>42.7</v>
      </c>
      <c r="AH10" s="41">
        <f t="shared" si="10"/>
        <v>-7.1000000000000014</v>
      </c>
      <c r="AI10" s="63">
        <v>192.3</v>
      </c>
      <c r="AJ10" s="63">
        <v>178.1</v>
      </c>
      <c r="AK10" s="47">
        <f t="shared" si="11"/>
        <v>14.200000000000017</v>
      </c>
    </row>
    <row r="11" spans="1:37" x14ac:dyDescent="0.25">
      <c r="A11" s="61" t="s">
        <v>142</v>
      </c>
      <c r="B11" s="46">
        <v>44.3</v>
      </c>
      <c r="C11" s="63"/>
      <c r="D11" s="41">
        <f t="shared" si="0"/>
        <v>44.3</v>
      </c>
      <c r="E11" s="63">
        <v>44.3</v>
      </c>
      <c r="F11" s="63">
        <v>44.3</v>
      </c>
      <c r="G11" s="41">
        <f t="shared" si="1"/>
        <v>0</v>
      </c>
      <c r="H11" s="63">
        <v>44.3</v>
      </c>
      <c r="I11" s="63">
        <v>88.6</v>
      </c>
      <c r="J11" s="41">
        <f t="shared" si="2"/>
        <v>-44.3</v>
      </c>
      <c r="K11" s="63">
        <v>44.3</v>
      </c>
      <c r="L11" s="63">
        <v>88.6</v>
      </c>
      <c r="M11" s="41">
        <f t="shared" si="3"/>
        <v>-44.3</v>
      </c>
      <c r="N11" s="63">
        <v>44.3</v>
      </c>
      <c r="O11" s="63">
        <v>44.3</v>
      </c>
      <c r="P11" s="41">
        <f t="shared" si="4"/>
        <v>0</v>
      </c>
      <c r="Q11" s="63">
        <v>88.6</v>
      </c>
      <c r="R11" s="63">
        <v>132.9</v>
      </c>
      <c r="S11" s="41">
        <f t="shared" si="5"/>
        <v>-44.300000000000011</v>
      </c>
      <c r="T11" s="63">
        <v>44.3</v>
      </c>
      <c r="U11" s="63"/>
      <c r="V11" s="41">
        <f t="shared" si="6"/>
        <v>44.3</v>
      </c>
      <c r="W11" s="63">
        <v>265.8</v>
      </c>
      <c r="X11" s="63">
        <v>443</v>
      </c>
      <c r="Y11" s="41">
        <f t="shared" si="7"/>
        <v>-177.2</v>
      </c>
      <c r="Z11" s="63">
        <v>221.5</v>
      </c>
      <c r="AA11" s="63">
        <v>132.9</v>
      </c>
      <c r="AB11" s="41">
        <f t="shared" si="8"/>
        <v>88.6</v>
      </c>
      <c r="AC11" s="63">
        <v>487.3</v>
      </c>
      <c r="AD11" s="63">
        <v>620.20000000000005</v>
      </c>
      <c r="AE11" s="41">
        <f t="shared" si="9"/>
        <v>-132.90000000000003</v>
      </c>
      <c r="AF11" s="63">
        <v>487.3</v>
      </c>
      <c r="AG11" s="63">
        <v>265.8</v>
      </c>
      <c r="AH11" s="41">
        <f t="shared" si="10"/>
        <v>221.5</v>
      </c>
      <c r="AI11" s="63">
        <v>708.8</v>
      </c>
      <c r="AJ11" s="63">
        <v>797.4</v>
      </c>
      <c r="AK11" s="47">
        <f t="shared" si="11"/>
        <v>-88.600000000000023</v>
      </c>
    </row>
    <row r="12" spans="1:37" x14ac:dyDescent="0.25">
      <c r="A12" s="61" t="s">
        <v>152</v>
      </c>
      <c r="B12" s="46">
        <v>66.599999999999994</v>
      </c>
      <c r="C12" s="63">
        <v>133.19999999999999</v>
      </c>
      <c r="D12" s="41">
        <f t="shared" si="0"/>
        <v>-66.599999999999994</v>
      </c>
      <c r="E12" s="63">
        <v>159.80000000000001</v>
      </c>
      <c r="F12" s="63">
        <v>93.2</v>
      </c>
      <c r="G12" s="41">
        <f t="shared" si="1"/>
        <v>66.600000000000009</v>
      </c>
      <c r="H12" s="63">
        <v>106.6</v>
      </c>
      <c r="I12" s="63">
        <v>93.2</v>
      </c>
      <c r="J12" s="41">
        <f t="shared" si="2"/>
        <v>13.399999999999991</v>
      </c>
      <c r="K12" s="63">
        <v>66.599999999999994</v>
      </c>
      <c r="L12" s="63">
        <v>53.3</v>
      </c>
      <c r="M12" s="41">
        <f t="shared" si="3"/>
        <v>13.299999999999997</v>
      </c>
      <c r="N12" s="63">
        <v>93.2</v>
      </c>
      <c r="O12" s="63">
        <v>53.3</v>
      </c>
      <c r="P12" s="41">
        <f t="shared" si="4"/>
        <v>39.900000000000006</v>
      </c>
      <c r="Q12" s="63">
        <v>119.9</v>
      </c>
      <c r="R12" s="63">
        <v>159.80000000000001</v>
      </c>
      <c r="S12" s="41">
        <f t="shared" si="5"/>
        <v>-39.900000000000006</v>
      </c>
      <c r="T12" s="63">
        <v>106.6</v>
      </c>
      <c r="U12" s="63">
        <v>119.9</v>
      </c>
      <c r="V12" s="41">
        <f t="shared" si="6"/>
        <v>-13.300000000000011</v>
      </c>
      <c r="W12" s="63">
        <v>199.8</v>
      </c>
      <c r="X12" s="63">
        <v>159.80000000000001</v>
      </c>
      <c r="Y12" s="41">
        <f t="shared" si="7"/>
        <v>40</v>
      </c>
      <c r="Z12" s="63">
        <v>213.1</v>
      </c>
      <c r="AA12" s="63">
        <v>173.2</v>
      </c>
      <c r="AB12" s="41">
        <f t="shared" si="8"/>
        <v>39.900000000000006</v>
      </c>
      <c r="AC12" s="63">
        <v>266.39999999999998</v>
      </c>
      <c r="AD12" s="63">
        <v>279.7</v>
      </c>
      <c r="AE12" s="41">
        <f t="shared" si="9"/>
        <v>-13.300000000000011</v>
      </c>
      <c r="AF12" s="63">
        <v>213.1</v>
      </c>
      <c r="AG12" s="63">
        <v>159.80000000000001</v>
      </c>
      <c r="AH12" s="41">
        <f t="shared" si="10"/>
        <v>53.299999999999983</v>
      </c>
      <c r="AI12" s="63">
        <v>692.7</v>
      </c>
      <c r="AJ12" s="63">
        <v>559.5</v>
      </c>
      <c r="AK12" s="47">
        <f t="shared" si="11"/>
        <v>133.20000000000005</v>
      </c>
    </row>
    <row r="13" spans="1:37" x14ac:dyDescent="0.25">
      <c r="A13" s="61" t="s">
        <v>167</v>
      </c>
      <c r="B13" s="46"/>
      <c r="C13" s="63"/>
      <c r="D13" s="41">
        <f t="shared" si="0"/>
        <v>0</v>
      </c>
      <c r="E13" s="63"/>
      <c r="F13" s="63"/>
      <c r="G13" s="41">
        <f t="shared" si="1"/>
        <v>0</v>
      </c>
      <c r="H13" s="63">
        <v>61.3</v>
      </c>
      <c r="I13" s="63"/>
      <c r="J13" s="41">
        <f t="shared" si="2"/>
        <v>61.3</v>
      </c>
      <c r="K13" s="63">
        <v>61.3</v>
      </c>
      <c r="L13" s="63">
        <v>61.3</v>
      </c>
      <c r="M13" s="41">
        <f t="shared" si="3"/>
        <v>0</v>
      </c>
      <c r="N13" s="63">
        <v>245.4</v>
      </c>
      <c r="O13" s="63">
        <v>245.4</v>
      </c>
      <c r="P13" s="41">
        <f t="shared" si="4"/>
        <v>0</v>
      </c>
      <c r="Q13" s="63">
        <v>306.7</v>
      </c>
      <c r="R13" s="63">
        <v>184</v>
      </c>
      <c r="S13" s="41">
        <f t="shared" si="5"/>
        <v>122.69999999999999</v>
      </c>
      <c r="T13" s="63">
        <v>61.3</v>
      </c>
      <c r="U13" s="63"/>
      <c r="V13" s="41">
        <f t="shared" si="6"/>
        <v>61.3</v>
      </c>
      <c r="W13" s="63">
        <v>306.7</v>
      </c>
      <c r="X13" s="63">
        <v>184</v>
      </c>
      <c r="Y13" s="41">
        <f t="shared" si="7"/>
        <v>122.69999999999999</v>
      </c>
      <c r="Z13" s="63">
        <v>184</v>
      </c>
      <c r="AA13" s="63">
        <v>122.7</v>
      </c>
      <c r="AB13" s="41">
        <f t="shared" si="8"/>
        <v>61.3</v>
      </c>
      <c r="AC13" s="63">
        <v>61.3</v>
      </c>
      <c r="AD13" s="63">
        <v>122.7</v>
      </c>
      <c r="AE13" s="41">
        <f t="shared" si="9"/>
        <v>-61.400000000000006</v>
      </c>
      <c r="AF13" s="63">
        <v>122.7</v>
      </c>
      <c r="AG13" s="63">
        <v>122.7</v>
      </c>
      <c r="AH13" s="41">
        <f t="shared" si="10"/>
        <v>0</v>
      </c>
      <c r="AI13" s="63">
        <v>429.4</v>
      </c>
      <c r="AJ13" s="63">
        <v>490.8</v>
      </c>
      <c r="AK13" s="47">
        <f t="shared" si="11"/>
        <v>-61.400000000000034</v>
      </c>
    </row>
    <row r="14" spans="1:37" x14ac:dyDescent="0.25">
      <c r="A14" s="61" t="s">
        <v>174</v>
      </c>
      <c r="B14" s="46">
        <v>11.6</v>
      </c>
      <c r="C14" s="63">
        <v>5.8</v>
      </c>
      <c r="D14" s="41">
        <f t="shared" si="0"/>
        <v>5.8</v>
      </c>
      <c r="E14" s="63">
        <v>11.6</v>
      </c>
      <c r="F14" s="63">
        <v>11.6</v>
      </c>
      <c r="G14" s="41">
        <f t="shared" si="1"/>
        <v>0</v>
      </c>
      <c r="H14" s="63">
        <v>5.8</v>
      </c>
      <c r="I14" s="63">
        <v>5.8</v>
      </c>
      <c r="J14" s="41">
        <f t="shared" si="2"/>
        <v>0</v>
      </c>
      <c r="K14" s="63">
        <v>11.6</v>
      </c>
      <c r="L14" s="63">
        <v>5.8</v>
      </c>
      <c r="M14" s="41">
        <f t="shared" si="3"/>
        <v>5.8</v>
      </c>
      <c r="N14" s="63">
        <v>243.8</v>
      </c>
      <c r="O14" s="63">
        <v>185.7</v>
      </c>
      <c r="P14" s="41">
        <f t="shared" si="4"/>
        <v>58.100000000000023</v>
      </c>
      <c r="Q14" s="63">
        <v>145.1</v>
      </c>
      <c r="R14" s="63">
        <v>133.5</v>
      </c>
      <c r="S14" s="41">
        <f t="shared" si="5"/>
        <v>11.599999999999994</v>
      </c>
      <c r="T14" s="63">
        <v>69.7</v>
      </c>
      <c r="U14" s="63">
        <v>46.4</v>
      </c>
      <c r="V14" s="41">
        <f t="shared" si="6"/>
        <v>23.300000000000004</v>
      </c>
      <c r="W14" s="63">
        <v>290.2</v>
      </c>
      <c r="X14" s="63">
        <v>516.6</v>
      </c>
      <c r="Y14" s="41">
        <f t="shared" si="7"/>
        <v>-226.40000000000003</v>
      </c>
      <c r="Z14" s="63">
        <v>11.6</v>
      </c>
      <c r="AA14" s="63">
        <v>11.6</v>
      </c>
      <c r="AB14" s="41">
        <f t="shared" si="8"/>
        <v>0</v>
      </c>
      <c r="AC14" s="63">
        <v>5.8</v>
      </c>
      <c r="AD14" s="63"/>
      <c r="AE14" s="41">
        <f t="shared" si="9"/>
        <v>5.8</v>
      </c>
      <c r="AF14" s="63">
        <v>5.8</v>
      </c>
      <c r="AG14" s="63">
        <v>5.8</v>
      </c>
      <c r="AH14" s="41">
        <f t="shared" si="10"/>
        <v>0</v>
      </c>
      <c r="AI14" s="63">
        <v>29</v>
      </c>
      <c r="AJ14" s="63">
        <v>40.6</v>
      </c>
      <c r="AK14" s="47">
        <f t="shared" si="11"/>
        <v>-11.600000000000001</v>
      </c>
    </row>
    <row r="15" spans="1:37" x14ac:dyDescent="0.25">
      <c r="A15" s="61" t="s">
        <v>186</v>
      </c>
      <c r="B15" s="46">
        <v>167.4</v>
      </c>
      <c r="C15" s="63">
        <v>139.5</v>
      </c>
      <c r="D15" s="41">
        <f t="shared" si="0"/>
        <v>27.900000000000006</v>
      </c>
      <c r="E15" s="63">
        <v>186</v>
      </c>
      <c r="F15" s="63">
        <v>120.9</v>
      </c>
      <c r="G15" s="41">
        <f t="shared" si="1"/>
        <v>65.099999999999994</v>
      </c>
      <c r="H15" s="63">
        <v>186</v>
      </c>
      <c r="I15" s="63">
        <v>176.7</v>
      </c>
      <c r="J15" s="41">
        <f t="shared" si="2"/>
        <v>9.3000000000000114</v>
      </c>
      <c r="K15" s="63">
        <v>186</v>
      </c>
      <c r="L15" s="63">
        <v>223.2</v>
      </c>
      <c r="M15" s="41">
        <f t="shared" si="3"/>
        <v>-37.199999999999989</v>
      </c>
      <c r="N15" s="63">
        <v>213.9</v>
      </c>
      <c r="O15" s="63">
        <v>167.4</v>
      </c>
      <c r="P15" s="41">
        <f t="shared" si="4"/>
        <v>46.5</v>
      </c>
      <c r="Q15" s="63">
        <v>260.39999999999998</v>
      </c>
      <c r="R15" s="63">
        <v>241.8</v>
      </c>
      <c r="S15" s="41">
        <f t="shared" si="5"/>
        <v>18.599999999999966</v>
      </c>
      <c r="T15" s="63">
        <v>297.60000000000002</v>
      </c>
      <c r="U15" s="63">
        <v>344.1</v>
      </c>
      <c r="V15" s="41">
        <f t="shared" si="6"/>
        <v>-46.5</v>
      </c>
      <c r="W15" s="63">
        <v>381.3</v>
      </c>
      <c r="X15" s="63">
        <v>409.1</v>
      </c>
      <c r="Y15" s="41">
        <f t="shared" si="7"/>
        <v>-27.800000000000011</v>
      </c>
      <c r="Z15" s="63">
        <v>390.6</v>
      </c>
      <c r="AA15" s="63">
        <v>297.60000000000002</v>
      </c>
      <c r="AB15" s="41">
        <f t="shared" si="8"/>
        <v>93</v>
      </c>
      <c r="AC15" s="63">
        <v>585.79999999999995</v>
      </c>
      <c r="AD15" s="63">
        <v>511.4</v>
      </c>
      <c r="AE15" s="41">
        <f t="shared" si="9"/>
        <v>74.399999999999977</v>
      </c>
      <c r="AF15" s="63">
        <v>437</v>
      </c>
      <c r="AG15" s="63">
        <v>576.5</v>
      </c>
      <c r="AH15" s="41">
        <f t="shared" si="10"/>
        <v>-139.5</v>
      </c>
      <c r="AI15" s="63">
        <v>902</v>
      </c>
      <c r="AJ15" s="63">
        <v>799.7</v>
      </c>
      <c r="AK15" s="47">
        <f t="shared" si="11"/>
        <v>102.29999999999995</v>
      </c>
    </row>
    <row r="16" spans="1:37" x14ac:dyDescent="0.25">
      <c r="A16" s="61" t="s">
        <v>204</v>
      </c>
      <c r="B16" s="46">
        <v>222.2</v>
      </c>
      <c r="C16" s="63">
        <v>151.5</v>
      </c>
      <c r="D16" s="41">
        <f t="shared" si="0"/>
        <v>70.699999999999989</v>
      </c>
      <c r="E16" s="63">
        <v>252.5</v>
      </c>
      <c r="F16" s="63">
        <v>303</v>
      </c>
      <c r="G16" s="41">
        <f t="shared" si="1"/>
        <v>-50.5</v>
      </c>
      <c r="H16" s="63">
        <v>252.5</v>
      </c>
      <c r="I16" s="63">
        <v>343.4</v>
      </c>
      <c r="J16" s="41">
        <f t="shared" si="2"/>
        <v>-90.899999999999977</v>
      </c>
      <c r="K16" s="63">
        <v>504.9</v>
      </c>
      <c r="L16" s="63">
        <v>454.4</v>
      </c>
      <c r="M16" s="41">
        <f t="shared" si="3"/>
        <v>50.5</v>
      </c>
      <c r="N16" s="63"/>
      <c r="O16" s="63"/>
      <c r="P16" s="41">
        <f t="shared" si="4"/>
        <v>0</v>
      </c>
      <c r="Q16" s="63"/>
      <c r="R16" s="63">
        <v>10.1</v>
      </c>
      <c r="S16" s="41">
        <f t="shared" si="5"/>
        <v>-10.1</v>
      </c>
      <c r="T16" s="63"/>
      <c r="U16" s="63"/>
      <c r="V16" s="41">
        <f t="shared" si="6"/>
        <v>0</v>
      </c>
      <c r="W16" s="63"/>
      <c r="X16" s="63"/>
      <c r="Y16" s="41">
        <f t="shared" si="7"/>
        <v>0</v>
      </c>
      <c r="Z16" s="63">
        <v>151.5</v>
      </c>
      <c r="AA16" s="63">
        <v>111.1</v>
      </c>
      <c r="AB16" s="41">
        <f t="shared" si="8"/>
        <v>40.400000000000006</v>
      </c>
      <c r="AC16" s="63">
        <v>232.3</v>
      </c>
      <c r="AD16" s="63">
        <v>151.5</v>
      </c>
      <c r="AE16" s="41">
        <f t="shared" si="9"/>
        <v>80.800000000000011</v>
      </c>
      <c r="AF16" s="63">
        <v>303</v>
      </c>
      <c r="AG16" s="63">
        <v>151.5</v>
      </c>
      <c r="AH16" s="41">
        <f t="shared" si="10"/>
        <v>151.5</v>
      </c>
      <c r="AI16" s="63">
        <v>504.9</v>
      </c>
      <c r="AJ16" s="63">
        <v>504.9</v>
      </c>
      <c r="AK16" s="47">
        <f t="shared" si="11"/>
        <v>0</v>
      </c>
    </row>
    <row r="17" spans="1:37" x14ac:dyDescent="0.25">
      <c r="A17" s="61" t="s">
        <v>214</v>
      </c>
      <c r="B17" s="46">
        <v>60</v>
      </c>
      <c r="C17" s="63">
        <v>30</v>
      </c>
      <c r="D17" s="41">
        <f t="shared" si="0"/>
        <v>30</v>
      </c>
      <c r="E17" s="63">
        <v>60</v>
      </c>
      <c r="F17" s="63">
        <v>60</v>
      </c>
      <c r="G17" s="41">
        <f t="shared" si="1"/>
        <v>0</v>
      </c>
      <c r="H17" s="63">
        <v>150</v>
      </c>
      <c r="I17" s="63">
        <v>90</v>
      </c>
      <c r="J17" s="41">
        <f t="shared" si="2"/>
        <v>60</v>
      </c>
      <c r="K17" s="63">
        <v>150</v>
      </c>
      <c r="L17" s="63">
        <v>150</v>
      </c>
      <c r="M17" s="41">
        <f t="shared" si="3"/>
        <v>0</v>
      </c>
      <c r="N17" s="63">
        <v>60</v>
      </c>
      <c r="O17" s="63">
        <v>60</v>
      </c>
      <c r="P17" s="41">
        <f t="shared" si="4"/>
        <v>0</v>
      </c>
      <c r="Q17" s="63">
        <v>209.9</v>
      </c>
      <c r="R17" s="63">
        <v>269.89999999999998</v>
      </c>
      <c r="S17" s="41">
        <f t="shared" si="5"/>
        <v>-59.999999999999972</v>
      </c>
      <c r="T17" s="63">
        <v>120</v>
      </c>
      <c r="U17" s="63">
        <v>269.89999999999998</v>
      </c>
      <c r="V17" s="41">
        <f t="shared" si="6"/>
        <v>-149.89999999999998</v>
      </c>
      <c r="W17" s="63">
        <v>180</v>
      </c>
      <c r="X17" s="63">
        <v>239.9</v>
      </c>
      <c r="Y17" s="41">
        <f t="shared" si="7"/>
        <v>-59.900000000000006</v>
      </c>
      <c r="Z17" s="63">
        <v>120</v>
      </c>
      <c r="AA17" s="63">
        <v>90</v>
      </c>
      <c r="AB17" s="41">
        <f t="shared" si="8"/>
        <v>30</v>
      </c>
      <c r="AC17" s="63">
        <v>359.9</v>
      </c>
      <c r="AD17" s="63">
        <v>329.9</v>
      </c>
      <c r="AE17" s="41">
        <f t="shared" si="9"/>
        <v>30</v>
      </c>
      <c r="AF17" s="63">
        <v>180</v>
      </c>
      <c r="AG17" s="63">
        <v>180</v>
      </c>
      <c r="AH17" s="41">
        <f t="shared" si="10"/>
        <v>0</v>
      </c>
      <c r="AI17" s="63">
        <v>419.9</v>
      </c>
      <c r="AJ17" s="63">
        <v>419.9</v>
      </c>
      <c r="AK17" s="47">
        <f t="shared" si="11"/>
        <v>0</v>
      </c>
    </row>
    <row r="18" spans="1:37" x14ac:dyDescent="0.25">
      <c r="A18" s="61" t="s">
        <v>221</v>
      </c>
      <c r="B18" s="46">
        <v>187.5</v>
      </c>
      <c r="C18" s="63">
        <v>375</v>
      </c>
      <c r="D18" s="41">
        <f t="shared" si="0"/>
        <v>-187.5</v>
      </c>
      <c r="E18" s="63">
        <v>104.2</v>
      </c>
      <c r="F18" s="63">
        <v>145.80000000000001</v>
      </c>
      <c r="G18" s="41">
        <f t="shared" si="1"/>
        <v>-41.600000000000009</v>
      </c>
      <c r="H18" s="63">
        <v>104.2</v>
      </c>
      <c r="I18" s="63">
        <v>104.2</v>
      </c>
      <c r="J18" s="41">
        <f t="shared" si="2"/>
        <v>0</v>
      </c>
      <c r="K18" s="63">
        <v>208.3</v>
      </c>
      <c r="L18" s="63">
        <v>208.3</v>
      </c>
      <c r="M18" s="41">
        <f t="shared" si="3"/>
        <v>0</v>
      </c>
      <c r="N18" s="63">
        <v>229.2</v>
      </c>
      <c r="O18" s="63">
        <v>208.3</v>
      </c>
      <c r="P18" s="41">
        <f t="shared" si="4"/>
        <v>20.899999999999977</v>
      </c>
      <c r="Q18" s="63">
        <v>270.8</v>
      </c>
      <c r="R18" s="63">
        <v>187.5</v>
      </c>
      <c r="S18" s="41">
        <f t="shared" si="5"/>
        <v>83.300000000000011</v>
      </c>
      <c r="T18" s="63">
        <v>145.80000000000001</v>
      </c>
      <c r="U18" s="63">
        <v>166.7</v>
      </c>
      <c r="V18" s="41">
        <f t="shared" si="6"/>
        <v>-20.899999999999977</v>
      </c>
      <c r="W18" s="63">
        <v>291.7</v>
      </c>
      <c r="X18" s="63">
        <v>145.80000000000001</v>
      </c>
      <c r="Y18" s="41">
        <f t="shared" si="7"/>
        <v>145.89999999999998</v>
      </c>
      <c r="Z18" s="63">
        <v>104.2</v>
      </c>
      <c r="AA18" s="63">
        <v>104.2</v>
      </c>
      <c r="AB18" s="41">
        <f t="shared" si="8"/>
        <v>0</v>
      </c>
      <c r="AC18" s="63">
        <v>270.8</v>
      </c>
      <c r="AD18" s="63">
        <v>291.7</v>
      </c>
      <c r="AE18" s="41">
        <f t="shared" si="9"/>
        <v>-20.899999999999977</v>
      </c>
      <c r="AF18" s="63">
        <v>104.2</v>
      </c>
      <c r="AG18" s="63">
        <v>62.5</v>
      </c>
      <c r="AH18" s="41">
        <f t="shared" si="10"/>
        <v>41.7</v>
      </c>
      <c r="AI18" s="63">
        <v>208.3</v>
      </c>
      <c r="AJ18" s="63">
        <v>187.5</v>
      </c>
      <c r="AK18" s="47">
        <f t="shared" si="11"/>
        <v>20.800000000000011</v>
      </c>
    </row>
    <row r="19" spans="1:37" x14ac:dyDescent="0.25">
      <c r="A19" s="61" t="s">
        <v>230</v>
      </c>
      <c r="B19" s="46"/>
      <c r="C19" s="63">
        <v>123.5</v>
      </c>
      <c r="D19" s="41">
        <f t="shared" si="0"/>
        <v>-123.5</v>
      </c>
      <c r="E19" s="63"/>
      <c r="F19" s="63">
        <v>123.5</v>
      </c>
      <c r="G19" s="41">
        <f t="shared" si="1"/>
        <v>-123.5</v>
      </c>
      <c r="H19" s="63"/>
      <c r="I19" s="63"/>
      <c r="J19" s="41">
        <f t="shared" si="2"/>
        <v>0</v>
      </c>
      <c r="K19" s="63"/>
      <c r="L19" s="63"/>
      <c r="M19" s="41">
        <f t="shared" si="3"/>
        <v>0</v>
      </c>
      <c r="N19" s="63">
        <v>123.5</v>
      </c>
      <c r="O19" s="63"/>
      <c r="P19" s="41">
        <f t="shared" si="4"/>
        <v>123.5</v>
      </c>
      <c r="Q19" s="63">
        <v>123.5</v>
      </c>
      <c r="R19" s="63">
        <v>123.5</v>
      </c>
      <c r="S19" s="41">
        <f t="shared" si="5"/>
        <v>0</v>
      </c>
      <c r="T19" s="63"/>
      <c r="U19" s="63"/>
      <c r="V19" s="41">
        <f t="shared" si="6"/>
        <v>0</v>
      </c>
      <c r="W19" s="63">
        <v>494</v>
      </c>
      <c r="X19" s="63">
        <v>617.5</v>
      </c>
      <c r="Y19" s="41">
        <f t="shared" si="7"/>
        <v>-123.5</v>
      </c>
      <c r="Z19" s="63">
        <v>617.5</v>
      </c>
      <c r="AA19" s="63">
        <v>247</v>
      </c>
      <c r="AB19" s="41">
        <f t="shared" si="8"/>
        <v>370.5</v>
      </c>
      <c r="AC19" s="63">
        <v>370.5</v>
      </c>
      <c r="AD19" s="63">
        <v>494</v>
      </c>
      <c r="AE19" s="41">
        <f t="shared" si="9"/>
        <v>-123.5</v>
      </c>
      <c r="AF19" s="63">
        <v>247</v>
      </c>
      <c r="AG19" s="63">
        <v>247</v>
      </c>
      <c r="AH19" s="41">
        <f t="shared" si="10"/>
        <v>0</v>
      </c>
      <c r="AI19" s="63">
        <v>617.5</v>
      </c>
      <c r="AJ19" s="63">
        <v>617.5</v>
      </c>
      <c r="AK19" s="47">
        <f t="shared" si="11"/>
        <v>0</v>
      </c>
    </row>
    <row r="20" spans="1:37" x14ac:dyDescent="0.25">
      <c r="A20" s="61" t="s">
        <v>234</v>
      </c>
      <c r="B20" s="46">
        <v>42.5</v>
      </c>
      <c r="C20" s="63">
        <v>53.2</v>
      </c>
      <c r="D20" s="41">
        <f t="shared" si="0"/>
        <v>-10.700000000000003</v>
      </c>
      <c r="E20" s="63">
        <v>53.2</v>
      </c>
      <c r="F20" s="63">
        <v>31.9</v>
      </c>
      <c r="G20" s="41">
        <f t="shared" si="1"/>
        <v>21.300000000000004</v>
      </c>
      <c r="H20" s="63">
        <v>21.3</v>
      </c>
      <c r="I20" s="63">
        <v>21.3</v>
      </c>
      <c r="J20" s="41">
        <f t="shared" si="2"/>
        <v>0</v>
      </c>
      <c r="K20" s="63">
        <v>31.9</v>
      </c>
      <c r="L20" s="63">
        <v>42.5</v>
      </c>
      <c r="M20" s="41">
        <f t="shared" si="3"/>
        <v>-10.600000000000001</v>
      </c>
      <c r="N20" s="63">
        <v>148.9</v>
      </c>
      <c r="O20" s="63">
        <v>180.7</v>
      </c>
      <c r="P20" s="41">
        <f t="shared" si="4"/>
        <v>-31.799999999999983</v>
      </c>
      <c r="Q20" s="63">
        <v>106.3</v>
      </c>
      <c r="R20" s="63">
        <v>95.7</v>
      </c>
      <c r="S20" s="41">
        <f t="shared" si="5"/>
        <v>10.599999999999994</v>
      </c>
      <c r="T20" s="63">
        <v>53.2</v>
      </c>
      <c r="U20" s="63">
        <v>63.8</v>
      </c>
      <c r="V20" s="41">
        <f t="shared" si="6"/>
        <v>-10.599999999999994</v>
      </c>
      <c r="W20" s="63">
        <v>117</v>
      </c>
      <c r="X20" s="63">
        <v>53.2</v>
      </c>
      <c r="Y20" s="41">
        <f t="shared" si="7"/>
        <v>63.8</v>
      </c>
      <c r="Z20" s="63">
        <v>276.39999999999998</v>
      </c>
      <c r="AA20" s="63">
        <v>180.7</v>
      </c>
      <c r="AB20" s="41">
        <f t="shared" si="8"/>
        <v>95.699999999999989</v>
      </c>
      <c r="AC20" s="63">
        <v>191.4</v>
      </c>
      <c r="AD20" s="63">
        <v>223.3</v>
      </c>
      <c r="AE20" s="41">
        <f t="shared" si="9"/>
        <v>-31.900000000000006</v>
      </c>
      <c r="AF20" s="63">
        <v>148.9</v>
      </c>
      <c r="AG20" s="63">
        <v>127.6</v>
      </c>
      <c r="AH20" s="41">
        <f t="shared" si="10"/>
        <v>21.300000000000011</v>
      </c>
      <c r="AI20" s="63">
        <v>170.1</v>
      </c>
      <c r="AJ20" s="63">
        <v>117</v>
      </c>
      <c r="AK20" s="47">
        <f t="shared" si="11"/>
        <v>53.099999999999994</v>
      </c>
    </row>
    <row r="21" spans="1:37" x14ac:dyDescent="0.25">
      <c r="A21" s="61" t="s">
        <v>249</v>
      </c>
      <c r="B21" s="46"/>
      <c r="C21" s="63">
        <v>39.700000000000003</v>
      </c>
      <c r="D21" s="41">
        <f t="shared" si="0"/>
        <v>-39.700000000000003</v>
      </c>
      <c r="E21" s="63"/>
      <c r="F21" s="63"/>
      <c r="G21" s="41">
        <f t="shared" si="1"/>
        <v>0</v>
      </c>
      <c r="H21" s="63"/>
      <c r="I21" s="63"/>
      <c r="J21" s="41">
        <f t="shared" si="2"/>
        <v>0</v>
      </c>
      <c r="K21" s="63"/>
      <c r="L21" s="63"/>
      <c r="M21" s="41">
        <f t="shared" si="3"/>
        <v>0</v>
      </c>
      <c r="N21" s="63">
        <v>119.1</v>
      </c>
      <c r="O21" s="63">
        <v>158.9</v>
      </c>
      <c r="P21" s="41">
        <f t="shared" si="4"/>
        <v>-39.800000000000011</v>
      </c>
      <c r="Q21" s="63">
        <v>119.1</v>
      </c>
      <c r="R21" s="63">
        <v>119.1</v>
      </c>
      <c r="S21" s="41">
        <f t="shared" si="5"/>
        <v>0</v>
      </c>
      <c r="T21" s="63">
        <v>79.400000000000006</v>
      </c>
      <c r="U21" s="63">
        <v>198.6</v>
      </c>
      <c r="V21" s="41">
        <f t="shared" si="6"/>
        <v>-119.19999999999999</v>
      </c>
      <c r="W21" s="63">
        <v>119.1</v>
      </c>
      <c r="X21" s="63">
        <v>119.1</v>
      </c>
      <c r="Y21" s="41">
        <f t="shared" si="7"/>
        <v>0</v>
      </c>
      <c r="Z21" s="63">
        <v>79.400000000000006</v>
      </c>
      <c r="AA21" s="63">
        <v>158.9</v>
      </c>
      <c r="AB21" s="41">
        <f t="shared" si="8"/>
        <v>-79.5</v>
      </c>
      <c r="AC21" s="63">
        <v>79.400000000000006</v>
      </c>
      <c r="AD21" s="63">
        <v>79.400000000000006</v>
      </c>
      <c r="AE21" s="41">
        <f t="shared" si="9"/>
        <v>0</v>
      </c>
      <c r="AF21" s="63">
        <v>119.1</v>
      </c>
      <c r="AG21" s="63">
        <v>79.400000000000006</v>
      </c>
      <c r="AH21" s="41">
        <f t="shared" si="10"/>
        <v>39.699999999999989</v>
      </c>
      <c r="AI21" s="63">
        <v>158.9</v>
      </c>
      <c r="AJ21" s="63">
        <v>158.9</v>
      </c>
      <c r="AK21" s="47">
        <f t="shared" si="11"/>
        <v>0</v>
      </c>
    </row>
    <row r="22" spans="1:37" x14ac:dyDescent="0.25">
      <c r="A22" s="61" t="s">
        <v>255</v>
      </c>
      <c r="B22" s="46">
        <v>7.9</v>
      </c>
      <c r="C22" s="63">
        <v>15.8</v>
      </c>
      <c r="D22" s="41">
        <f t="shared" si="0"/>
        <v>-7.9</v>
      </c>
      <c r="E22" s="63">
        <v>15.8</v>
      </c>
      <c r="F22" s="63">
        <v>23.8</v>
      </c>
      <c r="G22" s="41">
        <f t="shared" si="1"/>
        <v>-8</v>
      </c>
      <c r="H22" s="63">
        <v>23.8</v>
      </c>
      <c r="I22" s="63">
        <v>15.8</v>
      </c>
      <c r="J22" s="41">
        <f t="shared" si="2"/>
        <v>8</v>
      </c>
      <c r="K22" s="63">
        <v>15.8</v>
      </c>
      <c r="L22" s="63">
        <v>15.8</v>
      </c>
      <c r="M22" s="41">
        <f t="shared" si="3"/>
        <v>0</v>
      </c>
      <c r="N22" s="63">
        <v>126.8</v>
      </c>
      <c r="O22" s="63">
        <v>190.2</v>
      </c>
      <c r="P22" s="41">
        <f t="shared" si="4"/>
        <v>-63.399999999999991</v>
      </c>
      <c r="Q22" s="63">
        <v>166.4</v>
      </c>
      <c r="R22" s="63">
        <v>134.69999999999999</v>
      </c>
      <c r="S22" s="41">
        <f t="shared" si="5"/>
        <v>31.700000000000017</v>
      </c>
      <c r="T22" s="63">
        <v>150.6</v>
      </c>
      <c r="U22" s="63">
        <v>166.4</v>
      </c>
      <c r="V22" s="41">
        <f t="shared" si="6"/>
        <v>-15.800000000000011</v>
      </c>
      <c r="W22" s="63">
        <v>301.10000000000002</v>
      </c>
      <c r="X22" s="63">
        <v>356.6</v>
      </c>
      <c r="Y22" s="41">
        <f t="shared" si="7"/>
        <v>-55.5</v>
      </c>
      <c r="Z22" s="63">
        <v>174.3</v>
      </c>
      <c r="AA22" s="63">
        <v>214</v>
      </c>
      <c r="AB22" s="41">
        <f t="shared" si="8"/>
        <v>-39.699999999999989</v>
      </c>
      <c r="AC22" s="63">
        <v>174.3</v>
      </c>
      <c r="AD22" s="63">
        <v>206</v>
      </c>
      <c r="AE22" s="41">
        <f t="shared" si="9"/>
        <v>-31.699999999999989</v>
      </c>
      <c r="AF22" s="63">
        <v>87.2</v>
      </c>
      <c r="AG22" s="63">
        <v>95.1</v>
      </c>
      <c r="AH22" s="41">
        <f t="shared" si="10"/>
        <v>-7.8999999999999915</v>
      </c>
      <c r="AI22" s="63">
        <v>293.2</v>
      </c>
      <c r="AJ22" s="63">
        <v>261.5</v>
      </c>
      <c r="AK22" s="47">
        <f t="shared" si="11"/>
        <v>31.699999999999989</v>
      </c>
    </row>
    <row r="23" spans="1:37" x14ac:dyDescent="0.25">
      <c r="A23" s="61" t="s">
        <v>271</v>
      </c>
      <c r="B23" s="46">
        <v>174.1</v>
      </c>
      <c r="C23" s="63">
        <v>364</v>
      </c>
      <c r="D23" s="41">
        <f t="shared" si="0"/>
        <v>-189.9</v>
      </c>
      <c r="E23" s="63">
        <v>158.30000000000001</v>
      </c>
      <c r="F23" s="63">
        <v>316.5</v>
      </c>
      <c r="G23" s="41">
        <f t="shared" si="1"/>
        <v>-158.19999999999999</v>
      </c>
      <c r="H23" s="63">
        <v>237.4</v>
      </c>
      <c r="I23" s="63">
        <v>443.1</v>
      </c>
      <c r="J23" s="41">
        <f t="shared" si="2"/>
        <v>-205.70000000000002</v>
      </c>
      <c r="K23" s="63">
        <v>237.4</v>
      </c>
      <c r="L23" s="63">
        <v>221.6</v>
      </c>
      <c r="M23" s="41">
        <f t="shared" si="3"/>
        <v>15.800000000000011</v>
      </c>
      <c r="N23" s="63">
        <v>269.10000000000002</v>
      </c>
      <c r="O23" s="63">
        <v>253.2</v>
      </c>
      <c r="P23" s="41">
        <f t="shared" si="4"/>
        <v>15.900000000000034</v>
      </c>
      <c r="Q23" s="63">
        <v>284.89999999999998</v>
      </c>
      <c r="R23" s="63">
        <v>553.9</v>
      </c>
      <c r="S23" s="41">
        <f t="shared" si="5"/>
        <v>-269</v>
      </c>
      <c r="T23" s="63">
        <v>79.099999999999994</v>
      </c>
      <c r="U23" s="63">
        <v>63.3</v>
      </c>
      <c r="V23" s="41">
        <f t="shared" si="6"/>
        <v>15.799999999999997</v>
      </c>
      <c r="W23" s="63">
        <v>332.4</v>
      </c>
      <c r="X23" s="63">
        <v>411.5</v>
      </c>
      <c r="Y23" s="41">
        <f t="shared" si="7"/>
        <v>-79.100000000000023</v>
      </c>
      <c r="Z23" s="63">
        <v>158.30000000000001</v>
      </c>
      <c r="AA23" s="63">
        <v>142.4</v>
      </c>
      <c r="AB23" s="41">
        <f t="shared" si="8"/>
        <v>15.900000000000006</v>
      </c>
      <c r="AC23" s="63">
        <v>63.3</v>
      </c>
      <c r="AD23" s="63">
        <v>63.3</v>
      </c>
      <c r="AE23" s="41">
        <f t="shared" si="9"/>
        <v>0</v>
      </c>
      <c r="AF23" s="63">
        <v>63.3</v>
      </c>
      <c r="AG23" s="63">
        <v>47.5</v>
      </c>
      <c r="AH23" s="41">
        <f t="shared" si="10"/>
        <v>15.799999999999997</v>
      </c>
      <c r="AI23" s="63">
        <v>253.2</v>
      </c>
      <c r="AJ23" s="63">
        <v>443.1</v>
      </c>
      <c r="AK23" s="47">
        <f t="shared" si="11"/>
        <v>-189.90000000000003</v>
      </c>
    </row>
    <row r="24" spans="1:37" x14ac:dyDescent="0.25">
      <c r="A24" s="61" t="s">
        <v>288</v>
      </c>
      <c r="B24" s="46"/>
      <c r="C24" s="63">
        <v>103.7</v>
      </c>
      <c r="D24" s="41">
        <f t="shared" si="0"/>
        <v>-103.7</v>
      </c>
      <c r="E24" s="63"/>
      <c r="F24" s="63"/>
      <c r="G24" s="41">
        <f t="shared" si="1"/>
        <v>0</v>
      </c>
      <c r="H24" s="63"/>
      <c r="I24" s="63">
        <v>103.7</v>
      </c>
      <c r="J24" s="41">
        <f t="shared" si="2"/>
        <v>-103.7</v>
      </c>
      <c r="K24" s="63"/>
      <c r="L24" s="63">
        <v>103.7</v>
      </c>
      <c r="M24" s="41">
        <f t="shared" si="3"/>
        <v>-103.7</v>
      </c>
      <c r="N24" s="63"/>
      <c r="O24" s="63"/>
      <c r="P24" s="41">
        <f t="shared" si="4"/>
        <v>0</v>
      </c>
      <c r="Q24" s="63"/>
      <c r="R24" s="63"/>
      <c r="S24" s="41">
        <f t="shared" si="5"/>
        <v>0</v>
      </c>
      <c r="T24" s="63"/>
      <c r="U24" s="63">
        <v>103.7</v>
      </c>
      <c r="V24" s="41">
        <f t="shared" si="6"/>
        <v>-103.7</v>
      </c>
      <c r="W24" s="63"/>
      <c r="X24" s="63">
        <v>103.7</v>
      </c>
      <c r="Y24" s="41">
        <f t="shared" si="7"/>
        <v>-103.7</v>
      </c>
      <c r="Z24" s="63"/>
      <c r="AA24" s="63"/>
      <c r="AB24" s="41">
        <f t="shared" si="8"/>
        <v>0</v>
      </c>
      <c r="AC24" s="63"/>
      <c r="AD24" s="63"/>
      <c r="AE24" s="41">
        <f t="shared" si="9"/>
        <v>0</v>
      </c>
      <c r="AF24" s="63"/>
      <c r="AG24" s="63"/>
      <c r="AH24" s="41">
        <f t="shared" si="10"/>
        <v>0</v>
      </c>
      <c r="AI24" s="63"/>
      <c r="AJ24" s="63"/>
      <c r="AK24" s="47">
        <f t="shared" si="11"/>
        <v>0</v>
      </c>
    </row>
    <row r="25" spans="1:37" x14ac:dyDescent="0.25">
      <c r="A25" s="61" t="s">
        <v>290</v>
      </c>
      <c r="B25" s="46">
        <v>119.8</v>
      </c>
      <c r="C25" s="63">
        <v>79.8</v>
      </c>
      <c r="D25" s="41">
        <f t="shared" si="0"/>
        <v>40</v>
      </c>
      <c r="E25" s="63">
        <v>149.69999999999999</v>
      </c>
      <c r="F25" s="63">
        <v>79.8</v>
      </c>
      <c r="G25" s="41">
        <f t="shared" si="1"/>
        <v>69.899999999999991</v>
      </c>
      <c r="H25" s="63">
        <v>149.69999999999999</v>
      </c>
      <c r="I25" s="63">
        <v>99.8</v>
      </c>
      <c r="J25" s="41">
        <f t="shared" si="2"/>
        <v>49.899999999999991</v>
      </c>
      <c r="K25" s="63">
        <v>299.39999999999998</v>
      </c>
      <c r="L25" s="63">
        <v>319.39999999999998</v>
      </c>
      <c r="M25" s="41">
        <f t="shared" si="3"/>
        <v>-20</v>
      </c>
      <c r="N25" s="63">
        <v>209.6</v>
      </c>
      <c r="O25" s="63">
        <v>319.39999999999998</v>
      </c>
      <c r="P25" s="41">
        <f t="shared" si="4"/>
        <v>-109.79999999999998</v>
      </c>
      <c r="Q25" s="63">
        <v>289.5</v>
      </c>
      <c r="R25" s="63">
        <v>259.5</v>
      </c>
      <c r="S25" s="41">
        <f t="shared" si="5"/>
        <v>30</v>
      </c>
      <c r="T25" s="63">
        <v>229.6</v>
      </c>
      <c r="U25" s="63">
        <v>179.7</v>
      </c>
      <c r="V25" s="41">
        <f t="shared" si="6"/>
        <v>49.900000000000006</v>
      </c>
      <c r="W25" s="63">
        <v>329.4</v>
      </c>
      <c r="X25" s="63">
        <v>419.2</v>
      </c>
      <c r="Y25" s="41">
        <f t="shared" si="7"/>
        <v>-89.800000000000011</v>
      </c>
      <c r="Z25" s="63">
        <v>299.39999999999998</v>
      </c>
      <c r="AA25" s="63">
        <v>269.5</v>
      </c>
      <c r="AB25" s="41">
        <f t="shared" si="8"/>
        <v>29.899999999999977</v>
      </c>
      <c r="AC25" s="63">
        <v>439.2</v>
      </c>
      <c r="AD25" s="63">
        <v>399.2</v>
      </c>
      <c r="AE25" s="41">
        <f t="shared" si="9"/>
        <v>40</v>
      </c>
      <c r="AF25" s="63">
        <v>339.4</v>
      </c>
      <c r="AG25" s="63">
        <v>399.2</v>
      </c>
      <c r="AH25" s="41">
        <f t="shared" si="10"/>
        <v>-59.800000000000011</v>
      </c>
      <c r="AI25" s="63">
        <v>828.4</v>
      </c>
      <c r="AJ25" s="63">
        <v>1058</v>
      </c>
      <c r="AK25" s="47">
        <f t="shared" si="11"/>
        <v>-229.60000000000002</v>
      </c>
    </row>
    <row r="26" spans="1:37" x14ac:dyDescent="0.25">
      <c r="A26" s="61" t="s">
        <v>308</v>
      </c>
      <c r="B26" s="46">
        <v>173.5</v>
      </c>
      <c r="C26" s="63">
        <v>173.5</v>
      </c>
      <c r="D26" s="41">
        <f t="shared" si="0"/>
        <v>0</v>
      </c>
      <c r="E26" s="63">
        <v>144.6</v>
      </c>
      <c r="F26" s="63">
        <v>231.3</v>
      </c>
      <c r="G26" s="41">
        <f t="shared" si="1"/>
        <v>-86.700000000000017</v>
      </c>
      <c r="H26" s="63">
        <v>144.6</v>
      </c>
      <c r="I26" s="63">
        <v>202.4</v>
      </c>
      <c r="J26" s="41">
        <f t="shared" si="2"/>
        <v>-57.800000000000011</v>
      </c>
      <c r="K26" s="63">
        <v>289.10000000000002</v>
      </c>
      <c r="L26" s="63">
        <v>231.3</v>
      </c>
      <c r="M26" s="41">
        <f t="shared" si="3"/>
        <v>57.800000000000011</v>
      </c>
      <c r="N26" s="63">
        <v>404.8</v>
      </c>
      <c r="O26" s="63">
        <v>375.9</v>
      </c>
      <c r="P26" s="41">
        <f t="shared" si="4"/>
        <v>28.900000000000034</v>
      </c>
      <c r="Q26" s="63">
        <v>260.2</v>
      </c>
      <c r="R26" s="63">
        <v>202.4</v>
      </c>
      <c r="S26" s="41">
        <f t="shared" si="5"/>
        <v>57.799999999999983</v>
      </c>
      <c r="T26" s="63">
        <v>144.6</v>
      </c>
      <c r="U26" s="63">
        <v>144.6</v>
      </c>
      <c r="V26" s="41">
        <f t="shared" si="6"/>
        <v>0</v>
      </c>
      <c r="W26" s="63">
        <v>462.6</v>
      </c>
      <c r="X26" s="63">
        <v>925.2</v>
      </c>
      <c r="Y26" s="41">
        <f t="shared" si="7"/>
        <v>-462.6</v>
      </c>
      <c r="Z26" s="63">
        <v>260.2</v>
      </c>
      <c r="AA26" s="63">
        <v>462.6</v>
      </c>
      <c r="AB26" s="41">
        <f t="shared" si="8"/>
        <v>-202.40000000000003</v>
      </c>
      <c r="AC26" s="63">
        <v>173.5</v>
      </c>
      <c r="AD26" s="63">
        <v>144.6</v>
      </c>
      <c r="AE26" s="41">
        <f t="shared" si="9"/>
        <v>28.900000000000006</v>
      </c>
      <c r="AF26" s="63">
        <v>144.6</v>
      </c>
      <c r="AG26" s="63">
        <v>115.6</v>
      </c>
      <c r="AH26" s="41">
        <f t="shared" si="10"/>
        <v>29</v>
      </c>
      <c r="AI26" s="63">
        <v>289.10000000000002</v>
      </c>
      <c r="AJ26" s="63">
        <v>173.5</v>
      </c>
      <c r="AK26" s="47">
        <f t="shared" si="11"/>
        <v>115.60000000000002</v>
      </c>
    </row>
    <row r="27" spans="1:37" x14ac:dyDescent="0.25">
      <c r="A27" s="61" t="s">
        <v>320</v>
      </c>
      <c r="B27" s="46">
        <v>130.30000000000001</v>
      </c>
      <c r="C27" s="63">
        <v>251.4</v>
      </c>
      <c r="D27" s="41">
        <f t="shared" si="0"/>
        <v>-121.1</v>
      </c>
      <c r="E27" s="63">
        <v>139.69999999999999</v>
      </c>
      <c r="F27" s="63">
        <v>223.4</v>
      </c>
      <c r="G27" s="41">
        <f t="shared" si="1"/>
        <v>-83.700000000000017</v>
      </c>
      <c r="H27" s="63">
        <v>139.69999999999999</v>
      </c>
      <c r="I27" s="63">
        <v>149</v>
      </c>
      <c r="J27" s="41">
        <f t="shared" si="2"/>
        <v>-9.3000000000000114</v>
      </c>
      <c r="K27" s="63">
        <v>93.1</v>
      </c>
      <c r="L27" s="63">
        <v>93.1</v>
      </c>
      <c r="M27" s="41">
        <f t="shared" si="3"/>
        <v>0</v>
      </c>
      <c r="N27" s="63">
        <v>37.200000000000003</v>
      </c>
      <c r="O27" s="63">
        <v>27.9</v>
      </c>
      <c r="P27" s="41">
        <f t="shared" si="4"/>
        <v>9.3000000000000043</v>
      </c>
      <c r="Q27" s="63">
        <v>55.9</v>
      </c>
      <c r="R27" s="63">
        <v>37.200000000000003</v>
      </c>
      <c r="S27" s="41">
        <f t="shared" si="5"/>
        <v>18.699999999999996</v>
      </c>
      <c r="T27" s="63">
        <v>27.9</v>
      </c>
      <c r="U27" s="63">
        <v>18.600000000000001</v>
      </c>
      <c r="V27" s="41">
        <f t="shared" si="6"/>
        <v>9.2999999999999972</v>
      </c>
      <c r="W27" s="63">
        <v>46.6</v>
      </c>
      <c r="X27" s="63">
        <v>27.9</v>
      </c>
      <c r="Y27" s="41">
        <f t="shared" si="7"/>
        <v>18.700000000000003</v>
      </c>
      <c r="Z27" s="63">
        <v>149</v>
      </c>
      <c r="AA27" s="63">
        <v>130.30000000000001</v>
      </c>
      <c r="AB27" s="41">
        <f t="shared" si="8"/>
        <v>18.699999999999989</v>
      </c>
      <c r="AC27" s="63">
        <v>83.8</v>
      </c>
      <c r="AD27" s="63">
        <v>93.1</v>
      </c>
      <c r="AE27" s="41">
        <f t="shared" si="9"/>
        <v>-9.2999999999999972</v>
      </c>
      <c r="AF27" s="63">
        <v>74.5</v>
      </c>
      <c r="AG27" s="63">
        <v>111.7</v>
      </c>
      <c r="AH27" s="41">
        <f t="shared" si="10"/>
        <v>-37.200000000000003</v>
      </c>
      <c r="AI27" s="63">
        <v>279.3</v>
      </c>
      <c r="AJ27" s="63">
        <v>204.8</v>
      </c>
      <c r="AK27" s="47">
        <f t="shared" si="11"/>
        <v>74.5</v>
      </c>
    </row>
    <row r="28" spans="1:37" x14ac:dyDescent="0.25">
      <c r="A28" s="61" t="s">
        <v>336</v>
      </c>
      <c r="B28" s="46">
        <v>206.6</v>
      </c>
      <c r="C28" s="63">
        <v>165.3</v>
      </c>
      <c r="D28" s="41">
        <f t="shared" si="0"/>
        <v>41.299999999999983</v>
      </c>
      <c r="E28" s="63">
        <v>206.6</v>
      </c>
      <c r="F28" s="63">
        <v>227.3</v>
      </c>
      <c r="G28" s="41">
        <f t="shared" si="1"/>
        <v>-20.700000000000017</v>
      </c>
      <c r="H28" s="63">
        <v>206.6</v>
      </c>
      <c r="I28" s="63">
        <v>206.6</v>
      </c>
      <c r="J28" s="41">
        <f t="shared" si="2"/>
        <v>0</v>
      </c>
      <c r="K28" s="63">
        <v>206.6</v>
      </c>
      <c r="L28" s="63">
        <v>227.3</v>
      </c>
      <c r="M28" s="41">
        <f t="shared" si="3"/>
        <v>-20.700000000000017</v>
      </c>
      <c r="N28" s="63">
        <v>62</v>
      </c>
      <c r="O28" s="63">
        <v>62</v>
      </c>
      <c r="P28" s="41">
        <f t="shared" si="4"/>
        <v>0</v>
      </c>
      <c r="Q28" s="63">
        <v>165.3</v>
      </c>
      <c r="R28" s="63">
        <v>165.3</v>
      </c>
      <c r="S28" s="41">
        <f t="shared" si="5"/>
        <v>0</v>
      </c>
      <c r="T28" s="63">
        <v>144.6</v>
      </c>
      <c r="U28" s="63">
        <v>124</v>
      </c>
      <c r="V28" s="41">
        <f t="shared" si="6"/>
        <v>20.599999999999994</v>
      </c>
      <c r="W28" s="63">
        <v>165.3</v>
      </c>
      <c r="X28" s="63">
        <v>186</v>
      </c>
      <c r="Y28" s="41">
        <f t="shared" si="7"/>
        <v>-20.699999999999989</v>
      </c>
      <c r="Z28" s="63">
        <v>20.7</v>
      </c>
      <c r="AA28" s="63">
        <v>20.7</v>
      </c>
      <c r="AB28" s="41">
        <f t="shared" si="8"/>
        <v>0</v>
      </c>
      <c r="AC28" s="63">
        <v>41.3</v>
      </c>
      <c r="AD28" s="63">
        <v>41.3</v>
      </c>
      <c r="AE28" s="41">
        <f t="shared" si="9"/>
        <v>0</v>
      </c>
      <c r="AF28" s="63">
        <v>41.3</v>
      </c>
      <c r="AG28" s="63">
        <v>20.7</v>
      </c>
      <c r="AH28" s="41">
        <f t="shared" si="10"/>
        <v>20.599999999999998</v>
      </c>
      <c r="AI28" s="63">
        <v>124</v>
      </c>
      <c r="AJ28" s="63">
        <v>144.6</v>
      </c>
      <c r="AK28" s="47">
        <f t="shared" si="11"/>
        <v>-20.599999999999994</v>
      </c>
    </row>
    <row r="29" spans="1:37" x14ac:dyDescent="0.25">
      <c r="A29" s="61" t="s">
        <v>342</v>
      </c>
      <c r="B29" s="46"/>
      <c r="C29" s="63"/>
      <c r="D29" s="41">
        <f t="shared" si="0"/>
        <v>0</v>
      </c>
      <c r="E29" s="63"/>
      <c r="F29" s="63"/>
      <c r="G29" s="41">
        <f t="shared" si="1"/>
        <v>0</v>
      </c>
      <c r="H29" s="63"/>
      <c r="I29" s="63"/>
      <c r="J29" s="41">
        <f t="shared" si="2"/>
        <v>0</v>
      </c>
      <c r="K29" s="63"/>
      <c r="L29" s="63">
        <v>25.3</v>
      </c>
      <c r="M29" s="41">
        <f t="shared" si="3"/>
        <v>-25.3</v>
      </c>
      <c r="N29" s="63"/>
      <c r="O29" s="63"/>
      <c r="P29" s="41">
        <f t="shared" si="4"/>
        <v>0</v>
      </c>
      <c r="Q29" s="63"/>
      <c r="R29" s="63"/>
      <c r="S29" s="41">
        <f t="shared" si="5"/>
        <v>0</v>
      </c>
      <c r="T29" s="63"/>
      <c r="U29" s="63">
        <v>25.3</v>
      </c>
      <c r="V29" s="41">
        <f t="shared" si="6"/>
        <v>-25.3</v>
      </c>
      <c r="W29" s="63"/>
      <c r="X29" s="63">
        <v>25.3</v>
      </c>
      <c r="Y29" s="41">
        <f t="shared" si="7"/>
        <v>-25.3</v>
      </c>
      <c r="Z29" s="63"/>
      <c r="AA29" s="63">
        <v>25.3</v>
      </c>
      <c r="AB29" s="41">
        <f t="shared" si="8"/>
        <v>-25.3</v>
      </c>
      <c r="AC29" s="63"/>
      <c r="AD29" s="63">
        <v>25.3</v>
      </c>
      <c r="AE29" s="41">
        <f t="shared" si="9"/>
        <v>-25.3</v>
      </c>
      <c r="AF29" s="63"/>
      <c r="AG29" s="63">
        <v>25.3</v>
      </c>
      <c r="AH29" s="41">
        <f t="shared" si="10"/>
        <v>-25.3</v>
      </c>
      <c r="AI29" s="63"/>
      <c r="AJ29" s="63"/>
      <c r="AK29" s="47">
        <f t="shared" si="11"/>
        <v>0</v>
      </c>
    </row>
    <row r="30" spans="1:37" x14ac:dyDescent="0.25">
      <c r="A30" s="61" t="s">
        <v>344</v>
      </c>
      <c r="B30" s="46">
        <v>35.4</v>
      </c>
      <c r="C30" s="63">
        <v>35.4</v>
      </c>
      <c r="D30" s="41">
        <f t="shared" si="0"/>
        <v>0</v>
      </c>
      <c r="E30" s="63">
        <v>53.1</v>
      </c>
      <c r="F30" s="63">
        <v>70.8</v>
      </c>
      <c r="G30" s="41">
        <f t="shared" si="1"/>
        <v>-17.699999999999996</v>
      </c>
      <c r="H30" s="63">
        <v>53.1</v>
      </c>
      <c r="I30" s="63">
        <v>35.4</v>
      </c>
      <c r="J30" s="41">
        <f t="shared" si="2"/>
        <v>17.700000000000003</v>
      </c>
      <c r="K30" s="63">
        <v>53.1</v>
      </c>
      <c r="L30" s="63">
        <v>88.5</v>
      </c>
      <c r="M30" s="41">
        <f t="shared" si="3"/>
        <v>-35.4</v>
      </c>
      <c r="N30" s="63">
        <v>177.1</v>
      </c>
      <c r="O30" s="63">
        <v>106.2</v>
      </c>
      <c r="P30" s="41">
        <f t="shared" si="4"/>
        <v>70.899999999999991</v>
      </c>
      <c r="Q30" s="63">
        <v>247.9</v>
      </c>
      <c r="R30" s="63">
        <v>318.7</v>
      </c>
      <c r="S30" s="41">
        <f t="shared" si="5"/>
        <v>-70.799999999999983</v>
      </c>
      <c r="T30" s="63">
        <v>230.2</v>
      </c>
      <c r="U30" s="63">
        <v>141.69999999999999</v>
      </c>
      <c r="V30" s="41">
        <f t="shared" si="6"/>
        <v>88.5</v>
      </c>
      <c r="W30" s="63">
        <v>283.3</v>
      </c>
      <c r="X30" s="63">
        <v>247.9</v>
      </c>
      <c r="Y30" s="41">
        <f t="shared" si="7"/>
        <v>35.400000000000006</v>
      </c>
      <c r="Z30" s="63">
        <v>88.5</v>
      </c>
      <c r="AA30" s="63">
        <v>53.1</v>
      </c>
      <c r="AB30" s="41">
        <f t="shared" si="8"/>
        <v>35.4</v>
      </c>
      <c r="AC30" s="63">
        <v>124</v>
      </c>
      <c r="AD30" s="63">
        <v>88.5</v>
      </c>
      <c r="AE30" s="41">
        <f t="shared" si="9"/>
        <v>35.5</v>
      </c>
      <c r="AF30" s="63">
        <v>106.2</v>
      </c>
      <c r="AG30" s="63">
        <v>141.69999999999999</v>
      </c>
      <c r="AH30" s="41">
        <f t="shared" si="10"/>
        <v>-35.499999999999986</v>
      </c>
      <c r="AI30" s="63">
        <v>318.7</v>
      </c>
      <c r="AJ30" s="63">
        <v>336.4</v>
      </c>
      <c r="AK30" s="47">
        <f t="shared" si="11"/>
        <v>-17.699999999999989</v>
      </c>
    </row>
    <row r="31" spans="1:37" x14ac:dyDescent="0.25">
      <c r="A31" s="61" t="s">
        <v>357</v>
      </c>
      <c r="B31" s="46">
        <v>9.4</v>
      </c>
      <c r="C31" s="63"/>
      <c r="D31" s="41">
        <f t="shared" si="0"/>
        <v>9.4</v>
      </c>
      <c r="E31" s="63"/>
      <c r="F31" s="63">
        <v>9.4</v>
      </c>
      <c r="G31" s="41">
        <f t="shared" si="1"/>
        <v>-9.4</v>
      </c>
      <c r="H31" s="63">
        <v>9.4</v>
      </c>
      <c r="I31" s="63">
        <v>18.7</v>
      </c>
      <c r="J31" s="41">
        <f t="shared" si="2"/>
        <v>-9.2999999999999989</v>
      </c>
      <c r="K31" s="63">
        <v>18.7</v>
      </c>
      <c r="L31" s="63">
        <v>18.7</v>
      </c>
      <c r="M31" s="41">
        <f t="shared" si="3"/>
        <v>0</v>
      </c>
      <c r="N31" s="63">
        <v>149.6</v>
      </c>
      <c r="O31" s="63">
        <v>84.2</v>
      </c>
      <c r="P31" s="41">
        <f t="shared" si="4"/>
        <v>65.399999999999991</v>
      </c>
      <c r="Q31" s="63">
        <v>233.8</v>
      </c>
      <c r="R31" s="63">
        <v>289.89999999999998</v>
      </c>
      <c r="S31" s="41">
        <f t="shared" si="5"/>
        <v>-56.099999999999966</v>
      </c>
      <c r="T31" s="63">
        <v>159</v>
      </c>
      <c r="U31" s="63">
        <v>205.7</v>
      </c>
      <c r="V31" s="41">
        <f t="shared" si="6"/>
        <v>-46.699999999999989</v>
      </c>
      <c r="W31" s="63">
        <v>318</v>
      </c>
      <c r="X31" s="63">
        <v>336.7</v>
      </c>
      <c r="Y31" s="41">
        <f t="shared" si="7"/>
        <v>-18.699999999999989</v>
      </c>
      <c r="Z31" s="63">
        <v>346</v>
      </c>
      <c r="AA31" s="63">
        <v>383.4</v>
      </c>
      <c r="AB31" s="41">
        <f t="shared" si="8"/>
        <v>-37.399999999999977</v>
      </c>
      <c r="AC31" s="63">
        <v>420.8</v>
      </c>
      <c r="AD31" s="63">
        <v>458.3</v>
      </c>
      <c r="AE31" s="41">
        <f t="shared" si="9"/>
        <v>-37.5</v>
      </c>
      <c r="AF31" s="63">
        <v>439.6</v>
      </c>
      <c r="AG31" s="63">
        <v>514.4</v>
      </c>
      <c r="AH31" s="41">
        <f t="shared" si="10"/>
        <v>-74.799999999999955</v>
      </c>
      <c r="AI31" s="63">
        <v>523.70000000000005</v>
      </c>
      <c r="AJ31" s="63">
        <v>439.6</v>
      </c>
      <c r="AK31" s="47">
        <f t="shared" si="11"/>
        <v>84.100000000000023</v>
      </c>
    </row>
    <row r="32" spans="1:37" x14ac:dyDescent="0.25">
      <c r="A32" s="61" t="s">
        <v>371</v>
      </c>
      <c r="B32" s="46"/>
      <c r="C32" s="63">
        <v>93.7</v>
      </c>
      <c r="D32" s="41">
        <f t="shared" si="0"/>
        <v>-93.7</v>
      </c>
      <c r="E32" s="63"/>
      <c r="F32" s="63"/>
      <c r="G32" s="41">
        <f t="shared" si="1"/>
        <v>0</v>
      </c>
      <c r="H32" s="63"/>
      <c r="I32" s="63"/>
      <c r="J32" s="41">
        <f t="shared" si="2"/>
        <v>0</v>
      </c>
      <c r="K32" s="63"/>
      <c r="L32" s="63">
        <v>93.7</v>
      </c>
      <c r="M32" s="41">
        <f t="shared" si="3"/>
        <v>-93.7</v>
      </c>
      <c r="N32" s="63">
        <v>187.4</v>
      </c>
      <c r="O32" s="63">
        <v>93.7</v>
      </c>
      <c r="P32" s="41">
        <f t="shared" si="4"/>
        <v>93.7</v>
      </c>
      <c r="Q32" s="63">
        <v>187.4</v>
      </c>
      <c r="R32" s="63">
        <v>281.10000000000002</v>
      </c>
      <c r="S32" s="41">
        <f t="shared" si="5"/>
        <v>-93.700000000000017</v>
      </c>
      <c r="T32" s="63"/>
      <c r="U32" s="63">
        <v>93.7</v>
      </c>
      <c r="V32" s="41">
        <f t="shared" si="6"/>
        <v>-93.7</v>
      </c>
      <c r="W32" s="63">
        <v>281.10000000000002</v>
      </c>
      <c r="X32" s="63">
        <v>187.4</v>
      </c>
      <c r="Y32" s="41">
        <f t="shared" si="7"/>
        <v>93.700000000000017</v>
      </c>
      <c r="Z32" s="63">
        <v>93.7</v>
      </c>
      <c r="AA32" s="63"/>
      <c r="AB32" s="41">
        <f t="shared" si="8"/>
        <v>93.7</v>
      </c>
      <c r="AC32" s="63">
        <v>281.10000000000002</v>
      </c>
      <c r="AD32" s="63">
        <v>187.4</v>
      </c>
      <c r="AE32" s="41">
        <f t="shared" si="9"/>
        <v>93.700000000000017</v>
      </c>
      <c r="AF32" s="63">
        <v>187.4</v>
      </c>
      <c r="AG32" s="63">
        <v>281.10000000000002</v>
      </c>
      <c r="AH32" s="41">
        <f t="shared" si="10"/>
        <v>-93.700000000000017</v>
      </c>
      <c r="AI32" s="63">
        <v>374.8</v>
      </c>
      <c r="AJ32" s="63">
        <v>281.10000000000002</v>
      </c>
      <c r="AK32" s="47">
        <f t="shared" si="11"/>
        <v>93.699999999999989</v>
      </c>
    </row>
    <row r="33" spans="1:37" x14ac:dyDescent="0.25">
      <c r="A33" s="61" t="s">
        <v>376</v>
      </c>
      <c r="B33" s="46">
        <v>46.7</v>
      </c>
      <c r="C33" s="63">
        <v>46.7</v>
      </c>
      <c r="D33" s="41">
        <f t="shared" si="0"/>
        <v>0</v>
      </c>
      <c r="E33" s="63">
        <v>46.7</v>
      </c>
      <c r="F33" s="63">
        <v>23.4</v>
      </c>
      <c r="G33" s="41">
        <f t="shared" si="1"/>
        <v>23.300000000000004</v>
      </c>
      <c r="H33" s="63">
        <v>46.7</v>
      </c>
      <c r="I33" s="63">
        <v>70.099999999999994</v>
      </c>
      <c r="J33" s="41">
        <f t="shared" si="2"/>
        <v>-23.399999999999991</v>
      </c>
      <c r="K33" s="63">
        <v>70.099999999999994</v>
      </c>
      <c r="L33" s="63">
        <v>46.7</v>
      </c>
      <c r="M33" s="41">
        <f t="shared" si="3"/>
        <v>23.399999999999991</v>
      </c>
      <c r="N33" s="63">
        <v>140.1</v>
      </c>
      <c r="O33" s="63">
        <v>140.1</v>
      </c>
      <c r="P33" s="41">
        <f t="shared" si="4"/>
        <v>0</v>
      </c>
      <c r="Q33" s="63">
        <v>140.1</v>
      </c>
      <c r="R33" s="63">
        <v>140.1</v>
      </c>
      <c r="S33" s="41">
        <f t="shared" si="5"/>
        <v>0</v>
      </c>
      <c r="T33" s="63">
        <v>163.5</v>
      </c>
      <c r="U33" s="63">
        <v>93.4</v>
      </c>
      <c r="V33" s="41">
        <f t="shared" si="6"/>
        <v>70.099999999999994</v>
      </c>
      <c r="W33" s="63">
        <v>280.3</v>
      </c>
      <c r="X33" s="63">
        <v>350.3</v>
      </c>
      <c r="Y33" s="41">
        <f t="shared" si="7"/>
        <v>-70</v>
      </c>
      <c r="Z33" s="63">
        <v>256.89999999999998</v>
      </c>
      <c r="AA33" s="63">
        <v>280.3</v>
      </c>
      <c r="AB33" s="41">
        <f t="shared" si="8"/>
        <v>-23.400000000000034</v>
      </c>
      <c r="AC33" s="63">
        <v>350.3</v>
      </c>
      <c r="AD33" s="63">
        <v>420.4</v>
      </c>
      <c r="AE33" s="41">
        <f t="shared" si="9"/>
        <v>-70.099999999999966</v>
      </c>
      <c r="AF33" s="63">
        <v>140.1</v>
      </c>
      <c r="AG33" s="63">
        <v>140.1</v>
      </c>
      <c r="AH33" s="41">
        <f t="shared" si="10"/>
        <v>0</v>
      </c>
      <c r="AI33" s="63">
        <v>256.89999999999998</v>
      </c>
      <c r="AJ33" s="63">
        <v>256.89999999999998</v>
      </c>
      <c r="AK33" s="47">
        <f t="shared" si="11"/>
        <v>0</v>
      </c>
    </row>
    <row r="34" spans="1:37" x14ac:dyDescent="0.25">
      <c r="A34" s="61" t="s">
        <v>387</v>
      </c>
      <c r="B34" s="46">
        <v>18.100000000000001</v>
      </c>
      <c r="C34" s="63">
        <v>18.100000000000001</v>
      </c>
      <c r="D34" s="41">
        <f t="shared" si="0"/>
        <v>0</v>
      </c>
      <c r="E34" s="63">
        <v>18.100000000000001</v>
      </c>
      <c r="F34" s="63">
        <v>18.100000000000001</v>
      </c>
      <c r="G34" s="41">
        <f t="shared" si="1"/>
        <v>0</v>
      </c>
      <c r="H34" s="63">
        <v>36.200000000000003</v>
      </c>
      <c r="I34" s="63">
        <v>18.100000000000001</v>
      </c>
      <c r="J34" s="41">
        <f t="shared" si="2"/>
        <v>18.100000000000001</v>
      </c>
      <c r="K34" s="63">
        <v>54.3</v>
      </c>
      <c r="L34" s="63">
        <v>36.200000000000003</v>
      </c>
      <c r="M34" s="41">
        <f t="shared" si="3"/>
        <v>18.099999999999994</v>
      </c>
      <c r="N34" s="63">
        <v>289.7</v>
      </c>
      <c r="O34" s="63">
        <v>253.5</v>
      </c>
      <c r="P34" s="41">
        <f t="shared" si="4"/>
        <v>36.199999999999989</v>
      </c>
      <c r="Q34" s="63">
        <v>235.4</v>
      </c>
      <c r="R34" s="63">
        <v>362.1</v>
      </c>
      <c r="S34" s="41">
        <f t="shared" si="5"/>
        <v>-126.70000000000002</v>
      </c>
      <c r="T34" s="63">
        <v>199.2</v>
      </c>
      <c r="U34" s="63">
        <v>162.9</v>
      </c>
      <c r="V34" s="41">
        <f t="shared" si="6"/>
        <v>36.299999999999983</v>
      </c>
      <c r="W34" s="63">
        <v>506.9</v>
      </c>
      <c r="X34" s="63">
        <v>289.7</v>
      </c>
      <c r="Y34" s="41">
        <f t="shared" si="7"/>
        <v>217.2</v>
      </c>
      <c r="Z34" s="63">
        <v>162.9</v>
      </c>
      <c r="AA34" s="63">
        <v>108.6</v>
      </c>
      <c r="AB34" s="41">
        <f t="shared" si="8"/>
        <v>54.300000000000011</v>
      </c>
      <c r="AC34" s="63">
        <v>253.5</v>
      </c>
      <c r="AD34" s="63">
        <v>325.89999999999998</v>
      </c>
      <c r="AE34" s="41">
        <f t="shared" si="9"/>
        <v>-72.399999999999977</v>
      </c>
      <c r="AF34" s="63">
        <v>54.3</v>
      </c>
      <c r="AG34" s="63">
        <v>72.400000000000006</v>
      </c>
      <c r="AH34" s="41">
        <f t="shared" si="10"/>
        <v>-18.100000000000009</v>
      </c>
      <c r="AI34" s="63">
        <v>235.4</v>
      </c>
      <c r="AJ34" s="63">
        <v>144.80000000000001</v>
      </c>
      <c r="AK34" s="47">
        <f t="shared" si="11"/>
        <v>90.6</v>
      </c>
    </row>
    <row r="35" spans="1:37" x14ac:dyDescent="0.25">
      <c r="A35" s="61" t="s">
        <v>402</v>
      </c>
      <c r="B35" s="46">
        <v>81.599999999999994</v>
      </c>
      <c r="C35" s="63">
        <v>106</v>
      </c>
      <c r="D35" s="41">
        <f t="shared" si="0"/>
        <v>-24.400000000000006</v>
      </c>
      <c r="E35" s="63">
        <v>122.4</v>
      </c>
      <c r="F35" s="63">
        <v>81.599999999999994</v>
      </c>
      <c r="G35" s="41">
        <f t="shared" si="1"/>
        <v>40.800000000000011</v>
      </c>
      <c r="H35" s="63">
        <v>122.4</v>
      </c>
      <c r="I35" s="63">
        <v>155</v>
      </c>
      <c r="J35" s="41">
        <f t="shared" si="2"/>
        <v>-32.599999999999994</v>
      </c>
      <c r="K35" s="63">
        <v>138.69999999999999</v>
      </c>
      <c r="L35" s="63">
        <v>130.5</v>
      </c>
      <c r="M35" s="41">
        <f t="shared" si="3"/>
        <v>8.1999999999999886</v>
      </c>
      <c r="N35" s="63">
        <v>358.9</v>
      </c>
      <c r="O35" s="63">
        <v>399.7</v>
      </c>
      <c r="P35" s="41">
        <f t="shared" si="4"/>
        <v>-40.800000000000011</v>
      </c>
      <c r="Q35" s="63">
        <v>252.9</v>
      </c>
      <c r="R35" s="63">
        <v>252.9</v>
      </c>
      <c r="S35" s="41">
        <f t="shared" si="5"/>
        <v>0</v>
      </c>
      <c r="T35" s="63">
        <v>277.39999999999998</v>
      </c>
      <c r="U35" s="63">
        <v>358.9</v>
      </c>
      <c r="V35" s="41">
        <f t="shared" si="6"/>
        <v>-81.5</v>
      </c>
      <c r="W35" s="63">
        <v>513.9</v>
      </c>
      <c r="X35" s="63">
        <v>481.3</v>
      </c>
      <c r="Y35" s="41">
        <f t="shared" si="7"/>
        <v>32.599999999999966</v>
      </c>
      <c r="Z35" s="63">
        <v>106</v>
      </c>
      <c r="AA35" s="63">
        <v>212.1</v>
      </c>
      <c r="AB35" s="41">
        <f t="shared" si="8"/>
        <v>-106.1</v>
      </c>
      <c r="AC35" s="63">
        <v>73.400000000000006</v>
      </c>
      <c r="AD35" s="63">
        <v>73.400000000000006</v>
      </c>
      <c r="AE35" s="41">
        <f t="shared" si="9"/>
        <v>0</v>
      </c>
      <c r="AF35" s="63">
        <v>73.400000000000006</v>
      </c>
      <c r="AG35" s="63">
        <v>122.4</v>
      </c>
      <c r="AH35" s="41">
        <f t="shared" si="10"/>
        <v>-49</v>
      </c>
      <c r="AI35" s="63">
        <v>236.6</v>
      </c>
      <c r="AJ35" s="63">
        <v>301.8</v>
      </c>
      <c r="AK35" s="47">
        <f t="shared" si="11"/>
        <v>-65.200000000000017</v>
      </c>
    </row>
    <row r="36" spans="1:37" x14ac:dyDescent="0.25">
      <c r="A36" s="61" t="s">
        <v>417</v>
      </c>
      <c r="B36" s="46">
        <v>235.9</v>
      </c>
      <c r="C36" s="63">
        <v>188.7</v>
      </c>
      <c r="D36" s="41">
        <f t="shared" si="0"/>
        <v>47.200000000000017</v>
      </c>
      <c r="E36" s="63">
        <v>235.9</v>
      </c>
      <c r="F36" s="63">
        <v>188.7</v>
      </c>
      <c r="G36" s="41">
        <f t="shared" si="1"/>
        <v>47.200000000000017</v>
      </c>
      <c r="H36" s="63">
        <v>235.9</v>
      </c>
      <c r="I36" s="63">
        <v>235.9</v>
      </c>
      <c r="J36" s="41">
        <f t="shared" si="2"/>
        <v>0</v>
      </c>
      <c r="K36" s="63">
        <v>471.8</v>
      </c>
      <c r="L36" s="63">
        <v>330.2</v>
      </c>
      <c r="M36" s="41">
        <f t="shared" si="3"/>
        <v>141.60000000000002</v>
      </c>
      <c r="N36" s="63">
        <v>47.2</v>
      </c>
      <c r="O36" s="63"/>
      <c r="P36" s="41">
        <f t="shared" si="4"/>
        <v>47.2</v>
      </c>
      <c r="Q36" s="63"/>
      <c r="R36" s="63">
        <v>47.2</v>
      </c>
      <c r="S36" s="41">
        <f t="shared" si="5"/>
        <v>-47.2</v>
      </c>
      <c r="T36" s="63"/>
      <c r="U36" s="63"/>
      <c r="V36" s="41">
        <f t="shared" si="6"/>
        <v>0</v>
      </c>
      <c r="W36" s="63">
        <v>94.4</v>
      </c>
      <c r="X36" s="63">
        <v>94.4</v>
      </c>
      <c r="Y36" s="41">
        <f t="shared" si="7"/>
        <v>0</v>
      </c>
      <c r="Z36" s="63">
        <v>235.9</v>
      </c>
      <c r="AA36" s="63">
        <v>235.9</v>
      </c>
      <c r="AB36" s="41">
        <f t="shared" si="8"/>
        <v>0</v>
      </c>
      <c r="AC36" s="63">
        <v>141.5</v>
      </c>
      <c r="AD36" s="63">
        <v>94.4</v>
      </c>
      <c r="AE36" s="41">
        <f t="shared" si="9"/>
        <v>47.099999999999994</v>
      </c>
      <c r="AF36" s="63">
        <v>94.4</v>
      </c>
      <c r="AG36" s="63">
        <v>141.5</v>
      </c>
      <c r="AH36" s="41">
        <f t="shared" si="10"/>
        <v>-47.099999999999994</v>
      </c>
      <c r="AI36" s="63">
        <v>283.10000000000002</v>
      </c>
      <c r="AJ36" s="63">
        <v>188.7</v>
      </c>
      <c r="AK36" s="47">
        <f t="shared" si="11"/>
        <v>94.400000000000034</v>
      </c>
    </row>
    <row r="37" spans="1:37" x14ac:dyDescent="0.25">
      <c r="A37" s="61" t="s">
        <v>426</v>
      </c>
      <c r="B37" s="46"/>
      <c r="C37" s="63">
        <v>56.1</v>
      </c>
      <c r="D37" s="41">
        <f t="shared" si="0"/>
        <v>-56.1</v>
      </c>
      <c r="E37" s="63"/>
      <c r="F37" s="63">
        <v>56.1</v>
      </c>
      <c r="G37" s="41">
        <f t="shared" si="1"/>
        <v>-56.1</v>
      </c>
      <c r="H37" s="63"/>
      <c r="I37" s="63"/>
      <c r="J37" s="41">
        <f t="shared" si="2"/>
        <v>0</v>
      </c>
      <c r="K37" s="63"/>
      <c r="L37" s="63">
        <v>56.1</v>
      </c>
      <c r="M37" s="41">
        <f t="shared" si="3"/>
        <v>-56.1</v>
      </c>
      <c r="N37" s="63"/>
      <c r="O37" s="63">
        <v>56.1</v>
      </c>
      <c r="P37" s="41">
        <f t="shared" si="4"/>
        <v>-56.1</v>
      </c>
      <c r="Q37" s="63"/>
      <c r="R37" s="63"/>
      <c r="S37" s="41">
        <f t="shared" si="5"/>
        <v>0</v>
      </c>
      <c r="T37" s="63"/>
      <c r="U37" s="63"/>
      <c r="V37" s="41">
        <f t="shared" si="6"/>
        <v>0</v>
      </c>
      <c r="W37" s="63"/>
      <c r="X37" s="63"/>
      <c r="Y37" s="41">
        <f t="shared" si="7"/>
        <v>0</v>
      </c>
      <c r="Z37" s="63"/>
      <c r="AA37" s="63"/>
      <c r="AB37" s="41">
        <f t="shared" si="8"/>
        <v>0</v>
      </c>
      <c r="AC37" s="63"/>
      <c r="AD37" s="63"/>
      <c r="AE37" s="41">
        <f t="shared" si="9"/>
        <v>0</v>
      </c>
      <c r="AF37" s="63"/>
      <c r="AG37" s="63">
        <v>56.1</v>
      </c>
      <c r="AH37" s="41">
        <f t="shared" si="10"/>
        <v>-56.1</v>
      </c>
      <c r="AI37" s="63"/>
      <c r="AJ37" s="63"/>
      <c r="AK37" s="47">
        <f t="shared" si="11"/>
        <v>0</v>
      </c>
    </row>
    <row r="38" spans="1:37" x14ac:dyDescent="0.25">
      <c r="A38" s="61" t="s">
        <v>428</v>
      </c>
      <c r="B38" s="46">
        <v>80.400000000000006</v>
      </c>
      <c r="C38" s="63">
        <v>80.400000000000006</v>
      </c>
      <c r="D38" s="41">
        <f t="shared" si="0"/>
        <v>0</v>
      </c>
      <c r="E38" s="63">
        <v>80.400000000000006</v>
      </c>
      <c r="F38" s="63">
        <v>64.3</v>
      </c>
      <c r="G38" s="41">
        <f t="shared" si="1"/>
        <v>16.100000000000009</v>
      </c>
      <c r="H38" s="63">
        <v>80.400000000000006</v>
      </c>
      <c r="I38" s="63">
        <v>80.400000000000006</v>
      </c>
      <c r="J38" s="41">
        <f t="shared" si="2"/>
        <v>0</v>
      </c>
      <c r="K38" s="63">
        <v>80.400000000000006</v>
      </c>
      <c r="L38" s="63">
        <v>80.400000000000006</v>
      </c>
      <c r="M38" s="41">
        <f t="shared" si="3"/>
        <v>0</v>
      </c>
      <c r="N38" s="63">
        <v>96.4</v>
      </c>
      <c r="O38" s="63">
        <v>80.400000000000006</v>
      </c>
      <c r="P38" s="41">
        <f t="shared" si="4"/>
        <v>16</v>
      </c>
      <c r="Q38" s="63">
        <v>112.5</v>
      </c>
      <c r="R38" s="63">
        <v>128.6</v>
      </c>
      <c r="S38" s="41">
        <f t="shared" si="5"/>
        <v>-16.099999999999994</v>
      </c>
      <c r="T38" s="63">
        <v>32.1</v>
      </c>
      <c r="U38" s="63">
        <v>48.2</v>
      </c>
      <c r="V38" s="41">
        <f t="shared" si="6"/>
        <v>-16.100000000000001</v>
      </c>
      <c r="W38" s="63">
        <v>112.5</v>
      </c>
      <c r="X38" s="63">
        <v>112.5</v>
      </c>
      <c r="Y38" s="41">
        <f t="shared" si="7"/>
        <v>0</v>
      </c>
      <c r="Z38" s="63">
        <v>144.6</v>
      </c>
      <c r="AA38" s="63">
        <v>128.6</v>
      </c>
      <c r="AB38" s="41">
        <f t="shared" si="8"/>
        <v>16</v>
      </c>
      <c r="AC38" s="63">
        <v>64.3</v>
      </c>
      <c r="AD38" s="63">
        <v>48.2</v>
      </c>
      <c r="AE38" s="41">
        <f t="shared" si="9"/>
        <v>16.099999999999994</v>
      </c>
      <c r="AF38" s="63">
        <v>64.3</v>
      </c>
      <c r="AG38" s="63">
        <v>96.4</v>
      </c>
      <c r="AH38" s="41">
        <f t="shared" si="10"/>
        <v>-32.100000000000009</v>
      </c>
      <c r="AI38" s="63">
        <v>160.69999999999999</v>
      </c>
      <c r="AJ38" s="63">
        <v>96.4</v>
      </c>
      <c r="AK38" s="47">
        <f t="shared" si="11"/>
        <v>64.299999999999983</v>
      </c>
    </row>
    <row r="39" spans="1:37" x14ac:dyDescent="0.25">
      <c r="A39" s="61" t="s">
        <v>437</v>
      </c>
      <c r="B39" s="46"/>
      <c r="C39" s="63"/>
      <c r="D39" s="41">
        <f t="shared" si="0"/>
        <v>0</v>
      </c>
      <c r="E39" s="63"/>
      <c r="F39" s="63"/>
      <c r="G39" s="41">
        <f t="shared" si="1"/>
        <v>0</v>
      </c>
      <c r="H39" s="63"/>
      <c r="I39" s="63">
        <v>6.6</v>
      </c>
      <c r="J39" s="41">
        <f t="shared" si="2"/>
        <v>-6.6</v>
      </c>
      <c r="K39" s="63"/>
      <c r="L39" s="63">
        <v>6.6</v>
      </c>
      <c r="M39" s="41">
        <f t="shared" si="3"/>
        <v>-6.6</v>
      </c>
      <c r="N39" s="63"/>
      <c r="O39" s="63"/>
      <c r="P39" s="41">
        <f t="shared" si="4"/>
        <v>0</v>
      </c>
      <c r="Q39" s="63"/>
      <c r="R39" s="63"/>
      <c r="S39" s="41">
        <f t="shared" si="5"/>
        <v>0</v>
      </c>
      <c r="T39" s="63"/>
      <c r="U39" s="63"/>
      <c r="V39" s="41">
        <f t="shared" si="6"/>
        <v>0</v>
      </c>
      <c r="W39" s="63"/>
      <c r="X39" s="63">
        <v>6.6</v>
      </c>
      <c r="Y39" s="41">
        <f t="shared" si="7"/>
        <v>-6.6</v>
      </c>
      <c r="Z39" s="63">
        <v>191</v>
      </c>
      <c r="AA39" s="63">
        <v>158.1</v>
      </c>
      <c r="AB39" s="41">
        <f t="shared" si="8"/>
        <v>32.900000000000006</v>
      </c>
      <c r="AC39" s="63">
        <v>92.2</v>
      </c>
      <c r="AD39" s="63">
        <v>164.7</v>
      </c>
      <c r="AE39" s="41">
        <f t="shared" si="9"/>
        <v>-72.499999999999986</v>
      </c>
      <c r="AF39" s="63">
        <v>171.3</v>
      </c>
      <c r="AG39" s="63">
        <v>177.8</v>
      </c>
      <c r="AH39" s="41">
        <f t="shared" si="10"/>
        <v>-6.5</v>
      </c>
      <c r="AI39" s="63">
        <v>204.2</v>
      </c>
      <c r="AJ39" s="63">
        <v>217.4</v>
      </c>
      <c r="AK39" s="47">
        <f t="shared" si="11"/>
        <v>-13.200000000000017</v>
      </c>
    </row>
    <row r="40" spans="1:37" x14ac:dyDescent="0.25">
      <c r="A40" s="61" t="s">
        <v>446</v>
      </c>
      <c r="B40" s="46">
        <v>134.80000000000001</v>
      </c>
      <c r="C40" s="63">
        <v>80.900000000000006</v>
      </c>
      <c r="D40" s="41">
        <f t="shared" si="0"/>
        <v>53.900000000000006</v>
      </c>
      <c r="E40" s="63">
        <v>202.1</v>
      </c>
      <c r="F40" s="63">
        <v>188.7</v>
      </c>
      <c r="G40" s="41">
        <f t="shared" si="1"/>
        <v>13.400000000000006</v>
      </c>
      <c r="H40" s="63">
        <v>202.1</v>
      </c>
      <c r="I40" s="63">
        <v>390.8</v>
      </c>
      <c r="J40" s="41">
        <f t="shared" si="2"/>
        <v>-188.70000000000002</v>
      </c>
      <c r="K40" s="63">
        <v>269.5</v>
      </c>
      <c r="L40" s="63">
        <v>215.6</v>
      </c>
      <c r="M40" s="41">
        <f t="shared" si="3"/>
        <v>53.900000000000006</v>
      </c>
      <c r="N40" s="63">
        <v>53.9</v>
      </c>
      <c r="O40" s="63">
        <v>53.9</v>
      </c>
      <c r="P40" s="41">
        <f t="shared" si="4"/>
        <v>0</v>
      </c>
      <c r="Q40" s="63">
        <v>27</v>
      </c>
      <c r="R40" s="63">
        <v>13.5</v>
      </c>
      <c r="S40" s="41">
        <f t="shared" si="5"/>
        <v>13.5</v>
      </c>
      <c r="T40" s="63">
        <v>27</v>
      </c>
      <c r="U40" s="63">
        <v>13.5</v>
      </c>
      <c r="V40" s="41">
        <f t="shared" si="6"/>
        <v>13.5</v>
      </c>
      <c r="W40" s="63">
        <v>148.19999999999999</v>
      </c>
      <c r="X40" s="63">
        <v>269.5</v>
      </c>
      <c r="Y40" s="41">
        <f t="shared" si="7"/>
        <v>-121.30000000000001</v>
      </c>
      <c r="Z40" s="63">
        <v>134.80000000000001</v>
      </c>
      <c r="AA40" s="63">
        <v>94.3</v>
      </c>
      <c r="AB40" s="41">
        <f t="shared" si="8"/>
        <v>40.500000000000014</v>
      </c>
      <c r="AC40" s="63">
        <v>188.7</v>
      </c>
      <c r="AD40" s="63">
        <v>309.89999999999998</v>
      </c>
      <c r="AE40" s="41">
        <f t="shared" si="9"/>
        <v>-121.19999999999999</v>
      </c>
      <c r="AF40" s="63">
        <v>67.400000000000006</v>
      </c>
      <c r="AG40" s="63">
        <v>80.900000000000006</v>
      </c>
      <c r="AH40" s="41">
        <f t="shared" si="10"/>
        <v>-13.5</v>
      </c>
      <c r="AI40" s="63">
        <v>336.9</v>
      </c>
      <c r="AJ40" s="63">
        <v>296.5</v>
      </c>
      <c r="AK40" s="47">
        <f t="shared" si="11"/>
        <v>40.399999999999977</v>
      </c>
    </row>
    <row r="41" spans="1:37" x14ac:dyDescent="0.25">
      <c r="A41" s="61" t="s">
        <v>459</v>
      </c>
      <c r="B41" s="46"/>
      <c r="C41" s="63"/>
      <c r="D41" s="41">
        <f t="shared" si="0"/>
        <v>0</v>
      </c>
      <c r="E41" s="63"/>
      <c r="F41" s="63"/>
      <c r="G41" s="41">
        <f t="shared" si="1"/>
        <v>0</v>
      </c>
      <c r="H41" s="63"/>
      <c r="I41" s="63"/>
      <c r="J41" s="41">
        <f t="shared" si="2"/>
        <v>0</v>
      </c>
      <c r="K41" s="63"/>
      <c r="L41" s="63">
        <v>13.2</v>
      </c>
      <c r="M41" s="41">
        <f t="shared" si="3"/>
        <v>-13.2</v>
      </c>
      <c r="N41" s="63">
        <v>329.1</v>
      </c>
      <c r="O41" s="63">
        <v>302.8</v>
      </c>
      <c r="P41" s="41">
        <f t="shared" si="4"/>
        <v>26.300000000000011</v>
      </c>
      <c r="Q41" s="63">
        <v>263.3</v>
      </c>
      <c r="R41" s="63">
        <v>197.4</v>
      </c>
      <c r="S41" s="41">
        <f t="shared" si="5"/>
        <v>65.900000000000006</v>
      </c>
      <c r="T41" s="63">
        <v>250.1</v>
      </c>
      <c r="U41" s="63">
        <v>236.9</v>
      </c>
      <c r="V41" s="41">
        <f t="shared" si="6"/>
        <v>13.199999999999989</v>
      </c>
      <c r="W41" s="63">
        <v>329.1</v>
      </c>
      <c r="X41" s="63">
        <v>302.8</v>
      </c>
      <c r="Y41" s="41">
        <f t="shared" si="7"/>
        <v>26.300000000000011</v>
      </c>
      <c r="Z41" s="63">
        <v>223.8</v>
      </c>
      <c r="AA41" s="63">
        <v>118.5</v>
      </c>
      <c r="AB41" s="41">
        <f t="shared" si="8"/>
        <v>105.30000000000001</v>
      </c>
      <c r="AC41" s="63">
        <v>236.9</v>
      </c>
      <c r="AD41" s="63">
        <v>250.1</v>
      </c>
      <c r="AE41" s="41">
        <f t="shared" si="9"/>
        <v>-13.199999999999989</v>
      </c>
      <c r="AF41" s="63">
        <v>92.1</v>
      </c>
      <c r="AG41" s="63">
        <v>131.6</v>
      </c>
      <c r="AH41" s="41">
        <f t="shared" si="10"/>
        <v>-39.5</v>
      </c>
      <c r="AI41" s="63">
        <v>158</v>
      </c>
      <c r="AJ41" s="63">
        <v>197.4</v>
      </c>
      <c r="AK41" s="47">
        <f t="shared" si="11"/>
        <v>-39.400000000000006</v>
      </c>
    </row>
    <row r="42" spans="1:37" x14ac:dyDescent="0.25">
      <c r="A42" s="61" t="s">
        <v>471</v>
      </c>
      <c r="B42" s="46">
        <v>373.6</v>
      </c>
      <c r="C42" s="63">
        <v>280.2</v>
      </c>
      <c r="D42" s="41">
        <f t="shared" si="0"/>
        <v>93.400000000000034</v>
      </c>
      <c r="E42" s="63">
        <v>373.6</v>
      </c>
      <c r="F42" s="63">
        <v>467</v>
      </c>
      <c r="G42" s="41">
        <f t="shared" si="1"/>
        <v>-93.399999999999977</v>
      </c>
      <c r="H42" s="63">
        <v>373.6</v>
      </c>
      <c r="I42" s="63">
        <v>373.6</v>
      </c>
      <c r="J42" s="41">
        <f t="shared" si="2"/>
        <v>0</v>
      </c>
      <c r="K42" s="63">
        <v>373.6</v>
      </c>
      <c r="L42" s="63">
        <v>280.2</v>
      </c>
      <c r="M42" s="41">
        <f t="shared" si="3"/>
        <v>93.400000000000034</v>
      </c>
      <c r="N42" s="63"/>
      <c r="O42" s="63"/>
      <c r="P42" s="41">
        <f t="shared" si="4"/>
        <v>0</v>
      </c>
      <c r="Q42" s="63"/>
      <c r="R42" s="63"/>
      <c r="S42" s="41">
        <f t="shared" si="5"/>
        <v>0</v>
      </c>
      <c r="T42" s="63"/>
      <c r="U42" s="63"/>
      <c r="V42" s="41">
        <f t="shared" si="6"/>
        <v>0</v>
      </c>
      <c r="W42" s="63"/>
      <c r="X42" s="63"/>
      <c r="Y42" s="41">
        <f t="shared" si="7"/>
        <v>0</v>
      </c>
      <c r="Z42" s="63">
        <v>560.29999999999995</v>
      </c>
      <c r="AA42" s="63">
        <v>435.8</v>
      </c>
      <c r="AB42" s="41">
        <f t="shared" si="8"/>
        <v>124.49999999999994</v>
      </c>
      <c r="AC42" s="63">
        <v>342.4</v>
      </c>
      <c r="AD42" s="63">
        <v>467</v>
      </c>
      <c r="AE42" s="41">
        <f t="shared" si="9"/>
        <v>-124.60000000000002</v>
      </c>
      <c r="AF42" s="63">
        <v>871.6</v>
      </c>
      <c r="AG42" s="63">
        <v>529.20000000000005</v>
      </c>
      <c r="AH42" s="41">
        <f t="shared" si="10"/>
        <v>342.4</v>
      </c>
      <c r="AI42" s="63">
        <v>933.9</v>
      </c>
      <c r="AJ42" s="63">
        <v>591.5</v>
      </c>
      <c r="AK42" s="47">
        <f t="shared" si="11"/>
        <v>342.4</v>
      </c>
    </row>
    <row r="43" spans="1:37" x14ac:dyDescent="0.25">
      <c r="A43" s="61" t="s">
        <v>481</v>
      </c>
      <c r="B43" s="46">
        <v>286.60000000000002</v>
      </c>
      <c r="C43" s="63">
        <v>376.1</v>
      </c>
      <c r="D43" s="41">
        <f t="shared" si="0"/>
        <v>-89.5</v>
      </c>
      <c r="E43" s="63">
        <v>268.60000000000002</v>
      </c>
      <c r="F43" s="63">
        <v>286.60000000000002</v>
      </c>
      <c r="G43" s="41">
        <f t="shared" si="1"/>
        <v>-18</v>
      </c>
      <c r="H43" s="63">
        <v>268.60000000000002</v>
      </c>
      <c r="I43" s="63">
        <v>268.60000000000002</v>
      </c>
      <c r="J43" s="41">
        <f t="shared" si="2"/>
        <v>0</v>
      </c>
      <c r="K43" s="63">
        <v>358.2</v>
      </c>
      <c r="L43" s="63">
        <v>304.5</v>
      </c>
      <c r="M43" s="41">
        <f t="shared" si="3"/>
        <v>53.699999999999989</v>
      </c>
      <c r="N43" s="63">
        <v>89.5</v>
      </c>
      <c r="O43" s="63">
        <v>71.599999999999994</v>
      </c>
      <c r="P43" s="41">
        <f t="shared" si="4"/>
        <v>17.900000000000006</v>
      </c>
      <c r="Q43" s="63">
        <v>197</v>
      </c>
      <c r="R43" s="63">
        <v>232.8</v>
      </c>
      <c r="S43" s="41">
        <f t="shared" si="5"/>
        <v>-35.800000000000011</v>
      </c>
      <c r="T43" s="63">
        <v>89.5</v>
      </c>
      <c r="U43" s="63">
        <v>71.599999999999994</v>
      </c>
      <c r="V43" s="41">
        <f t="shared" si="6"/>
        <v>17.900000000000006</v>
      </c>
      <c r="W43" s="63">
        <v>161.19999999999999</v>
      </c>
      <c r="X43" s="63">
        <v>161.19999999999999</v>
      </c>
      <c r="Y43" s="41">
        <f t="shared" si="7"/>
        <v>0</v>
      </c>
      <c r="Z43" s="63">
        <v>107.5</v>
      </c>
      <c r="AA43" s="63">
        <v>107.5</v>
      </c>
      <c r="AB43" s="41">
        <f t="shared" si="8"/>
        <v>0</v>
      </c>
      <c r="AC43" s="63">
        <v>89.5</v>
      </c>
      <c r="AD43" s="63">
        <v>125.4</v>
      </c>
      <c r="AE43" s="41">
        <f t="shared" si="9"/>
        <v>-35.900000000000006</v>
      </c>
      <c r="AF43" s="63">
        <v>17.899999999999999</v>
      </c>
      <c r="AG43" s="63">
        <v>17.899999999999999</v>
      </c>
      <c r="AH43" s="41">
        <f t="shared" si="10"/>
        <v>0</v>
      </c>
      <c r="AI43" s="63">
        <v>143.30000000000001</v>
      </c>
      <c r="AJ43" s="63">
        <v>143.30000000000001</v>
      </c>
      <c r="AK43" s="47">
        <f t="shared" si="11"/>
        <v>0</v>
      </c>
    </row>
    <row r="44" spans="1:37" x14ac:dyDescent="0.25">
      <c r="A44" s="61" t="s">
        <v>495</v>
      </c>
      <c r="B44" s="46"/>
      <c r="C44" s="63">
        <v>39.200000000000003</v>
      </c>
      <c r="D44" s="41">
        <f t="shared" si="0"/>
        <v>-39.200000000000003</v>
      </c>
      <c r="E44" s="63"/>
      <c r="F44" s="63">
        <v>39.200000000000003</v>
      </c>
      <c r="G44" s="41">
        <f t="shared" si="1"/>
        <v>-39.200000000000003</v>
      </c>
      <c r="H44" s="63"/>
      <c r="I44" s="63">
        <v>39.200000000000003</v>
      </c>
      <c r="J44" s="41">
        <f t="shared" si="2"/>
        <v>-39.200000000000003</v>
      </c>
      <c r="K44" s="63"/>
      <c r="L44" s="63"/>
      <c r="M44" s="41">
        <f t="shared" si="3"/>
        <v>0</v>
      </c>
      <c r="N44" s="63">
        <v>78.400000000000006</v>
      </c>
      <c r="O44" s="63">
        <v>117.5</v>
      </c>
      <c r="P44" s="41">
        <f t="shared" si="4"/>
        <v>-39.099999999999994</v>
      </c>
      <c r="Q44" s="63">
        <v>78.400000000000006</v>
      </c>
      <c r="R44" s="63">
        <v>39.200000000000003</v>
      </c>
      <c r="S44" s="41">
        <f t="shared" si="5"/>
        <v>39.200000000000003</v>
      </c>
      <c r="T44" s="63">
        <v>78.400000000000006</v>
      </c>
      <c r="U44" s="63">
        <v>117.5</v>
      </c>
      <c r="V44" s="41">
        <f t="shared" si="6"/>
        <v>-39.099999999999994</v>
      </c>
      <c r="W44" s="63">
        <v>235.1</v>
      </c>
      <c r="X44" s="63">
        <v>117.5</v>
      </c>
      <c r="Y44" s="41">
        <f t="shared" si="7"/>
        <v>117.6</v>
      </c>
      <c r="Z44" s="63"/>
      <c r="AA44" s="63">
        <v>39.200000000000003</v>
      </c>
      <c r="AB44" s="41">
        <f t="shared" si="8"/>
        <v>-39.200000000000003</v>
      </c>
      <c r="AC44" s="63"/>
      <c r="AD44" s="63"/>
      <c r="AE44" s="41">
        <f t="shared" si="9"/>
        <v>0</v>
      </c>
      <c r="AF44" s="63"/>
      <c r="AG44" s="63"/>
      <c r="AH44" s="41">
        <f t="shared" si="10"/>
        <v>0</v>
      </c>
      <c r="AI44" s="63"/>
      <c r="AJ44" s="63">
        <v>39.200000000000003</v>
      </c>
      <c r="AK44" s="47">
        <f t="shared" si="11"/>
        <v>-39.200000000000003</v>
      </c>
    </row>
    <row r="45" spans="1:37" x14ac:dyDescent="0.25">
      <c r="A45" s="61" t="s">
        <v>499</v>
      </c>
      <c r="B45" s="46">
        <v>43.3</v>
      </c>
      <c r="C45" s="63"/>
      <c r="D45" s="41">
        <f t="shared" si="0"/>
        <v>43.3</v>
      </c>
      <c r="E45" s="63">
        <v>43.3</v>
      </c>
      <c r="F45" s="63"/>
      <c r="G45" s="41">
        <f t="shared" si="1"/>
        <v>43.3</v>
      </c>
      <c r="H45" s="63">
        <v>43.3</v>
      </c>
      <c r="I45" s="63"/>
      <c r="J45" s="41">
        <f t="shared" si="2"/>
        <v>43.3</v>
      </c>
      <c r="K45" s="63">
        <v>86.7</v>
      </c>
      <c r="L45" s="63">
        <v>130</v>
      </c>
      <c r="M45" s="41">
        <f t="shared" si="3"/>
        <v>-43.3</v>
      </c>
      <c r="N45" s="63"/>
      <c r="O45" s="63">
        <v>43.3</v>
      </c>
      <c r="P45" s="41">
        <f t="shared" si="4"/>
        <v>-43.3</v>
      </c>
      <c r="Q45" s="63">
        <v>43.3</v>
      </c>
      <c r="R45" s="63">
        <v>43.3</v>
      </c>
      <c r="S45" s="41">
        <f t="shared" si="5"/>
        <v>0</v>
      </c>
      <c r="T45" s="63"/>
      <c r="U45" s="63"/>
      <c r="V45" s="41">
        <f t="shared" si="6"/>
        <v>0</v>
      </c>
      <c r="W45" s="63">
        <v>130</v>
      </c>
      <c r="X45" s="63">
        <v>173.3</v>
      </c>
      <c r="Y45" s="41">
        <f t="shared" si="7"/>
        <v>-43.300000000000011</v>
      </c>
      <c r="Z45" s="63">
        <v>130</v>
      </c>
      <c r="AA45" s="63">
        <v>86.7</v>
      </c>
      <c r="AB45" s="41">
        <f t="shared" si="8"/>
        <v>43.3</v>
      </c>
      <c r="AC45" s="63">
        <v>86.7</v>
      </c>
      <c r="AD45" s="63">
        <v>43.3</v>
      </c>
      <c r="AE45" s="41">
        <f t="shared" si="9"/>
        <v>43.400000000000006</v>
      </c>
      <c r="AF45" s="63">
        <v>43.3</v>
      </c>
      <c r="AG45" s="63">
        <v>43.3</v>
      </c>
      <c r="AH45" s="41">
        <f t="shared" si="10"/>
        <v>0</v>
      </c>
      <c r="AI45" s="63">
        <v>173.3</v>
      </c>
      <c r="AJ45" s="63">
        <v>260</v>
      </c>
      <c r="AK45" s="47">
        <f t="shared" si="11"/>
        <v>-86.699999999999989</v>
      </c>
    </row>
    <row r="46" spans="1:37" x14ac:dyDescent="0.25">
      <c r="A46" s="61" t="s">
        <v>503</v>
      </c>
      <c r="B46" s="46">
        <v>118.2</v>
      </c>
      <c r="C46" s="63">
        <v>118.2</v>
      </c>
      <c r="D46" s="41">
        <f t="shared" si="0"/>
        <v>0</v>
      </c>
      <c r="E46" s="63">
        <v>147.80000000000001</v>
      </c>
      <c r="F46" s="63">
        <v>59.1</v>
      </c>
      <c r="G46" s="41">
        <f t="shared" si="1"/>
        <v>88.700000000000017</v>
      </c>
      <c r="H46" s="63">
        <v>147.80000000000001</v>
      </c>
      <c r="I46" s="63">
        <v>88.7</v>
      </c>
      <c r="J46" s="41">
        <f t="shared" si="2"/>
        <v>59.100000000000009</v>
      </c>
      <c r="K46" s="63">
        <v>147.80000000000001</v>
      </c>
      <c r="L46" s="63">
        <v>118.2</v>
      </c>
      <c r="M46" s="41">
        <f t="shared" si="3"/>
        <v>29.600000000000009</v>
      </c>
      <c r="N46" s="63">
        <v>29.6</v>
      </c>
      <c r="O46" s="63">
        <v>29.6</v>
      </c>
      <c r="P46" s="41">
        <f t="shared" si="4"/>
        <v>0</v>
      </c>
      <c r="Q46" s="63">
        <v>29.6</v>
      </c>
      <c r="R46" s="63">
        <v>59.1</v>
      </c>
      <c r="S46" s="41">
        <f t="shared" si="5"/>
        <v>-29.5</v>
      </c>
      <c r="T46" s="63">
        <v>59.1</v>
      </c>
      <c r="U46" s="63">
        <v>59.1</v>
      </c>
      <c r="V46" s="41">
        <f t="shared" si="6"/>
        <v>0</v>
      </c>
      <c r="W46" s="63">
        <v>88.7</v>
      </c>
      <c r="X46" s="63">
        <v>177.3</v>
      </c>
      <c r="Y46" s="41">
        <f t="shared" si="7"/>
        <v>-88.600000000000009</v>
      </c>
      <c r="Z46" s="63">
        <v>118.2</v>
      </c>
      <c r="AA46" s="63">
        <v>88.7</v>
      </c>
      <c r="AB46" s="41">
        <f t="shared" si="8"/>
        <v>29.5</v>
      </c>
      <c r="AC46" s="63">
        <v>384.2</v>
      </c>
      <c r="AD46" s="63">
        <v>472.8</v>
      </c>
      <c r="AE46" s="41">
        <f t="shared" si="9"/>
        <v>-88.600000000000023</v>
      </c>
      <c r="AF46" s="63">
        <v>177.3</v>
      </c>
      <c r="AG46" s="63">
        <v>236.4</v>
      </c>
      <c r="AH46" s="41">
        <f t="shared" si="10"/>
        <v>-59.099999999999994</v>
      </c>
      <c r="AI46" s="63">
        <v>295.5</v>
      </c>
      <c r="AJ46" s="63">
        <v>325.10000000000002</v>
      </c>
      <c r="AK46" s="47">
        <f t="shared" si="11"/>
        <v>-29.600000000000023</v>
      </c>
    </row>
    <row r="47" spans="1:37" x14ac:dyDescent="0.25">
      <c r="A47" s="61" t="s">
        <v>514</v>
      </c>
      <c r="B47" s="46">
        <v>171.7</v>
      </c>
      <c r="C47" s="63">
        <v>229</v>
      </c>
      <c r="D47" s="41">
        <f t="shared" si="0"/>
        <v>-57.300000000000011</v>
      </c>
      <c r="E47" s="63">
        <v>229</v>
      </c>
      <c r="F47" s="63">
        <v>286.2</v>
      </c>
      <c r="G47" s="41">
        <f t="shared" si="1"/>
        <v>-57.199999999999989</v>
      </c>
      <c r="H47" s="63">
        <v>229</v>
      </c>
      <c r="I47" s="63">
        <v>125.9</v>
      </c>
      <c r="J47" s="41">
        <f t="shared" si="2"/>
        <v>103.1</v>
      </c>
      <c r="K47" s="63">
        <v>257.60000000000002</v>
      </c>
      <c r="L47" s="63">
        <v>143.1</v>
      </c>
      <c r="M47" s="41">
        <f t="shared" si="3"/>
        <v>114.50000000000003</v>
      </c>
      <c r="N47" s="63">
        <v>749.9</v>
      </c>
      <c r="O47" s="63">
        <v>555.29999999999995</v>
      </c>
      <c r="P47" s="41">
        <f t="shared" si="4"/>
        <v>194.60000000000002</v>
      </c>
      <c r="Q47" s="63">
        <v>669.8</v>
      </c>
      <c r="R47" s="63">
        <v>601.1</v>
      </c>
      <c r="S47" s="41">
        <f t="shared" si="5"/>
        <v>68.699999999999932</v>
      </c>
      <c r="T47" s="63">
        <v>120.2</v>
      </c>
      <c r="U47" s="63">
        <v>85.9</v>
      </c>
      <c r="V47" s="41">
        <f t="shared" si="6"/>
        <v>34.299999999999997</v>
      </c>
      <c r="W47" s="63">
        <v>572.4</v>
      </c>
      <c r="X47" s="63">
        <v>641.1</v>
      </c>
      <c r="Y47" s="41">
        <f t="shared" si="7"/>
        <v>-68.700000000000045</v>
      </c>
      <c r="Z47" s="63">
        <v>383.5</v>
      </c>
      <c r="AA47" s="63">
        <v>526.6</v>
      </c>
      <c r="AB47" s="41">
        <f t="shared" si="8"/>
        <v>-143.10000000000002</v>
      </c>
      <c r="AC47" s="63">
        <v>366.4</v>
      </c>
      <c r="AD47" s="63">
        <v>417.9</v>
      </c>
      <c r="AE47" s="41">
        <f t="shared" si="9"/>
        <v>-51.5</v>
      </c>
      <c r="AF47" s="63">
        <v>372.1</v>
      </c>
      <c r="AG47" s="63">
        <v>681.2</v>
      </c>
      <c r="AH47" s="41">
        <f t="shared" si="10"/>
        <v>-309.10000000000002</v>
      </c>
      <c r="AI47" s="63">
        <v>561</v>
      </c>
      <c r="AJ47" s="63">
        <v>561</v>
      </c>
      <c r="AK47" s="47">
        <f t="shared" si="11"/>
        <v>0</v>
      </c>
    </row>
    <row r="48" spans="1:37" x14ac:dyDescent="0.25">
      <c r="A48" s="61" t="s">
        <v>534</v>
      </c>
      <c r="B48" s="46"/>
      <c r="C48" s="63">
        <v>118.8</v>
      </c>
      <c r="D48" s="41">
        <f t="shared" si="0"/>
        <v>-118.8</v>
      </c>
      <c r="E48" s="63"/>
      <c r="F48" s="63"/>
      <c r="G48" s="41">
        <f t="shared" si="1"/>
        <v>0</v>
      </c>
      <c r="H48" s="63"/>
      <c r="I48" s="63"/>
      <c r="J48" s="41">
        <f t="shared" si="2"/>
        <v>0</v>
      </c>
      <c r="K48" s="63"/>
      <c r="L48" s="63">
        <v>118.8</v>
      </c>
      <c r="M48" s="41">
        <f t="shared" si="3"/>
        <v>-118.8</v>
      </c>
      <c r="N48" s="63"/>
      <c r="O48" s="63">
        <v>118.8</v>
      </c>
      <c r="P48" s="41">
        <f t="shared" si="4"/>
        <v>-118.8</v>
      </c>
      <c r="Q48" s="63"/>
      <c r="R48" s="63">
        <v>118.8</v>
      </c>
      <c r="S48" s="41">
        <f t="shared" si="5"/>
        <v>-118.8</v>
      </c>
      <c r="T48" s="63"/>
      <c r="U48" s="63">
        <v>118.8</v>
      </c>
      <c r="V48" s="41">
        <f t="shared" si="6"/>
        <v>-118.8</v>
      </c>
      <c r="W48" s="63"/>
      <c r="X48" s="63"/>
      <c r="Y48" s="41">
        <f t="shared" si="7"/>
        <v>0</v>
      </c>
      <c r="Z48" s="63"/>
      <c r="AA48" s="63"/>
      <c r="AB48" s="41">
        <f t="shared" si="8"/>
        <v>0</v>
      </c>
      <c r="AC48" s="63"/>
      <c r="AD48" s="63">
        <v>118.8</v>
      </c>
      <c r="AE48" s="41">
        <f t="shared" si="9"/>
        <v>-118.8</v>
      </c>
      <c r="AF48" s="63"/>
      <c r="AG48" s="63">
        <v>118.8</v>
      </c>
      <c r="AH48" s="41">
        <f t="shared" si="10"/>
        <v>-118.8</v>
      </c>
      <c r="AI48" s="63"/>
      <c r="AJ48" s="63">
        <v>118.8</v>
      </c>
      <c r="AK48" s="47">
        <f t="shared" si="11"/>
        <v>-118.8</v>
      </c>
    </row>
    <row r="49" spans="1:43" ht="15.75" thickBot="1" x14ac:dyDescent="0.3">
      <c r="A49" s="62" t="s">
        <v>536</v>
      </c>
      <c r="B49" s="48">
        <v>86.5</v>
      </c>
      <c r="C49" s="66">
        <v>49.4</v>
      </c>
      <c r="D49" s="67">
        <f t="shared" si="0"/>
        <v>37.1</v>
      </c>
      <c r="E49" s="66">
        <v>86.5</v>
      </c>
      <c r="F49" s="66">
        <v>98.8</v>
      </c>
      <c r="G49" s="67">
        <f t="shared" si="1"/>
        <v>-12.299999999999997</v>
      </c>
      <c r="H49" s="66">
        <v>86.5</v>
      </c>
      <c r="I49" s="66">
        <v>61.8</v>
      </c>
      <c r="J49" s="67">
        <f t="shared" si="2"/>
        <v>24.700000000000003</v>
      </c>
      <c r="K49" s="66">
        <v>98.8</v>
      </c>
      <c r="L49" s="66">
        <v>135.9</v>
      </c>
      <c r="M49" s="67">
        <f t="shared" si="3"/>
        <v>-37.100000000000009</v>
      </c>
      <c r="N49" s="66">
        <v>654.6</v>
      </c>
      <c r="O49" s="66">
        <v>568.20000000000005</v>
      </c>
      <c r="P49" s="67">
        <f t="shared" si="4"/>
        <v>86.399999999999977</v>
      </c>
      <c r="Q49" s="66">
        <v>617.6</v>
      </c>
      <c r="R49" s="66">
        <v>395.2</v>
      </c>
      <c r="S49" s="67">
        <f t="shared" si="5"/>
        <v>222.40000000000003</v>
      </c>
      <c r="T49" s="66">
        <v>901.7</v>
      </c>
      <c r="U49" s="66">
        <v>605.20000000000005</v>
      </c>
      <c r="V49" s="67">
        <f t="shared" si="6"/>
        <v>296.5</v>
      </c>
      <c r="W49" s="66">
        <v>1210.4000000000001</v>
      </c>
      <c r="X49" s="66">
        <v>778.1</v>
      </c>
      <c r="Y49" s="67">
        <f t="shared" si="7"/>
        <v>432.30000000000007</v>
      </c>
      <c r="Z49" s="66">
        <v>1025.2</v>
      </c>
      <c r="AA49" s="66">
        <v>765.8</v>
      </c>
      <c r="AB49" s="67">
        <f t="shared" si="8"/>
        <v>259.40000000000009</v>
      </c>
      <c r="AC49" s="66">
        <v>1173.4000000000001</v>
      </c>
      <c r="AD49" s="66">
        <v>963.4</v>
      </c>
      <c r="AE49" s="67">
        <f t="shared" si="9"/>
        <v>210.00000000000011</v>
      </c>
      <c r="AF49" s="66">
        <v>654.6</v>
      </c>
      <c r="AG49" s="66">
        <v>741.1</v>
      </c>
      <c r="AH49" s="67">
        <f t="shared" si="10"/>
        <v>-86.5</v>
      </c>
      <c r="AI49" s="66">
        <v>1062.2</v>
      </c>
      <c r="AJ49" s="66">
        <v>926.4</v>
      </c>
      <c r="AK49" s="49">
        <f t="shared" si="11"/>
        <v>135.80000000000007</v>
      </c>
    </row>
    <row r="50" spans="1:43" ht="15.75" thickBo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43" x14ac:dyDescent="0.25">
      <c r="A51" s="7" t="s">
        <v>557</v>
      </c>
      <c r="B51" s="5">
        <f>MAX(B$2:B$49)</f>
        <v>436.7</v>
      </c>
      <c r="C51" s="3"/>
      <c r="D51" s="3"/>
      <c r="E51" s="3">
        <f t="shared" ref="E51:AM52" si="12">MAX(E$2:E$49)</f>
        <v>373.6</v>
      </c>
      <c r="F51" s="3"/>
      <c r="G51" s="3"/>
      <c r="H51" s="3">
        <f t="shared" si="12"/>
        <v>373.6</v>
      </c>
      <c r="I51" s="3"/>
      <c r="J51" s="3"/>
      <c r="K51" s="3">
        <f t="shared" si="12"/>
        <v>504.9</v>
      </c>
      <c r="L51" s="3"/>
      <c r="M51" s="3"/>
      <c r="N51" s="3">
        <f t="shared" si="12"/>
        <v>749.9</v>
      </c>
      <c r="O51" s="3"/>
      <c r="P51" s="3"/>
      <c r="Q51" s="3">
        <f t="shared" si="12"/>
        <v>669.8</v>
      </c>
      <c r="R51" s="3"/>
      <c r="S51" s="3"/>
      <c r="T51" s="3">
        <f t="shared" si="12"/>
        <v>901.7</v>
      </c>
      <c r="U51" s="3"/>
      <c r="V51" s="3"/>
      <c r="W51" s="3">
        <f t="shared" si="12"/>
        <v>1210.4000000000001</v>
      </c>
      <c r="X51" s="3"/>
      <c r="Y51" s="3"/>
      <c r="Z51" s="3">
        <f t="shared" si="12"/>
        <v>1025.2</v>
      </c>
      <c r="AA51" s="3"/>
      <c r="AB51" s="3"/>
      <c r="AC51" s="3">
        <f t="shared" si="12"/>
        <v>1173.4000000000001</v>
      </c>
      <c r="AD51" s="3"/>
      <c r="AE51" s="3"/>
      <c r="AF51" s="3">
        <f t="shared" si="12"/>
        <v>871.6</v>
      </c>
      <c r="AG51" s="3"/>
      <c r="AH51" s="3"/>
      <c r="AI51" s="3">
        <f t="shared" si="12"/>
        <v>1062.2</v>
      </c>
      <c r="AJ51" s="3"/>
      <c r="AK51" s="3"/>
      <c r="AL51" s="15">
        <f>MAX(B51:AK51)</f>
        <v>1210.4000000000001</v>
      </c>
      <c r="AM51" s="95" t="s">
        <v>1673</v>
      </c>
      <c r="AN51" s="97" t="s">
        <v>1675</v>
      </c>
      <c r="AO51" s="99">
        <f>MIN(B$51:AK$52)</f>
        <v>373.6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ref="C52:AK53" si="13">MAX(C$2:C$49)</f>
        <v>376.1</v>
      </c>
      <c r="D52" s="4"/>
      <c r="E52" s="4"/>
      <c r="F52" s="4">
        <f t="shared" si="13"/>
        <v>467</v>
      </c>
      <c r="G52" s="4"/>
      <c r="H52" s="4"/>
      <c r="I52" s="4">
        <f t="shared" si="13"/>
        <v>443.1</v>
      </c>
      <c r="J52" s="4"/>
      <c r="K52" s="4"/>
      <c r="L52" s="4">
        <f t="shared" si="13"/>
        <v>454.4</v>
      </c>
      <c r="M52" s="4"/>
      <c r="N52" s="4"/>
      <c r="O52" s="4">
        <f t="shared" si="13"/>
        <v>687.5</v>
      </c>
      <c r="P52" s="4"/>
      <c r="Q52" s="4"/>
      <c r="R52" s="4">
        <f t="shared" si="13"/>
        <v>648.79999999999995</v>
      </c>
      <c r="S52" s="4"/>
      <c r="T52" s="4"/>
      <c r="U52" s="4">
        <f t="shared" si="13"/>
        <v>605.20000000000005</v>
      </c>
      <c r="V52" s="4"/>
      <c r="W52" s="4"/>
      <c r="X52" s="4">
        <f t="shared" si="13"/>
        <v>925.2</v>
      </c>
      <c r="Y52" s="4"/>
      <c r="Z52" s="4"/>
      <c r="AA52" s="4">
        <f t="shared" si="13"/>
        <v>765.8</v>
      </c>
      <c r="AB52" s="4"/>
      <c r="AC52" s="4"/>
      <c r="AD52" s="4">
        <f t="shared" si="13"/>
        <v>963.4</v>
      </c>
      <c r="AE52" s="4"/>
      <c r="AF52" s="4"/>
      <c r="AG52" s="4">
        <f t="shared" si="13"/>
        <v>741.1</v>
      </c>
      <c r="AH52" s="4"/>
      <c r="AI52" s="4"/>
      <c r="AJ52" s="4">
        <f t="shared" si="13"/>
        <v>1058</v>
      </c>
      <c r="AK52" s="4"/>
      <c r="AL52" s="16">
        <f>MAX(B52:AK52)</f>
        <v>1058</v>
      </c>
      <c r="AM52" s="96" t="s">
        <v>1674</v>
      </c>
      <c r="AN52" s="98"/>
      <c r="AO52" s="100">
        <f>MAX(B$51:AK$52)</f>
        <v>1210.4000000000001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7.9</v>
      </c>
      <c r="C53" s="3"/>
      <c r="D53" s="3"/>
      <c r="E53" s="3">
        <f t="shared" ref="E53:AM54" si="14">MIN(E$2:E$49)</f>
        <v>11.6</v>
      </c>
      <c r="F53" s="3"/>
      <c r="G53" s="3"/>
      <c r="H53" s="3">
        <f t="shared" si="14"/>
        <v>5.8</v>
      </c>
      <c r="I53" s="3"/>
      <c r="J53" s="3"/>
      <c r="K53" s="3">
        <f t="shared" si="14"/>
        <v>11.6</v>
      </c>
      <c r="L53" s="3"/>
      <c r="M53" s="3"/>
      <c r="N53" s="3">
        <f t="shared" si="14"/>
        <v>29.6</v>
      </c>
      <c r="O53" s="3"/>
      <c r="P53" s="3"/>
      <c r="Q53" s="3">
        <f t="shared" si="14"/>
        <v>27</v>
      </c>
      <c r="R53" s="3"/>
      <c r="S53" s="3"/>
      <c r="T53" s="3">
        <f t="shared" si="14"/>
        <v>27</v>
      </c>
      <c r="U53" s="3"/>
      <c r="V53" s="3"/>
      <c r="W53" s="3">
        <f t="shared" si="14"/>
        <v>46.6</v>
      </c>
      <c r="X53" s="3"/>
      <c r="Y53" s="3"/>
      <c r="Z53" s="3">
        <f t="shared" si="14"/>
        <v>11.6</v>
      </c>
      <c r="AA53" s="3"/>
      <c r="AB53" s="3"/>
      <c r="AC53" s="3">
        <f t="shared" si="14"/>
        <v>5.8</v>
      </c>
      <c r="AD53" s="3"/>
      <c r="AE53" s="3"/>
      <c r="AF53" s="3">
        <f t="shared" si="14"/>
        <v>5.8</v>
      </c>
      <c r="AG53" s="3"/>
      <c r="AH53" s="3"/>
      <c r="AI53" s="3">
        <f t="shared" si="14"/>
        <v>29</v>
      </c>
      <c r="AJ53" s="3"/>
      <c r="AK53" s="3"/>
      <c r="AL53" s="15">
        <f>MIN(B53:AK53)</f>
        <v>5.8</v>
      </c>
      <c r="AM53" s="95" t="s">
        <v>1673</v>
      </c>
      <c r="AN53" s="97" t="s">
        <v>1676</v>
      </c>
      <c r="AO53" s="99">
        <f>MIN(B$53:AK$54)</f>
        <v>5.8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ref="C54:AK55" si="15">MIN(C$2:C$49)</f>
        <v>5.8</v>
      </c>
      <c r="D54" s="4"/>
      <c r="E54" s="4"/>
      <c r="F54" s="4">
        <f t="shared" si="15"/>
        <v>9.4</v>
      </c>
      <c r="G54" s="4"/>
      <c r="H54" s="4"/>
      <c r="I54" s="4">
        <f t="shared" si="15"/>
        <v>5.8</v>
      </c>
      <c r="J54" s="4"/>
      <c r="K54" s="4"/>
      <c r="L54" s="4">
        <f t="shared" si="15"/>
        <v>5.8</v>
      </c>
      <c r="M54" s="4"/>
      <c r="N54" s="4"/>
      <c r="O54" s="4">
        <f t="shared" si="15"/>
        <v>27.9</v>
      </c>
      <c r="P54" s="4"/>
      <c r="Q54" s="4"/>
      <c r="R54" s="4">
        <f t="shared" si="15"/>
        <v>10.1</v>
      </c>
      <c r="S54" s="4"/>
      <c r="T54" s="4"/>
      <c r="U54" s="4">
        <f t="shared" si="15"/>
        <v>13.5</v>
      </c>
      <c r="V54" s="4"/>
      <c r="W54" s="4"/>
      <c r="X54" s="4">
        <f t="shared" si="15"/>
        <v>6.6</v>
      </c>
      <c r="Y54" s="4"/>
      <c r="Z54" s="4"/>
      <c r="AA54" s="4">
        <f t="shared" si="15"/>
        <v>11.6</v>
      </c>
      <c r="AB54" s="4"/>
      <c r="AC54" s="4"/>
      <c r="AD54" s="4">
        <f t="shared" si="15"/>
        <v>25.3</v>
      </c>
      <c r="AE54" s="4"/>
      <c r="AF54" s="4"/>
      <c r="AG54" s="4">
        <f t="shared" si="15"/>
        <v>5.8</v>
      </c>
      <c r="AH54" s="4"/>
      <c r="AI54" s="4"/>
      <c r="AJ54" s="4">
        <f t="shared" si="15"/>
        <v>39.200000000000003</v>
      </c>
      <c r="AK54" s="4"/>
      <c r="AL54" s="16">
        <f>MIN(B54:AK54)</f>
        <v>5.8</v>
      </c>
      <c r="AM54" s="96" t="s">
        <v>1674</v>
      </c>
      <c r="AN54" s="98"/>
      <c r="AO54" s="100">
        <f>MAX(B$53:AK$54)</f>
        <v>46.6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0</v>
      </c>
      <c r="C55" s="14">
        <f>COUNTIF(C$2:C$49,0)</f>
        <v>0</v>
      </c>
      <c r="D55" s="14"/>
      <c r="E55" s="14">
        <f t="shared" ref="E55:AM55" si="16">COUNTIF(E$2:E$49,0)</f>
        <v>0</v>
      </c>
      <c r="F55" s="14">
        <f t="shared" si="16"/>
        <v>0</v>
      </c>
      <c r="G55" s="14"/>
      <c r="H55" s="14">
        <f t="shared" si="16"/>
        <v>0</v>
      </c>
      <c r="I55" s="14">
        <f t="shared" si="16"/>
        <v>0</v>
      </c>
      <c r="J55" s="14"/>
      <c r="K55" s="14">
        <f t="shared" si="16"/>
        <v>0</v>
      </c>
      <c r="L55" s="14">
        <f t="shared" si="16"/>
        <v>0</v>
      </c>
      <c r="M55" s="14"/>
      <c r="N55" s="14">
        <f t="shared" si="16"/>
        <v>0</v>
      </c>
      <c r="O55" s="14">
        <f t="shared" si="16"/>
        <v>0</v>
      </c>
      <c r="P55" s="14"/>
      <c r="Q55" s="14">
        <f t="shared" si="16"/>
        <v>0</v>
      </c>
      <c r="R55" s="14">
        <f t="shared" si="16"/>
        <v>0</v>
      </c>
      <c r="S55" s="14"/>
      <c r="T55" s="14">
        <f t="shared" si="16"/>
        <v>0</v>
      </c>
      <c r="U55" s="14">
        <f t="shared" si="16"/>
        <v>0</v>
      </c>
      <c r="V55" s="14"/>
      <c r="W55" s="14">
        <f t="shared" si="16"/>
        <v>0</v>
      </c>
      <c r="X55" s="14">
        <f t="shared" si="16"/>
        <v>0</v>
      </c>
      <c r="Y55" s="14"/>
      <c r="Z55" s="14">
        <f t="shared" si="16"/>
        <v>0</v>
      </c>
      <c r="AA55" s="14">
        <f t="shared" si="16"/>
        <v>0</v>
      </c>
      <c r="AB55" s="14"/>
      <c r="AC55" s="14">
        <f t="shared" si="16"/>
        <v>0</v>
      </c>
      <c r="AD55" s="14">
        <f t="shared" si="16"/>
        <v>0</v>
      </c>
      <c r="AE55" s="14"/>
      <c r="AF55" s="14">
        <f t="shared" si="16"/>
        <v>0</v>
      </c>
      <c r="AG55" s="14">
        <f t="shared" si="16"/>
        <v>0</v>
      </c>
      <c r="AH55" s="14"/>
      <c r="AI55" s="14">
        <f t="shared" si="16"/>
        <v>0</v>
      </c>
      <c r="AJ55" s="14">
        <f t="shared" si="16"/>
        <v>0</v>
      </c>
      <c r="AK55" s="39"/>
    </row>
    <row r="56" spans="1:43" x14ac:dyDescent="0.25">
      <c r="A56" s="7" t="s">
        <v>559</v>
      </c>
      <c r="B56" s="5">
        <f>AVERAGE(B$2:B$49)</f>
        <v>119.07999999999998</v>
      </c>
      <c r="C56" s="3"/>
      <c r="D56" s="3"/>
      <c r="E56" s="3">
        <f t="shared" ref="E56:AM57" si="17">AVERAGE(E$2:E$49)</f>
        <v>126.84117647058825</v>
      </c>
      <c r="F56" s="3"/>
      <c r="G56" s="3"/>
      <c r="H56" s="3">
        <f t="shared" si="17"/>
        <v>125.12499999999997</v>
      </c>
      <c r="I56" s="3"/>
      <c r="J56" s="3"/>
      <c r="K56" s="3">
        <f t="shared" si="17"/>
        <v>154.36944444444447</v>
      </c>
      <c r="L56" s="3"/>
      <c r="M56" s="3"/>
      <c r="N56" s="3">
        <f t="shared" si="17"/>
        <v>219.86315789473682</v>
      </c>
      <c r="O56" s="3"/>
      <c r="P56" s="3"/>
      <c r="Q56" s="3">
        <f t="shared" si="17"/>
        <v>202.96666666666667</v>
      </c>
      <c r="R56" s="3"/>
      <c r="S56" s="3"/>
      <c r="T56" s="3">
        <f t="shared" si="17"/>
        <v>165.7428571428571</v>
      </c>
      <c r="U56" s="3"/>
      <c r="V56" s="3"/>
      <c r="W56" s="3">
        <f t="shared" si="17"/>
        <v>303.47500000000008</v>
      </c>
      <c r="X56" s="3"/>
      <c r="Y56" s="3"/>
      <c r="Z56" s="3">
        <f t="shared" si="17"/>
        <v>220.31428571428575</v>
      </c>
      <c r="AA56" s="3"/>
      <c r="AB56" s="3"/>
      <c r="AC56" s="3">
        <f t="shared" si="17"/>
        <v>238.12857142857143</v>
      </c>
      <c r="AD56" s="3"/>
      <c r="AE56" s="3"/>
      <c r="AF56" s="3">
        <f t="shared" si="17"/>
        <v>181.9071428571429</v>
      </c>
      <c r="AG56" s="3"/>
      <c r="AH56" s="3"/>
      <c r="AI56" s="3">
        <f t="shared" si="17"/>
        <v>361.41627906976743</v>
      </c>
      <c r="AJ56" s="3"/>
      <c r="AK56" s="3"/>
      <c r="AL56" s="15">
        <f>AVERAGE(B56,E56,H56,K56,N56,Q56,T56,W56,Z56,AC56,AF56,AI56)</f>
        <v>201.60246514075504</v>
      </c>
      <c r="AM56" s="95" t="s">
        <v>1673</v>
      </c>
      <c r="AN56" s="97" t="s">
        <v>1670</v>
      </c>
      <c r="AO56" s="99">
        <f>MIN(B$56:AK$57)</f>
        <v>119.07999999999998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ref="C57:AK58" si="18">AVERAGE(C$2:C$49)</f>
        <v>124.48717948717946</v>
      </c>
      <c r="D57" s="4"/>
      <c r="E57" s="4"/>
      <c r="F57" s="4">
        <f t="shared" si="18"/>
        <v>127.47837837837839</v>
      </c>
      <c r="G57" s="4"/>
      <c r="H57" s="4"/>
      <c r="I57" s="4">
        <f t="shared" si="18"/>
        <v>128.44871794871796</v>
      </c>
      <c r="J57" s="4"/>
      <c r="K57" s="4"/>
      <c r="L57" s="4">
        <f t="shared" si="18"/>
        <v>131.38372093023253</v>
      </c>
      <c r="M57" s="4"/>
      <c r="N57" s="4"/>
      <c r="O57" s="4">
        <f t="shared" si="18"/>
        <v>197.16</v>
      </c>
      <c r="P57" s="4"/>
      <c r="Q57" s="4"/>
      <c r="R57" s="4">
        <f t="shared" si="18"/>
        <v>201.65116279069767</v>
      </c>
      <c r="S57" s="4"/>
      <c r="T57" s="4"/>
      <c r="U57" s="4">
        <f t="shared" si="18"/>
        <v>159.82432432432429</v>
      </c>
      <c r="V57" s="4"/>
      <c r="W57" s="4"/>
      <c r="X57" s="4">
        <f t="shared" si="18"/>
        <v>281.35581395348834</v>
      </c>
      <c r="Y57" s="4"/>
      <c r="Z57" s="4"/>
      <c r="AA57" s="4">
        <f t="shared" si="18"/>
        <v>189.46046511627912</v>
      </c>
      <c r="AB57" s="4"/>
      <c r="AC57" s="4"/>
      <c r="AD57" s="4">
        <f t="shared" si="18"/>
        <v>242.02045454545444</v>
      </c>
      <c r="AE57" s="4"/>
      <c r="AF57" s="4"/>
      <c r="AG57" s="4">
        <f t="shared" si="18"/>
        <v>175.52173913043475</v>
      </c>
      <c r="AH57" s="4"/>
      <c r="AI57" s="4"/>
      <c r="AJ57" s="4">
        <f t="shared" si="18"/>
        <v>340.91333333333324</v>
      </c>
      <c r="AK57" s="4"/>
      <c r="AL57" s="16">
        <f>AVERAGE(C57,F57,I57,L57,O57,R57,U57,X57,AA57,AD57,AG57,AK57)</f>
        <v>178.07199605501697</v>
      </c>
      <c r="AM57" s="96" t="s">
        <v>1674</v>
      </c>
      <c r="AN57" s="98"/>
      <c r="AO57" s="100">
        <f>MAX(B$56:AK$57)</f>
        <v>361.41627906976743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86.5</v>
      </c>
      <c r="C58" s="11"/>
      <c r="D58" s="11"/>
      <c r="E58" s="11">
        <f t="shared" ref="E58:AM59" si="19">MEDIAN(E$2:E$49)</f>
        <v>113.30000000000001</v>
      </c>
      <c r="F58" s="11"/>
      <c r="G58" s="11"/>
      <c r="H58" s="11">
        <f t="shared" si="19"/>
        <v>114.5</v>
      </c>
      <c r="I58" s="11"/>
      <c r="J58" s="11"/>
      <c r="K58" s="11">
        <f t="shared" si="19"/>
        <v>118.75</v>
      </c>
      <c r="L58" s="11"/>
      <c r="M58" s="11"/>
      <c r="N58" s="11">
        <f t="shared" si="19"/>
        <v>182.25</v>
      </c>
      <c r="O58" s="11"/>
      <c r="P58" s="11"/>
      <c r="Q58" s="11">
        <f t="shared" si="19"/>
        <v>187.4</v>
      </c>
      <c r="R58" s="11"/>
      <c r="S58" s="11"/>
      <c r="T58" s="11">
        <f t="shared" si="19"/>
        <v>144.6</v>
      </c>
      <c r="U58" s="11"/>
      <c r="V58" s="11"/>
      <c r="W58" s="11">
        <f t="shared" si="19"/>
        <v>281.14999999999998</v>
      </c>
      <c r="X58" s="11"/>
      <c r="Y58" s="11"/>
      <c r="Z58" s="11">
        <f t="shared" si="19"/>
        <v>176.2</v>
      </c>
      <c r="AA58" s="11"/>
      <c r="AB58" s="11"/>
      <c r="AC58" s="11">
        <f t="shared" si="19"/>
        <v>203.75</v>
      </c>
      <c r="AD58" s="11"/>
      <c r="AE58" s="11"/>
      <c r="AF58" s="11">
        <f t="shared" si="19"/>
        <v>120.9</v>
      </c>
      <c r="AG58" s="11"/>
      <c r="AH58" s="11"/>
      <c r="AI58" s="11">
        <f t="shared" si="19"/>
        <v>289.10000000000002</v>
      </c>
      <c r="AJ58" s="11"/>
      <c r="AK58" s="11"/>
      <c r="AL58" s="18">
        <f>MEDIAN(B58,E58,H58,K58,N58,Q58,T58,W58,Z58,AC58,AF58,AI58)</f>
        <v>160.39999999999998</v>
      </c>
      <c r="AM58" s="95" t="s">
        <v>1673</v>
      </c>
      <c r="AN58" s="97" t="s">
        <v>1671</v>
      </c>
      <c r="AO58" s="99">
        <f>MIN(B$58:AK$59)</f>
        <v>81.599999999999994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ref="C59:AK60" si="20">MEDIAN(C$2:C$49)</f>
        <v>106</v>
      </c>
      <c r="D59" s="4"/>
      <c r="E59" s="4"/>
      <c r="F59" s="4">
        <f t="shared" si="20"/>
        <v>81.599999999999994</v>
      </c>
      <c r="G59" s="4"/>
      <c r="H59" s="4"/>
      <c r="I59" s="4">
        <f t="shared" si="20"/>
        <v>99.8</v>
      </c>
      <c r="J59" s="4"/>
      <c r="K59" s="4"/>
      <c r="L59" s="4">
        <f t="shared" si="20"/>
        <v>99.2</v>
      </c>
      <c r="M59" s="4"/>
      <c r="N59" s="4"/>
      <c r="O59" s="4">
        <f t="shared" si="20"/>
        <v>163.15</v>
      </c>
      <c r="P59" s="4"/>
      <c r="Q59" s="4"/>
      <c r="R59" s="4">
        <f t="shared" si="20"/>
        <v>155.19999999999999</v>
      </c>
      <c r="S59" s="4"/>
      <c r="T59" s="4"/>
      <c r="U59" s="4">
        <f t="shared" si="20"/>
        <v>124</v>
      </c>
      <c r="V59" s="4"/>
      <c r="W59" s="4"/>
      <c r="X59" s="4">
        <f t="shared" si="20"/>
        <v>239.9</v>
      </c>
      <c r="Y59" s="4"/>
      <c r="Z59" s="4"/>
      <c r="AA59" s="4">
        <f t="shared" si="20"/>
        <v>142.4</v>
      </c>
      <c r="AB59" s="4"/>
      <c r="AC59" s="4"/>
      <c r="AD59" s="4">
        <f t="shared" si="20"/>
        <v>186.4</v>
      </c>
      <c r="AE59" s="4"/>
      <c r="AF59" s="4"/>
      <c r="AG59" s="4">
        <f t="shared" si="20"/>
        <v>125.15</v>
      </c>
      <c r="AH59" s="4"/>
      <c r="AI59" s="4"/>
      <c r="AJ59" s="4">
        <f t="shared" si="20"/>
        <v>265.5</v>
      </c>
      <c r="AK59" s="4"/>
      <c r="AL59" s="16">
        <f>MEDIAN(C59,F59,I59,L59,O59,R59,U59,X59,AA59,AD59,AG59,AK59)</f>
        <v>125.15</v>
      </c>
      <c r="AM59" s="96" t="s">
        <v>1674</v>
      </c>
      <c r="AN59" s="98"/>
      <c r="AO59" s="100">
        <f>MAX(B$58:AK$59)</f>
        <v>289.10000000000002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102.88900873099648</v>
      </c>
      <c r="C60" s="11"/>
      <c r="D60" s="11"/>
      <c r="E60" s="11">
        <f>_xlfn.STDEV.S(E$2:E$49)</f>
        <v>91.530366273106992</v>
      </c>
      <c r="F60" s="11"/>
      <c r="G60" s="11"/>
      <c r="H60" s="11">
        <f>_xlfn.STDEV.S(H$2:H$49)</f>
        <v>89.828790723560061</v>
      </c>
      <c r="I60" s="11"/>
      <c r="J60" s="11"/>
      <c r="K60" s="11">
        <f>_xlfn.STDEV.S(K$2:K$49)</f>
        <v>131.40870555950767</v>
      </c>
      <c r="L60" s="11"/>
      <c r="M60" s="11"/>
      <c r="N60" s="11">
        <f>_xlfn.STDEV.S(N$2:N$49)</f>
        <v>171.52861146735941</v>
      </c>
      <c r="O60" s="11"/>
      <c r="P60" s="11"/>
      <c r="Q60" s="11">
        <f>_xlfn.STDEV.S(Q$2:Q$49)</f>
        <v>145.54994138987652</v>
      </c>
      <c r="R60" s="11"/>
      <c r="S60" s="11"/>
      <c r="T60" s="11">
        <f>_xlfn.STDEV.S(T$2:T$49)</f>
        <v>156.35862113539298</v>
      </c>
      <c r="U60" s="11"/>
      <c r="V60" s="11"/>
      <c r="W60" s="11">
        <f>_xlfn.STDEV.S(W$2:W$49)</f>
        <v>200.25873872542329</v>
      </c>
      <c r="X60" s="11"/>
      <c r="Y60" s="11"/>
      <c r="Z60" s="11">
        <f>_xlfn.STDEV.S(Z$2:Z$49)</f>
        <v>178.19611636761823</v>
      </c>
      <c r="AA60" s="11"/>
      <c r="AB60" s="11"/>
      <c r="AC60" s="11">
        <f>_xlfn.STDEV.S(AC$2:AC$49)</f>
        <v>202.8089071572046</v>
      </c>
      <c r="AD60" s="11"/>
      <c r="AE60" s="11"/>
      <c r="AF60" s="11">
        <f>_xlfn.STDEV.S(AF$2:AF$49)</f>
        <v>179.16619126966074</v>
      </c>
      <c r="AG60" s="11"/>
      <c r="AH60" s="11"/>
      <c r="AI60" s="11">
        <f>_xlfn.STDEV.S(AI$2:AI$49)</f>
        <v>241.68383708811507</v>
      </c>
      <c r="AJ60" s="11"/>
      <c r="AK60" s="11"/>
      <c r="AL60" s="18">
        <f>AVERAGE(B60,E60,H60,K60,N60,Q60,T60,W60,Z60,AC60,AF60,AI60)</f>
        <v>157.60065299065184</v>
      </c>
      <c r="AM60" s="95" t="s">
        <v>1673</v>
      </c>
      <c r="AN60" s="97" t="s">
        <v>1672</v>
      </c>
      <c r="AO60" s="99">
        <f>MIN(B$60:AK$61)</f>
        <v>89.828790723560061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102.08403189603725</v>
      </c>
      <c r="D61" s="55"/>
      <c r="E61" s="55"/>
      <c r="F61" s="55">
        <f>_xlfn.STDEV.S(F$2:F$49)</f>
        <v>112.89257709860271</v>
      </c>
      <c r="G61" s="55"/>
      <c r="H61" s="55"/>
      <c r="I61" s="55">
        <f>_xlfn.STDEV.S(I$2:I$49)</f>
        <v>113.04841736780627</v>
      </c>
      <c r="J61" s="55"/>
      <c r="K61" s="55"/>
      <c r="L61" s="55">
        <f>_xlfn.STDEV.S(L$2:L$49)</f>
        <v>109.54308334913053</v>
      </c>
      <c r="M61" s="55"/>
      <c r="N61" s="55"/>
      <c r="O61" s="55">
        <f>_xlfn.STDEV.S(O$2:O$49)</f>
        <v>163.96980772737962</v>
      </c>
      <c r="P61" s="55"/>
      <c r="Q61" s="55"/>
      <c r="R61" s="55">
        <f>_xlfn.STDEV.S(R$2:R$49)</f>
        <v>159.92641815787101</v>
      </c>
      <c r="S61" s="55"/>
      <c r="T61" s="55"/>
      <c r="U61" s="55">
        <f>_xlfn.STDEV.S(U$2:U$49)</f>
        <v>124.53391417915358</v>
      </c>
      <c r="V61" s="55"/>
      <c r="W61" s="55"/>
      <c r="X61" s="55">
        <f>_xlfn.STDEV.S(X$2:X$49)</f>
        <v>200.27348718133945</v>
      </c>
      <c r="Y61" s="55"/>
      <c r="Z61" s="55"/>
      <c r="AA61" s="55">
        <f>_xlfn.STDEV.S(AA$2:AA$49)</f>
        <v>150.25472203899807</v>
      </c>
      <c r="AB61" s="55"/>
      <c r="AC61" s="55"/>
      <c r="AD61" s="55">
        <f>_xlfn.STDEV.S(AD$2:AD$49)</f>
        <v>193.44209827706871</v>
      </c>
      <c r="AE61" s="55"/>
      <c r="AF61" s="55"/>
      <c r="AG61" s="55">
        <f>_xlfn.STDEV.S(AG$2:AG$49)</f>
        <v>173.06734965587304</v>
      </c>
      <c r="AH61" s="55"/>
      <c r="AI61" s="55"/>
      <c r="AJ61" s="55">
        <f>_xlfn.STDEV.S(AJ$2:AJ$49)</f>
        <v>234.55579642456857</v>
      </c>
      <c r="AK61" s="55"/>
      <c r="AL61" s="16">
        <f>AVERAGE(C61,F61,I61,L61,O61,R61,U61,X61,AA61,AD61,AG61,AK61)</f>
        <v>145.73053699356913</v>
      </c>
      <c r="AM61" s="96" t="s">
        <v>1674</v>
      </c>
      <c r="AN61" s="98"/>
      <c r="AO61" s="100">
        <f>MAX(B$60:AK$61)</f>
        <v>241.68383708811507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13</v>
      </c>
      <c r="E62" s="83"/>
      <c r="F62" s="83"/>
      <c r="G62" s="83">
        <f>COUNTIF(G$2:G$49,0)</f>
        <v>13</v>
      </c>
      <c r="H62" s="83"/>
      <c r="I62" s="83"/>
      <c r="J62" s="83">
        <f>COUNTIF(J$2:J$49,0)</f>
        <v>15</v>
      </c>
      <c r="K62" s="83"/>
      <c r="L62" s="83"/>
      <c r="M62" s="83">
        <f>COUNTIF(M$2:M$49,0)</f>
        <v>13</v>
      </c>
      <c r="N62" s="83"/>
      <c r="O62" s="83"/>
      <c r="P62" s="83">
        <f>COUNTIF(P$2:P$49,0)</f>
        <v>14</v>
      </c>
      <c r="Q62" s="83"/>
      <c r="R62" s="83"/>
      <c r="S62" s="83">
        <f>COUNTIF(S$2:S$49,0)</f>
        <v>12</v>
      </c>
      <c r="T62" s="83"/>
      <c r="U62" s="83"/>
      <c r="V62" s="83">
        <f>COUNTIF(V$2:V$49,0)</f>
        <v>11</v>
      </c>
      <c r="W62" s="83"/>
      <c r="X62" s="83"/>
      <c r="Y62" s="83">
        <f>COUNTIF(Y$2:Y$49,0)</f>
        <v>10</v>
      </c>
      <c r="Z62" s="83"/>
      <c r="AA62" s="83"/>
      <c r="AB62" s="83">
        <f>COUNTIF(AB$2:AB$49,0)</f>
        <v>9</v>
      </c>
      <c r="AC62" s="83"/>
      <c r="AD62" s="83"/>
      <c r="AE62" s="83">
        <f>COUNTIF(AE$2:AE$49,0)</f>
        <v>7</v>
      </c>
      <c r="AF62" s="83"/>
      <c r="AG62" s="83"/>
      <c r="AH62" s="83">
        <f>COUNTIF(AH$2:AH$49,0)</f>
        <v>12</v>
      </c>
      <c r="AI62" s="83"/>
      <c r="AJ62" s="83"/>
      <c r="AK62" s="84">
        <f>COUNTIF(AK$2:AK$49,0)</f>
        <v>12</v>
      </c>
    </row>
    <row r="63" spans="1:43" x14ac:dyDescent="0.25">
      <c r="A63" s="59" t="s">
        <v>1668</v>
      </c>
      <c r="B63" s="85"/>
      <c r="C63" s="86"/>
      <c r="D63" s="86">
        <f>COUNTIF(D$2:D$49,"&lt;0")</f>
        <v>19</v>
      </c>
      <c r="E63" s="86"/>
      <c r="F63" s="86"/>
      <c r="G63" s="86">
        <f>COUNTIF(G$2:G$49,"&lt;0")</f>
        <v>21</v>
      </c>
      <c r="H63" s="86"/>
      <c r="I63" s="86"/>
      <c r="J63" s="86">
        <f>COUNTIF(J$2:J$49,"&lt;0")</f>
        <v>18</v>
      </c>
      <c r="K63" s="86"/>
      <c r="L63" s="86"/>
      <c r="M63" s="86">
        <f>COUNTIF(M$2:M$49,"&lt;0")</f>
        <v>19</v>
      </c>
      <c r="N63" s="86"/>
      <c r="O63" s="86"/>
      <c r="P63" s="86">
        <f>COUNTIF(P$2:P$49,"&lt;0")</f>
        <v>12</v>
      </c>
      <c r="Q63" s="86"/>
      <c r="R63" s="86"/>
      <c r="S63" s="86">
        <f>COUNTIF(S$2:S$49,"&lt;0")</f>
        <v>19</v>
      </c>
      <c r="T63" s="86"/>
      <c r="U63" s="86"/>
      <c r="V63" s="86">
        <f>COUNTIF(V$2:V$49,"&lt;0")</f>
        <v>19</v>
      </c>
      <c r="W63" s="86"/>
      <c r="X63" s="86"/>
      <c r="Y63" s="86">
        <f>COUNTIF(Y$2:Y$49,"&lt;0")</f>
        <v>21</v>
      </c>
      <c r="Z63" s="86"/>
      <c r="AA63" s="86"/>
      <c r="AB63" s="86">
        <f>COUNTIF(AB$2:AB$49,"&lt;0")</f>
        <v>13</v>
      </c>
      <c r="AC63" s="86"/>
      <c r="AD63" s="86"/>
      <c r="AE63" s="86">
        <f>COUNTIF(AE$2:AE$49,"&lt;0")</f>
        <v>24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19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16</v>
      </c>
      <c r="E64" s="89"/>
      <c r="F64" s="89"/>
      <c r="G64" s="89">
        <f>COUNTIF(G$2:G$49,"&gt;0")</f>
        <v>14</v>
      </c>
      <c r="H64" s="89"/>
      <c r="I64" s="89"/>
      <c r="J64" s="89">
        <f>COUNTIF(J$2:J$49,"&gt;0")</f>
        <v>15</v>
      </c>
      <c r="K64" s="89"/>
      <c r="L64" s="89"/>
      <c r="M64" s="89">
        <f>COUNTIF(M$2:M$49,"&gt;0")</f>
        <v>16</v>
      </c>
      <c r="N64" s="89"/>
      <c r="O64" s="89"/>
      <c r="P64" s="89">
        <f>COUNTIF(P$2:P$49,"&gt;0")</f>
        <v>22</v>
      </c>
      <c r="Q64" s="89"/>
      <c r="R64" s="89"/>
      <c r="S64" s="89">
        <f>COUNTIF(S$2:S$49,"&gt;0")</f>
        <v>17</v>
      </c>
      <c r="T64" s="89"/>
      <c r="U64" s="89"/>
      <c r="V64" s="89">
        <f>COUNTIF(V$2:V$49,"&gt;0")</f>
        <v>18</v>
      </c>
      <c r="W64" s="89"/>
      <c r="X64" s="89"/>
      <c r="Y64" s="89">
        <f>COUNTIF(Y$2:Y$49,"&gt;0")</f>
        <v>17</v>
      </c>
      <c r="Z64" s="89"/>
      <c r="AA64" s="89"/>
      <c r="AB64" s="89">
        <f>COUNTIF(AB$2:AB$49,"&gt;0")</f>
        <v>26</v>
      </c>
      <c r="AC64" s="89"/>
      <c r="AD64" s="89"/>
      <c r="AE64" s="89">
        <f>COUNTIF(AE$2:AE$49,"&gt;0")</f>
        <v>17</v>
      </c>
      <c r="AF64" s="89"/>
      <c r="AG64" s="89"/>
      <c r="AH64" s="89">
        <f>COUNTIF(AH$2:AH$49,"&gt;0")</f>
        <v>12</v>
      </c>
      <c r="AI64" s="89"/>
      <c r="AJ64" s="89"/>
      <c r="AK64" s="90">
        <f>COUNTIF(AK$2:AK$49,"&gt;0")</f>
        <v>17</v>
      </c>
    </row>
    <row r="65" spans="1:37" x14ac:dyDescent="0.25">
      <c r="A65" s="51" t="s">
        <v>1685</v>
      </c>
      <c r="B65" s="73"/>
      <c r="C65" s="57"/>
      <c r="D65" s="76">
        <f>(D62/(D$62+D$63+D$64))*100</f>
        <v>27.083333333333332</v>
      </c>
      <c r="E65" s="76"/>
      <c r="F65" s="76"/>
      <c r="G65" s="76">
        <f>(G62/(G$62+G$63+G$64))*100</f>
        <v>27.083333333333332</v>
      </c>
      <c r="H65" s="76"/>
      <c r="I65" s="76"/>
      <c r="J65" s="76">
        <f>(J62/(J$62+J$63+J$64))*100</f>
        <v>31.25</v>
      </c>
      <c r="K65" s="76"/>
      <c r="L65" s="76"/>
      <c r="M65" s="76">
        <f>(M62/(M$62+M$63+M$64))*100</f>
        <v>27.083333333333332</v>
      </c>
      <c r="N65" s="76"/>
      <c r="O65" s="76"/>
      <c r="P65" s="76">
        <f>(P62/(P$62+P$63+P$64))*100</f>
        <v>29.166666666666668</v>
      </c>
      <c r="Q65" s="76"/>
      <c r="R65" s="76"/>
      <c r="S65" s="76">
        <f>(S62/(S$62+S$63+S$64))*100</f>
        <v>25</v>
      </c>
      <c r="T65" s="76"/>
      <c r="U65" s="76"/>
      <c r="V65" s="76">
        <f>(V62/(V$62+V$63+V$64))*100</f>
        <v>22.916666666666664</v>
      </c>
      <c r="W65" s="76"/>
      <c r="X65" s="76"/>
      <c r="Y65" s="76">
        <f>(Y62/(Y$62+Y$63+Y$64))*100</f>
        <v>20.833333333333336</v>
      </c>
      <c r="Z65" s="76"/>
      <c r="AA65" s="76"/>
      <c r="AB65" s="76">
        <f>(AB62/(AB$62+AB$63+AB$64))*100</f>
        <v>18.75</v>
      </c>
      <c r="AC65" s="76"/>
      <c r="AD65" s="76"/>
      <c r="AE65" s="76">
        <f>(AE62/(AE$62+AE$63+AE$64))*100</f>
        <v>14.583333333333334</v>
      </c>
      <c r="AF65" s="76"/>
      <c r="AG65" s="76"/>
      <c r="AH65" s="76">
        <f>(AH62/(AH$62+AH$63+AH$64))*100</f>
        <v>25</v>
      </c>
      <c r="AI65" s="76"/>
      <c r="AJ65" s="76"/>
      <c r="AK65" s="77">
        <f>(AK62/(AK$62+AK$63+AK$64))*100</f>
        <v>25</v>
      </c>
    </row>
    <row r="66" spans="1:37" x14ac:dyDescent="0.25">
      <c r="A66" s="59" t="s">
        <v>1686</v>
      </c>
      <c r="B66" s="74"/>
      <c r="C66" s="56"/>
      <c r="D66" s="78">
        <f>(D63/(D$62+D$63+D$64))*100</f>
        <v>39.583333333333329</v>
      </c>
      <c r="E66" s="78"/>
      <c r="F66" s="78"/>
      <c r="G66" s="78">
        <f>(G63/(G$62+G$63+G$64))*100</f>
        <v>43.75</v>
      </c>
      <c r="H66" s="78"/>
      <c r="I66" s="78"/>
      <c r="J66" s="78">
        <f>(J63/(J$62+J$63+J$64))*100</f>
        <v>37.5</v>
      </c>
      <c r="K66" s="78"/>
      <c r="L66" s="78"/>
      <c r="M66" s="78">
        <f>(M63/(M$62+M$63+M$64))*100</f>
        <v>39.583333333333329</v>
      </c>
      <c r="N66" s="78"/>
      <c r="O66" s="78"/>
      <c r="P66" s="78">
        <f>(P63/(P$62+P$63+P$64))*100</f>
        <v>25</v>
      </c>
      <c r="Q66" s="78"/>
      <c r="R66" s="78"/>
      <c r="S66" s="78">
        <f>(S63/(S$62+S$63+S$64))*100</f>
        <v>39.583333333333329</v>
      </c>
      <c r="T66" s="78"/>
      <c r="U66" s="78"/>
      <c r="V66" s="78">
        <f>(V63/(V$62+V$63+V$64))*100</f>
        <v>39.583333333333329</v>
      </c>
      <c r="W66" s="78"/>
      <c r="X66" s="78"/>
      <c r="Y66" s="78">
        <f>(Y63/(Y$62+Y$63+Y$64))*100</f>
        <v>43.75</v>
      </c>
      <c r="Z66" s="78"/>
      <c r="AA66" s="78"/>
      <c r="AB66" s="78">
        <f>(AB63/(AB$62+AB$63+AB$64))*100</f>
        <v>27.083333333333332</v>
      </c>
      <c r="AC66" s="78"/>
      <c r="AD66" s="78"/>
      <c r="AE66" s="78">
        <f>(AE63/(AE$62+AE$63+AE$64))*100</f>
        <v>50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39.583333333333329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33.333333333333329</v>
      </c>
      <c r="E67" s="80"/>
      <c r="F67" s="80"/>
      <c r="G67" s="80">
        <f>(G64/(G$62+G$63+G$64))*100</f>
        <v>29.166666666666668</v>
      </c>
      <c r="H67" s="80"/>
      <c r="I67" s="80"/>
      <c r="J67" s="80">
        <f>(J64/(J$62+J$63+J$64))*100</f>
        <v>31.25</v>
      </c>
      <c r="K67" s="80"/>
      <c r="L67" s="80"/>
      <c r="M67" s="80">
        <f>(M64/(M$62+M$63+M$64))*100</f>
        <v>33.333333333333329</v>
      </c>
      <c r="N67" s="80"/>
      <c r="O67" s="80"/>
      <c r="P67" s="80">
        <f>(P64/(P$62+P$63+P$64))*100</f>
        <v>45.833333333333329</v>
      </c>
      <c r="Q67" s="80"/>
      <c r="R67" s="80"/>
      <c r="S67" s="80">
        <f>(S64/(S$62+S$63+S$64))*100</f>
        <v>35.416666666666671</v>
      </c>
      <c r="T67" s="80"/>
      <c r="U67" s="80"/>
      <c r="V67" s="80">
        <f>(V64/(V$62+V$63+V$64))*100</f>
        <v>37.5</v>
      </c>
      <c r="W67" s="80"/>
      <c r="X67" s="80"/>
      <c r="Y67" s="80">
        <f>(Y64/(Y$62+Y$63+Y$64))*100</f>
        <v>35.416666666666671</v>
      </c>
      <c r="Z67" s="80"/>
      <c r="AA67" s="80"/>
      <c r="AB67" s="80">
        <f>(AB64/(AB$62+AB$63+AB$64))*100</f>
        <v>54.166666666666664</v>
      </c>
      <c r="AC67" s="80"/>
      <c r="AD67" s="80"/>
      <c r="AE67" s="80">
        <f>(AE64/(AE$62+AE$63+AE$64))*100</f>
        <v>35.416666666666671</v>
      </c>
      <c r="AF67" s="80"/>
      <c r="AG67" s="80"/>
      <c r="AH67" s="80">
        <f>(AH64/(AH$62+AH$63+AH$64))*100</f>
        <v>25</v>
      </c>
      <c r="AI67" s="80"/>
      <c r="AJ67" s="80"/>
      <c r="AK67" s="81">
        <f>(AK64/(AK$62+AK$63+AK$64))*100</f>
        <v>35.416666666666671</v>
      </c>
    </row>
  </sheetData>
  <mergeCells count="5">
    <mergeCell ref="AN51:AN52"/>
    <mergeCell ref="AN53:AN54"/>
    <mergeCell ref="AN56:AN57"/>
    <mergeCell ref="AN58:AN59"/>
    <mergeCell ref="AN60:AN61"/>
  </mergeCells>
  <conditionalFormatting sqref="B2:C49 E2:F49 H2:I49 K2:L49 N2:O49 Q2:R49 T2:U49 W2:X49 Z2:AA49 AC2:AD49 AF2:AG49 AI2:AI49">
    <cfRule type="cellIs" dxfId="864" priority="283" operator="equal">
      <formula>0</formula>
    </cfRule>
  </conditionalFormatting>
  <conditionalFormatting sqref="B2:B49">
    <cfRule type="cellIs" dxfId="862" priority="278" operator="equal">
      <formula>0</formula>
    </cfRule>
    <cfRule type="aboveAverage" dxfId="861" priority="279" aboveAverage="0"/>
    <cfRule type="aboveAverage" dxfId="860" priority="280"/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{BF6CA05C-A695-452D-AD45-6B99D6C012AF}</x14:id>
        </ext>
      </extLst>
    </cfRule>
  </conditionalFormatting>
  <conditionalFormatting sqref="C2:C49">
    <cfRule type="cellIs" dxfId="859" priority="274" operator="equal">
      <formula>0</formula>
    </cfRule>
    <cfRule type="aboveAverage" dxfId="858" priority="275" aboveAverage="0"/>
    <cfRule type="aboveAverage" dxfId="857" priority="276"/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{5524C743-00A5-418A-8984-DFF194B3D634}</x14:id>
        </ext>
      </extLst>
    </cfRule>
  </conditionalFormatting>
  <conditionalFormatting sqref="E2:E49">
    <cfRule type="cellIs" dxfId="856" priority="270" operator="equal">
      <formula>0</formula>
    </cfRule>
    <cfRule type="aboveAverage" dxfId="855" priority="271" aboveAverage="0"/>
    <cfRule type="aboveAverage" dxfId="854" priority="272"/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{CFA9A74D-980D-4D27-9025-54DE28BEF0B4}</x14:id>
        </ext>
      </extLst>
    </cfRule>
  </conditionalFormatting>
  <conditionalFormatting sqref="F2:F49">
    <cfRule type="cellIs" dxfId="853" priority="266" operator="equal">
      <formula>0</formula>
    </cfRule>
    <cfRule type="aboveAverage" dxfId="852" priority="267" aboveAverage="0"/>
    <cfRule type="aboveAverage" dxfId="851" priority="268"/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{C2222869-3D30-4A10-885C-24A9A6C90BB9}</x14:id>
        </ext>
      </extLst>
    </cfRule>
  </conditionalFormatting>
  <conditionalFormatting sqref="H2:H49">
    <cfRule type="cellIs" dxfId="850" priority="262" operator="equal">
      <formula>0</formula>
    </cfRule>
    <cfRule type="aboveAverage" dxfId="849" priority="263" aboveAverage="0"/>
    <cfRule type="aboveAverage" dxfId="848" priority="264"/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{FC1AC085-8439-481C-BDC5-A1108C6F8954}</x14:id>
        </ext>
      </extLst>
    </cfRule>
  </conditionalFormatting>
  <conditionalFormatting sqref="I2:I49">
    <cfRule type="cellIs" dxfId="847" priority="258" operator="equal">
      <formula>0</formula>
    </cfRule>
    <cfRule type="aboveAverage" dxfId="846" priority="259" aboveAverage="0"/>
    <cfRule type="aboveAverage" dxfId="845" priority="260"/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{5D416DCB-CAF6-48E0-B214-33DE2661A0AA}</x14:id>
        </ext>
      </extLst>
    </cfRule>
  </conditionalFormatting>
  <conditionalFormatting sqref="K2:K49">
    <cfRule type="cellIs" dxfId="844" priority="254" operator="equal">
      <formula>0</formula>
    </cfRule>
    <cfRule type="aboveAverage" dxfId="843" priority="255" aboveAverage="0"/>
    <cfRule type="aboveAverage" dxfId="842" priority="256"/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{F8BEEDEB-A58B-4FAD-B8EA-7763495AB0EB}</x14:id>
        </ext>
      </extLst>
    </cfRule>
  </conditionalFormatting>
  <conditionalFormatting sqref="L2:L49">
    <cfRule type="cellIs" dxfId="841" priority="250" operator="equal">
      <formula>0</formula>
    </cfRule>
    <cfRule type="aboveAverage" dxfId="840" priority="251" aboveAverage="0"/>
    <cfRule type="aboveAverage" dxfId="839" priority="252"/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{C3974D36-EE7B-4896-9297-C79CDE9EF903}</x14:id>
        </ext>
      </extLst>
    </cfRule>
  </conditionalFormatting>
  <conditionalFormatting sqref="N2:N49">
    <cfRule type="cellIs" dxfId="838" priority="246" operator="equal">
      <formula>0</formula>
    </cfRule>
    <cfRule type="aboveAverage" dxfId="837" priority="247" aboveAverage="0"/>
    <cfRule type="aboveAverage" dxfId="836" priority="248"/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{3D5F8F48-4C5A-413A-AC26-BF72CD57E71C}</x14:id>
        </ext>
      </extLst>
    </cfRule>
  </conditionalFormatting>
  <conditionalFormatting sqref="O2:O49">
    <cfRule type="cellIs" dxfId="835" priority="242" operator="equal">
      <formula>0</formula>
    </cfRule>
    <cfRule type="aboveAverage" dxfId="834" priority="243" aboveAverage="0"/>
    <cfRule type="aboveAverage" dxfId="833" priority="244"/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{762BF875-6FB7-4C79-BD95-680031863BB6}</x14:id>
        </ext>
      </extLst>
    </cfRule>
  </conditionalFormatting>
  <conditionalFormatting sqref="Q2:Q49">
    <cfRule type="cellIs" dxfId="832" priority="238" operator="equal">
      <formula>0</formula>
    </cfRule>
    <cfRule type="aboveAverage" dxfId="831" priority="239" aboveAverage="0"/>
    <cfRule type="aboveAverage" dxfId="830" priority="240"/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{75CA5BE1-B220-4814-A07C-B0BFF2CE5C95}</x14:id>
        </ext>
      </extLst>
    </cfRule>
  </conditionalFormatting>
  <conditionalFormatting sqref="R2:R49">
    <cfRule type="cellIs" dxfId="829" priority="234" operator="equal">
      <formula>0</formula>
    </cfRule>
    <cfRule type="aboveAverage" dxfId="828" priority="235" aboveAverage="0"/>
    <cfRule type="aboveAverage" dxfId="827" priority="236"/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{5A41AEB8-C53D-4758-91FB-A1A2358F4133}</x14:id>
        </ext>
      </extLst>
    </cfRule>
  </conditionalFormatting>
  <conditionalFormatting sqref="T2:T49">
    <cfRule type="cellIs" dxfId="826" priority="230" operator="equal">
      <formula>0</formula>
    </cfRule>
    <cfRule type="aboveAverage" dxfId="825" priority="231" aboveAverage="0"/>
    <cfRule type="aboveAverage" dxfId="824" priority="232"/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{703B71DF-0B30-43B6-B206-F595564AC846}</x14:id>
        </ext>
      </extLst>
    </cfRule>
  </conditionalFormatting>
  <conditionalFormatting sqref="U2:U49">
    <cfRule type="cellIs" dxfId="823" priority="226" operator="equal">
      <formula>0</formula>
    </cfRule>
    <cfRule type="aboveAverage" dxfId="822" priority="227" aboveAverage="0"/>
    <cfRule type="aboveAverage" dxfId="821" priority="228"/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{F24A24D1-5934-42F0-BD1A-8D61FB4C50C9}</x14:id>
        </ext>
      </extLst>
    </cfRule>
  </conditionalFormatting>
  <conditionalFormatting sqref="W2:W49">
    <cfRule type="cellIs" dxfId="820" priority="222" operator="equal">
      <formula>0</formula>
    </cfRule>
    <cfRule type="aboveAverage" dxfId="819" priority="223" aboveAverage="0"/>
    <cfRule type="aboveAverage" dxfId="818" priority="224"/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{6BED131B-B65C-4EFA-B072-36672F18C7BE}</x14:id>
        </ext>
      </extLst>
    </cfRule>
  </conditionalFormatting>
  <conditionalFormatting sqref="X2:X49">
    <cfRule type="cellIs" dxfId="817" priority="218" operator="equal">
      <formula>0</formula>
    </cfRule>
    <cfRule type="aboveAverage" dxfId="816" priority="219" aboveAverage="0"/>
    <cfRule type="aboveAverage" dxfId="815" priority="220"/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{E9C2962C-567C-4833-BBD2-FA97D3A3466D}</x14:id>
        </ext>
      </extLst>
    </cfRule>
  </conditionalFormatting>
  <conditionalFormatting sqref="Z2:Z49">
    <cfRule type="cellIs" dxfId="814" priority="214" operator="equal">
      <formula>0</formula>
    </cfRule>
    <cfRule type="aboveAverage" dxfId="813" priority="215" aboveAverage="0"/>
    <cfRule type="aboveAverage" dxfId="812" priority="216"/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{7D83CE7C-76DB-4C73-B9BC-A45AA8A8375C}</x14:id>
        </ext>
      </extLst>
    </cfRule>
  </conditionalFormatting>
  <conditionalFormatting sqref="AA2:AA49">
    <cfRule type="cellIs" dxfId="811" priority="210" operator="equal">
      <formula>0</formula>
    </cfRule>
    <cfRule type="aboveAverage" dxfId="810" priority="211" aboveAverage="0"/>
    <cfRule type="aboveAverage" dxfId="809" priority="212"/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{4487714C-C3E9-44AC-9B75-21025E6136CD}</x14:id>
        </ext>
      </extLst>
    </cfRule>
  </conditionalFormatting>
  <conditionalFormatting sqref="AC2:AC49">
    <cfRule type="cellIs" dxfId="808" priority="206" operator="equal">
      <formula>0</formula>
    </cfRule>
    <cfRule type="aboveAverage" dxfId="807" priority="207" aboveAverage="0"/>
    <cfRule type="aboveAverage" dxfId="806" priority="208"/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{18F836F7-D065-479D-A34A-67ADA1DAAB78}</x14:id>
        </ext>
      </extLst>
    </cfRule>
  </conditionalFormatting>
  <conditionalFormatting sqref="AD2:AD49">
    <cfRule type="cellIs" dxfId="805" priority="202" operator="equal">
      <formula>0</formula>
    </cfRule>
    <cfRule type="aboveAverage" dxfId="804" priority="203" aboveAverage="0"/>
    <cfRule type="aboveAverage" dxfId="803" priority="204"/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{8644B558-E372-42E7-8401-762070A78F9A}</x14:id>
        </ext>
      </extLst>
    </cfRule>
  </conditionalFormatting>
  <conditionalFormatting sqref="AF2:AF49">
    <cfRule type="cellIs" dxfId="802" priority="198" operator="equal">
      <formula>0</formula>
    </cfRule>
    <cfRule type="aboveAverage" dxfId="801" priority="199" aboveAverage="0"/>
    <cfRule type="aboveAverage" dxfId="800" priority="200"/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{87F823A5-C2BA-453B-9C56-C1BFA85BF546}</x14:id>
        </ext>
      </extLst>
    </cfRule>
  </conditionalFormatting>
  <conditionalFormatting sqref="AG2:AG49">
    <cfRule type="cellIs" dxfId="799" priority="194" operator="equal">
      <formula>0</formula>
    </cfRule>
    <cfRule type="aboveAverage" dxfId="798" priority="195" aboveAverage="0"/>
    <cfRule type="aboveAverage" dxfId="797" priority="196"/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{6A99B290-D8F0-4151-9737-DC541B51BA8D}</x14:id>
        </ext>
      </extLst>
    </cfRule>
  </conditionalFormatting>
  <conditionalFormatting sqref="AI2:AI49">
    <cfRule type="cellIs" dxfId="796" priority="190" operator="equal">
      <formula>0</formula>
    </cfRule>
    <cfRule type="aboveAverage" dxfId="795" priority="191" aboveAverage="0"/>
    <cfRule type="aboveAverage" dxfId="794" priority="192"/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{62F32C21-0095-4EA8-967C-694C7CB6BBBF}</x14:id>
        </ext>
      </extLst>
    </cfRule>
  </conditionalFormatting>
  <conditionalFormatting sqref="A2:A49">
    <cfRule type="containsText" dxfId="790" priority="185" operator="containsText" text="_">
      <formula>NOT(ISERROR(SEARCH("_",A2)))</formula>
    </cfRule>
  </conditionalFormatting>
  <conditionalFormatting sqref="C2:C49">
    <cfRule type="cellIs" dxfId="789" priority="176" operator="equal">
      <formula>0</formula>
    </cfRule>
    <cfRule type="aboveAverage" dxfId="788" priority="177" aboveAverage="0"/>
    <cfRule type="aboveAverage" dxfId="787" priority="178"/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{19A7F02F-63C9-4BF5-8825-A79319C86614}</x14:id>
        </ext>
      </extLst>
    </cfRule>
  </conditionalFormatting>
  <conditionalFormatting sqref="E2:E49">
    <cfRule type="cellIs" dxfId="786" priority="171" operator="equal">
      <formula>0</formula>
    </cfRule>
    <cfRule type="aboveAverage" dxfId="785" priority="172" aboveAverage="0"/>
    <cfRule type="aboveAverage" dxfId="784" priority="173"/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{D62A6BF8-7418-4413-AE7D-1287DB1A631C}</x14:id>
        </ext>
      </extLst>
    </cfRule>
  </conditionalFormatting>
  <conditionalFormatting sqref="F2:F49">
    <cfRule type="cellIs" dxfId="783" priority="166" operator="equal">
      <formula>0</formula>
    </cfRule>
    <cfRule type="aboveAverage" dxfId="782" priority="167" aboveAverage="0"/>
    <cfRule type="aboveAverage" dxfId="781" priority="168"/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{A2770BDB-C9EC-453A-8B60-EB27530CD35D}</x14:id>
        </ext>
      </extLst>
    </cfRule>
  </conditionalFormatting>
  <conditionalFormatting sqref="H2:H49">
    <cfRule type="cellIs" dxfId="780" priority="161" operator="equal">
      <formula>0</formula>
    </cfRule>
    <cfRule type="aboveAverage" dxfId="779" priority="162" aboveAverage="0"/>
    <cfRule type="aboveAverage" dxfId="778" priority="163"/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{3A46889C-2B56-4E61-9763-4B27385D86D2}</x14:id>
        </ext>
      </extLst>
    </cfRule>
  </conditionalFormatting>
  <conditionalFormatting sqref="I2:I49">
    <cfRule type="cellIs" dxfId="777" priority="156" operator="equal">
      <formula>0</formula>
    </cfRule>
    <cfRule type="aboveAverage" dxfId="776" priority="157" aboveAverage="0"/>
    <cfRule type="aboveAverage" dxfId="775" priority="158"/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{BD3CFCEA-38DD-40F1-AB76-1C64E9A53013}</x14:id>
        </ext>
      </extLst>
    </cfRule>
  </conditionalFormatting>
  <conditionalFormatting sqref="K2:K49">
    <cfRule type="cellIs" dxfId="774" priority="151" operator="equal">
      <formula>0</formula>
    </cfRule>
    <cfRule type="aboveAverage" dxfId="773" priority="152" aboveAverage="0"/>
    <cfRule type="aboveAverage" dxfId="772" priority="153"/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{85B49808-1AAE-49C6-8804-A3F8CB5862F5}</x14:id>
        </ext>
      </extLst>
    </cfRule>
  </conditionalFormatting>
  <conditionalFormatting sqref="L2:L49">
    <cfRule type="cellIs" dxfId="771" priority="146" operator="equal">
      <formula>0</formula>
    </cfRule>
    <cfRule type="aboveAverage" dxfId="770" priority="147" aboveAverage="0"/>
    <cfRule type="aboveAverage" dxfId="769" priority="148"/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{47A011E2-4516-49F8-B7FA-DCA0DE505FA4}</x14:id>
        </ext>
      </extLst>
    </cfRule>
  </conditionalFormatting>
  <conditionalFormatting sqref="N2:N49">
    <cfRule type="cellIs" dxfId="768" priority="141" operator="equal">
      <formula>0</formula>
    </cfRule>
    <cfRule type="aboveAverage" dxfId="767" priority="142" aboveAverage="0"/>
    <cfRule type="aboveAverage" dxfId="766" priority="143"/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{C4444E4B-B040-48DB-A743-E722A69DFBDA}</x14:id>
        </ext>
      </extLst>
    </cfRule>
  </conditionalFormatting>
  <conditionalFormatting sqref="O2:O49">
    <cfRule type="cellIs" dxfId="765" priority="136" operator="equal">
      <formula>0</formula>
    </cfRule>
    <cfRule type="aboveAverage" dxfId="764" priority="137" aboveAverage="0"/>
    <cfRule type="aboveAverage" dxfId="763" priority="138"/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{EEDBE435-B7D9-4184-9631-2BDAABB4DD23}</x14:id>
        </ext>
      </extLst>
    </cfRule>
  </conditionalFormatting>
  <conditionalFormatting sqref="Q2:Q49">
    <cfRule type="cellIs" dxfId="762" priority="131" operator="equal">
      <formula>0</formula>
    </cfRule>
    <cfRule type="aboveAverage" dxfId="761" priority="132" aboveAverage="0"/>
    <cfRule type="aboveAverage" dxfId="760" priority="133"/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{AEA2AB9E-799A-4311-A42A-A3126574D1CA}</x14:id>
        </ext>
      </extLst>
    </cfRule>
  </conditionalFormatting>
  <conditionalFormatting sqref="R2:R49">
    <cfRule type="cellIs" dxfId="759" priority="126" operator="equal">
      <formula>0</formula>
    </cfRule>
    <cfRule type="aboveAverage" dxfId="758" priority="127" aboveAverage="0"/>
    <cfRule type="aboveAverage" dxfId="757" priority="128"/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{775FC710-7B1A-4796-B079-B7B7200BB5D5}</x14:id>
        </ext>
      </extLst>
    </cfRule>
  </conditionalFormatting>
  <conditionalFormatting sqref="T2:T49">
    <cfRule type="cellIs" dxfId="756" priority="121" operator="equal">
      <formula>0</formula>
    </cfRule>
    <cfRule type="aboveAverage" dxfId="755" priority="122" aboveAverage="0"/>
    <cfRule type="aboveAverage" dxfId="754" priority="123"/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{17F3F5FE-4414-415B-A113-A6AF609F9C6B}</x14:id>
        </ext>
      </extLst>
    </cfRule>
  </conditionalFormatting>
  <conditionalFormatting sqref="U2:U49">
    <cfRule type="cellIs" dxfId="753" priority="116" operator="equal">
      <formula>0</formula>
    </cfRule>
    <cfRule type="aboveAverage" dxfId="752" priority="117" aboveAverage="0"/>
    <cfRule type="aboveAverage" dxfId="751" priority="118"/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{C2E4710A-055B-42AC-9BAE-AB01C19EF82D}</x14:id>
        </ext>
      </extLst>
    </cfRule>
  </conditionalFormatting>
  <conditionalFormatting sqref="W2:W49">
    <cfRule type="cellIs" dxfId="750" priority="111" operator="equal">
      <formula>0</formula>
    </cfRule>
    <cfRule type="aboveAverage" dxfId="749" priority="112" aboveAverage="0"/>
    <cfRule type="aboveAverage" dxfId="748" priority="113"/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{C29CD88C-26D1-4033-8A74-313FBB0A05B6}</x14:id>
        </ext>
      </extLst>
    </cfRule>
  </conditionalFormatting>
  <conditionalFormatting sqref="X2:X49">
    <cfRule type="cellIs" dxfId="747" priority="106" operator="equal">
      <formula>0</formula>
    </cfRule>
    <cfRule type="aboveAverage" dxfId="746" priority="107" aboveAverage="0"/>
    <cfRule type="aboveAverage" dxfId="745" priority="108"/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{325F00C6-DFFC-49DF-8611-28523239C7B3}</x14:id>
        </ext>
      </extLst>
    </cfRule>
  </conditionalFormatting>
  <conditionalFormatting sqref="Z2:Z49">
    <cfRule type="cellIs" dxfId="744" priority="101" operator="equal">
      <formula>0</formula>
    </cfRule>
    <cfRule type="aboveAverage" dxfId="743" priority="102" aboveAverage="0"/>
    <cfRule type="aboveAverage" dxfId="742" priority="103"/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{260CE9B6-1981-4FF8-B44E-CCE024001B6F}</x14:id>
        </ext>
      </extLst>
    </cfRule>
  </conditionalFormatting>
  <conditionalFormatting sqref="AA2:AA49">
    <cfRule type="cellIs" dxfId="741" priority="96" operator="equal">
      <formula>0</formula>
    </cfRule>
    <cfRule type="aboveAverage" dxfId="740" priority="97" aboveAverage="0"/>
    <cfRule type="aboveAverage" dxfId="739" priority="98"/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{2C743698-B56D-4CC6-A6C4-2C3BA7D1C41E}</x14:id>
        </ext>
      </extLst>
    </cfRule>
  </conditionalFormatting>
  <conditionalFormatting sqref="AC2:AC49">
    <cfRule type="cellIs" dxfId="738" priority="91" operator="equal">
      <formula>0</formula>
    </cfRule>
    <cfRule type="aboveAverage" dxfId="737" priority="92" aboveAverage="0"/>
    <cfRule type="aboveAverage" dxfId="736" priority="93"/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{8F054E56-49D1-4C3B-A831-B4D68C2FDC81}</x14:id>
        </ext>
      </extLst>
    </cfRule>
  </conditionalFormatting>
  <conditionalFormatting sqref="AD2:AD49">
    <cfRule type="cellIs" dxfId="735" priority="86" operator="equal">
      <formula>0</formula>
    </cfRule>
    <cfRule type="aboveAverage" dxfId="734" priority="87" aboveAverage="0"/>
    <cfRule type="aboveAverage" dxfId="733" priority="88"/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{A6FA91C2-6420-4C2D-996B-4D60F07AB74D}</x14:id>
        </ext>
      </extLst>
    </cfRule>
  </conditionalFormatting>
  <conditionalFormatting sqref="AF2:AF49">
    <cfRule type="cellIs" dxfId="732" priority="81" operator="equal">
      <formula>0</formula>
    </cfRule>
    <cfRule type="aboveAverage" dxfId="731" priority="82" aboveAverage="0"/>
    <cfRule type="aboveAverage" dxfId="730" priority="83"/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{A48A5CC2-370C-46EC-8857-29F2AD017CF2}</x14:id>
        </ext>
      </extLst>
    </cfRule>
  </conditionalFormatting>
  <conditionalFormatting sqref="AG2:AG49">
    <cfRule type="cellIs" dxfId="729" priority="76" operator="equal">
      <formula>0</formula>
    </cfRule>
    <cfRule type="aboveAverage" dxfId="728" priority="77" aboveAverage="0"/>
    <cfRule type="aboveAverage" dxfId="727" priority="78"/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{1D9368FC-183E-4BBC-962B-77F55D37E089}</x14:id>
        </ext>
      </extLst>
    </cfRule>
  </conditionalFormatting>
  <conditionalFormatting sqref="AI2:AI49">
    <cfRule type="cellIs" dxfId="726" priority="71" operator="equal">
      <formula>0</formula>
    </cfRule>
    <cfRule type="aboveAverage" dxfId="725" priority="72" aboveAverage="0"/>
    <cfRule type="aboveAverage" dxfId="724" priority="73"/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{CA320E44-0EDE-4120-B164-1AF7AEAE8614}</x14:id>
        </ext>
      </extLst>
    </cfRule>
  </conditionalFormatting>
  <conditionalFormatting sqref="AJ2:AJ49">
    <cfRule type="cellIs" dxfId="720" priority="64" operator="equal">
      <formula>0</formula>
    </cfRule>
  </conditionalFormatting>
  <conditionalFormatting sqref="AJ2:AJ49">
    <cfRule type="cellIs" dxfId="719" priority="60" operator="equal">
      <formula>0</formula>
    </cfRule>
    <cfRule type="aboveAverage" dxfId="718" priority="61" aboveAverage="0"/>
    <cfRule type="aboveAverage" dxfId="717" priority="62"/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{20BA1002-71EF-4A4A-ACE0-36AE8D64BF83}</x14:id>
        </ext>
      </extLst>
    </cfRule>
  </conditionalFormatting>
  <conditionalFormatting sqref="AJ2:AJ49">
    <cfRule type="cellIs" dxfId="716" priority="56" operator="equal">
      <formula>0</formula>
    </cfRule>
    <cfRule type="aboveAverage" dxfId="715" priority="57" aboveAverage="0"/>
    <cfRule type="aboveAverage" dxfId="714" priority="58"/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{D3F4DA7F-4ED1-47F0-9F04-4846744B9397}</x14:id>
        </ext>
      </extLst>
    </cfRule>
  </conditionalFormatting>
  <conditionalFormatting sqref="D2:D49">
    <cfRule type="cellIs" dxfId="713" priority="52" operator="lessThan">
      <formula>0</formula>
    </cfRule>
    <cfRule type="cellIs" dxfId="712" priority="53" operator="greaterThan">
      <formula>0</formula>
    </cfRule>
    <cfRule type="cellIs" dxfId="711" priority="54" operator="equal">
      <formula>0</formula>
    </cfRule>
  </conditionalFormatting>
  <conditionalFormatting sqref="G2:G49">
    <cfRule type="cellIs" dxfId="710" priority="49" operator="lessThan">
      <formula>0</formula>
    </cfRule>
    <cfRule type="cellIs" dxfId="709" priority="50" operator="greaterThan">
      <formula>0</formula>
    </cfRule>
    <cfRule type="cellIs" dxfId="708" priority="51" operator="equal">
      <formula>0</formula>
    </cfRule>
  </conditionalFormatting>
  <conditionalFormatting sqref="J2:J49">
    <cfRule type="cellIs" dxfId="707" priority="46" operator="lessThan">
      <formula>0</formula>
    </cfRule>
    <cfRule type="cellIs" dxfId="706" priority="47" operator="greaterThan">
      <formula>0</formula>
    </cfRule>
    <cfRule type="cellIs" dxfId="705" priority="48" operator="equal">
      <formula>0</formula>
    </cfRule>
  </conditionalFormatting>
  <conditionalFormatting sqref="M2:M49">
    <cfRule type="cellIs" dxfId="704" priority="43" operator="lessThan">
      <formula>0</formula>
    </cfRule>
    <cfRule type="cellIs" dxfId="703" priority="44" operator="greaterThan">
      <formula>0</formula>
    </cfRule>
    <cfRule type="cellIs" dxfId="702" priority="45" operator="equal">
      <formula>0</formula>
    </cfRule>
  </conditionalFormatting>
  <conditionalFormatting sqref="P2:P49">
    <cfRule type="cellIs" dxfId="701" priority="40" operator="lessThan">
      <formula>0</formula>
    </cfRule>
    <cfRule type="cellIs" dxfId="700" priority="41" operator="greaterThan">
      <formula>0</formula>
    </cfRule>
    <cfRule type="cellIs" dxfId="699" priority="42" operator="equal">
      <formula>0</formula>
    </cfRule>
  </conditionalFormatting>
  <conditionalFormatting sqref="S2:S49">
    <cfRule type="cellIs" dxfId="698" priority="37" operator="lessThan">
      <formula>0</formula>
    </cfRule>
    <cfRule type="cellIs" dxfId="697" priority="38" operator="greaterThan">
      <formula>0</formula>
    </cfRule>
    <cfRule type="cellIs" dxfId="696" priority="39" operator="equal">
      <formula>0</formula>
    </cfRule>
  </conditionalFormatting>
  <conditionalFormatting sqref="V2:V49">
    <cfRule type="cellIs" dxfId="695" priority="34" operator="lessThan">
      <formula>0</formula>
    </cfRule>
    <cfRule type="cellIs" dxfId="694" priority="35" operator="greaterThan">
      <formula>0</formula>
    </cfRule>
    <cfRule type="cellIs" dxfId="693" priority="36" operator="equal">
      <formula>0</formula>
    </cfRule>
  </conditionalFormatting>
  <conditionalFormatting sqref="Y2:Y49">
    <cfRule type="cellIs" dxfId="692" priority="31" operator="lessThan">
      <formula>0</formula>
    </cfRule>
    <cfRule type="cellIs" dxfId="691" priority="32" operator="greaterThan">
      <formula>0</formula>
    </cfRule>
    <cfRule type="cellIs" dxfId="690" priority="33" operator="equal">
      <formula>0</formula>
    </cfRule>
  </conditionalFormatting>
  <conditionalFormatting sqref="AB2:AB49">
    <cfRule type="cellIs" dxfId="689" priority="28" operator="lessThan">
      <formula>0</formula>
    </cfRule>
    <cfRule type="cellIs" dxfId="688" priority="29" operator="greaterThan">
      <formula>0</formula>
    </cfRule>
    <cfRule type="cellIs" dxfId="687" priority="30" operator="equal">
      <formula>0</formula>
    </cfRule>
  </conditionalFormatting>
  <conditionalFormatting sqref="AE2:AE49">
    <cfRule type="cellIs" dxfId="686" priority="25" operator="lessThan">
      <formula>0</formula>
    </cfRule>
    <cfRule type="cellIs" dxfId="685" priority="26" operator="greaterThan">
      <formula>0</formula>
    </cfRule>
    <cfRule type="cellIs" dxfId="684" priority="27" operator="equal">
      <formula>0</formula>
    </cfRule>
  </conditionalFormatting>
  <conditionalFormatting sqref="AH2:AH49">
    <cfRule type="cellIs" dxfId="683" priority="22" operator="lessThan">
      <formula>0</formula>
    </cfRule>
    <cfRule type="cellIs" dxfId="682" priority="23" operator="greaterThan">
      <formula>0</formula>
    </cfRule>
    <cfRule type="cellIs" dxfId="681" priority="24" operator="equal">
      <formula>0</formula>
    </cfRule>
  </conditionalFormatting>
  <conditionalFormatting sqref="AK2:AK49">
    <cfRule type="cellIs" dxfId="680" priority="16" operator="lessThan">
      <formula>0</formula>
    </cfRule>
    <cfRule type="cellIs" dxfId="679" priority="17" operator="greaterThan">
      <formula>0</formula>
    </cfRule>
    <cfRule type="cellIs" dxfId="678" priority="18" operator="equal">
      <formula>0</formula>
    </cfRule>
  </conditionalFormatting>
  <conditionalFormatting sqref="A51:AK59 A60 A62:A64">
    <cfRule type="containsBlanks" dxfId="99" priority="15">
      <formula>LEN(TRIM(A51))=0</formula>
    </cfRule>
  </conditionalFormatting>
  <conditionalFormatting sqref="B51:AK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">
    <cfRule type="containsBlanks" dxfId="97" priority="10">
      <formula>LEN(TRIM(A61))=0</formula>
    </cfRule>
  </conditionalFormatting>
  <conditionalFormatting sqref="B60:AK61">
    <cfRule type="containsBlanks" dxfId="95" priority="9">
      <formula>LEN(TRIM(B60))=0</formula>
    </cfRule>
  </conditionalFormatting>
  <conditionalFormatting sqref="B60:AK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93" priority="5">
      <formula>LEN(TRIM(B62))=0</formula>
    </cfRule>
    <cfRule type="containsBlanks" dxfId="92" priority="6">
      <formula>LEN(TRIM(B62))=0</formula>
    </cfRule>
    <cfRule type="containsBlanks" dxfId="91" priority="7">
      <formula>LEN(TRIM(B62))=0</formula>
    </cfRule>
  </conditionalFormatting>
  <conditionalFormatting sqref="A65:A67">
    <cfRule type="containsBlanks" dxfId="87" priority="4">
      <formula>LEN(TRIM(A65))=0</formula>
    </cfRule>
  </conditionalFormatting>
  <conditionalFormatting sqref="B65:AK67">
    <cfRule type="containsBlanks" dxfId="85" priority="1">
      <formula>LEN(TRIM(B65))=0</formula>
    </cfRule>
    <cfRule type="containsBlanks" dxfId="84" priority="2">
      <formula>LEN(TRIM(B65))=0</formula>
    </cfRule>
    <cfRule type="containsBlanks" dxfId="83" priority="3">
      <formula>LEN(TRIM(B65))=0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CA05C-A695-452D-AD45-6B99D6C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dataBar" id="{5524C743-00A5-418A-8984-DFF194B3D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CFA9A74D-980D-4D27-9025-54DE28BEF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C2222869-3D30-4A10-885C-24A9A6C9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FC1AC085-8439-481C-BDC5-A1108C6F8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5D416DCB-CAF6-48E0-B214-33DE2661A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F8BEEDEB-A58B-4FAD-B8EA-7763495AB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C3974D36-EE7B-4896-9297-C79CDE9EF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3D5F8F48-4C5A-413A-AC26-BF72CD57E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762BF875-6FB7-4C79-BD95-680031863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75CA5BE1-B220-4814-A07C-B0BFF2CE5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5A41AEB8-C53D-4758-91FB-A1A2358F4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03B71DF-0B30-43B6-B206-F595564AC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F24A24D1-5934-42F0-BD1A-8D61FB4C5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6BED131B-B65C-4EFA-B072-36672F18C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E9C2962C-567C-4833-BBD2-FA97D3A34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7D83CE7C-76DB-4C73-B9BC-A45AA8A83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4487714C-C3E9-44AC-9B75-21025E613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18F836F7-D065-479D-A34A-67ADA1DAA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8644B558-E372-42E7-8401-762070A78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87F823A5-C2BA-453B-9C56-C1BFA85BF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6A99B290-D8F0-4151-9737-DC541B51B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62F32C21-0095-4EA8-967C-694C7CB6B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dataBar" id="{19A7F02F-63C9-4BF5-8825-A79319C86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D62A6BF8-7418-4413-AE7D-1287DB1A6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A2770BDB-C9EC-453A-8B60-EB27530CD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3A46889C-2B56-4E61-9763-4B27385D8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BD3CFCEA-38DD-40F1-AB76-1C64E9A53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85B49808-1AAE-49C6-8804-A3F8CB586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47A011E2-4516-49F8-B7FA-DCA0DE505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C4444E4B-B040-48DB-A743-E722A69DF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EEDBE435-B7D9-4184-9631-2BDAABB4D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AEA2AB9E-799A-4311-A42A-A3126574D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775FC710-7B1A-4796-B079-B7B7200BB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17F3F5FE-4414-415B-A113-A6AF609F9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C2E4710A-055B-42AC-9BAE-AB01C19EF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C29CD88C-26D1-4033-8A74-313FBB0A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325F00C6-DFFC-49DF-8611-28523239C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260CE9B6-1981-4FF8-B44E-CCE024001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2C743698-B56D-4CC6-A6C4-2C3BA7D1C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8F054E56-49D1-4C3B-A831-B4D68C2FD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A6FA91C2-6420-4C2D-996B-4D60F07AB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A48A5CC2-370C-46EC-8857-29F2AD017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1D9368FC-183E-4BBC-962B-77F55D37E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CA320E44-0EDE-4120-B164-1AF7AEAE8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180" id="{EFE318D8-EDE1-4701-8D79-93C4E315307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iconSet" priority="175" id="{2CD64FC8-7A52-4EEC-AA5D-425EA27CA4D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iconSet" priority="170" id="{B4212F87-A5A0-4F8F-B161-261D95264E5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iconSet" priority="165" id="{FAD3074B-237C-4E92-85A2-B78B1CB7915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iconSet" priority="160" id="{50394D30-A828-4423-A1E8-B6698A235C1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iconSet" priority="155" id="{860B18EE-2C20-43B9-9ECF-5E7C8F1EB99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iconSet" priority="150" id="{90CEBAC4-4DDD-4F15-9275-9C17052AD41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iconSet" priority="145" id="{CC9BA873-7E3A-45CE-8D19-87B86EAE612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iconSet" priority="140" id="{A377ACF6-39D8-4B74-8876-0FF21544443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iconSet" priority="135" id="{07E2388B-C2D1-4D5B-B016-88C3EB982FB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iconSet" priority="130" id="{A89329F4-DF38-4F2F-86F7-ECD6F9B887D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iconSet" priority="125" id="{0211A2D2-AD2A-479B-8060-9A5750FF12B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iconSet" priority="120" id="{60DAA8A0-40C8-472B-9840-C56CD925D4A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iconSet" priority="115" id="{589990A3-4524-4270-92DB-F36ADF8FF03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iconSet" priority="110" id="{75FFCE03-393C-476D-8501-3E03373AF6F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iconSet" priority="105" id="{6B4F3B0E-6DA3-49B7-8A7D-5B936F0A826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iconSet" priority="100" id="{0A7A5C06-7826-4D33-9448-BB5F895E358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iconSet" priority="95" id="{D90CF511-1508-472E-B4C5-87ECD7A57A1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iconSet" priority="90" id="{D7DE1BDD-9B08-4328-9980-60984DD2BDC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iconSet" priority="85" id="{F8C3E80F-05C6-4C5E-BB3E-21443814FBB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iconSet" priority="80" id="{1482EC0D-7DDF-4F34-89C6-B5B42587F8B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iconSet" priority="75" id="{A73DEAA1-F8DB-4755-99AA-03563568996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iconSet" priority="70" id="{F419BBB5-9AB8-450E-91A6-A344A1B7519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20BA1002-71EF-4A4A-ACE0-36AE8D64B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dataBar" id="{D3F4DA7F-4ED1-47F0-9F04-4846744B9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55" id="{86E6DC33-D48B-44F5-B6B0-3BB4CF358EC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baseColWidth="10" defaultRowHeight="15" x14ac:dyDescent="0.25"/>
  <cols>
    <col min="39" max="39" width="24.42578125" bestFit="1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68" t="s">
        <v>25</v>
      </c>
      <c r="B2" s="44">
        <v>188.6</v>
      </c>
      <c r="C2" s="64">
        <v>382.3</v>
      </c>
      <c r="D2" s="65">
        <f>B2-C2</f>
        <v>-193.70000000000002</v>
      </c>
      <c r="E2" s="64">
        <v>172.8</v>
      </c>
      <c r="F2" s="64">
        <v>178.1</v>
      </c>
      <c r="G2" s="65">
        <f>E2-F2</f>
        <v>-5.2999999999999829</v>
      </c>
      <c r="H2" s="64">
        <v>41.9</v>
      </c>
      <c r="I2" s="64">
        <v>41.9</v>
      </c>
      <c r="J2" s="65">
        <f>H2-I2</f>
        <v>0</v>
      </c>
      <c r="K2" s="64">
        <v>209.5</v>
      </c>
      <c r="L2" s="64">
        <v>267.10000000000002</v>
      </c>
      <c r="M2" s="65">
        <f>K2-L2</f>
        <v>-57.600000000000023</v>
      </c>
      <c r="N2" s="64">
        <v>130.9</v>
      </c>
      <c r="O2" s="64">
        <v>172.8</v>
      </c>
      <c r="P2" s="65">
        <f>N2-O2</f>
        <v>-41.900000000000006</v>
      </c>
      <c r="Q2" s="64">
        <v>199</v>
      </c>
      <c r="R2" s="64">
        <v>120.5</v>
      </c>
      <c r="S2" s="65">
        <f>Q2-R2</f>
        <v>78.5</v>
      </c>
      <c r="T2" s="64">
        <v>99.5</v>
      </c>
      <c r="U2" s="64">
        <v>204.3</v>
      </c>
      <c r="V2" s="65">
        <f>T2-U2</f>
        <v>-104.80000000000001</v>
      </c>
      <c r="W2" s="64">
        <v>246.2</v>
      </c>
      <c r="X2" s="64">
        <v>330</v>
      </c>
      <c r="Y2" s="65">
        <f>W2-X2</f>
        <v>-83.800000000000011</v>
      </c>
      <c r="Z2" s="64">
        <v>125.7</v>
      </c>
      <c r="AA2" s="64">
        <v>120.5</v>
      </c>
      <c r="AB2" s="65">
        <f>Z2-AA2</f>
        <v>5.2000000000000028</v>
      </c>
      <c r="AC2" s="64">
        <v>146.69999999999999</v>
      </c>
      <c r="AD2" s="64">
        <v>110</v>
      </c>
      <c r="AE2" s="65">
        <f>AC2-AD2</f>
        <v>36.699999999999989</v>
      </c>
      <c r="AF2" s="64">
        <v>141.4</v>
      </c>
      <c r="AG2" s="64">
        <v>172.8</v>
      </c>
      <c r="AH2" s="65">
        <f>AF2-AG2</f>
        <v>-31.400000000000006</v>
      </c>
      <c r="AI2" s="64">
        <v>193.8</v>
      </c>
      <c r="AJ2" s="64">
        <v>204.3</v>
      </c>
      <c r="AK2" s="45">
        <f>AI2-AJ2</f>
        <v>-10.5</v>
      </c>
    </row>
    <row r="3" spans="1:37" x14ac:dyDescent="0.25">
      <c r="A3" s="69" t="s">
        <v>44</v>
      </c>
      <c r="B3" s="46">
        <v>185.6</v>
      </c>
      <c r="C3" s="63">
        <v>205.3</v>
      </c>
      <c r="D3" s="41">
        <f t="shared" ref="D3:D49" si="0">B3-C3</f>
        <v>-19.700000000000017</v>
      </c>
      <c r="E3" s="63">
        <v>79</v>
      </c>
      <c r="F3" s="63">
        <v>79</v>
      </c>
      <c r="G3" s="41">
        <f t="shared" ref="G3:G49" si="1">E3-F3</f>
        <v>0</v>
      </c>
      <c r="H3" s="63">
        <v>150</v>
      </c>
      <c r="I3" s="63">
        <v>177.7</v>
      </c>
      <c r="J3" s="41">
        <f t="shared" ref="J3:J49" si="2">H3-I3</f>
        <v>-27.699999999999989</v>
      </c>
      <c r="K3" s="63">
        <v>161.9</v>
      </c>
      <c r="L3" s="63">
        <v>232.9</v>
      </c>
      <c r="M3" s="41">
        <f t="shared" ref="M3:M49" si="3">K3-L3</f>
        <v>-71</v>
      </c>
      <c r="N3" s="63">
        <v>79</v>
      </c>
      <c r="O3" s="63">
        <v>79</v>
      </c>
      <c r="P3" s="41">
        <f t="shared" ref="P3:P49" si="4">N3-O3</f>
        <v>0</v>
      </c>
      <c r="Q3" s="63">
        <v>118.4</v>
      </c>
      <c r="R3" s="63">
        <v>169.8</v>
      </c>
      <c r="S3" s="41">
        <f t="shared" ref="S3:S49" si="5">Q3-R3</f>
        <v>-51.400000000000006</v>
      </c>
      <c r="T3" s="63">
        <v>82.9</v>
      </c>
      <c r="U3" s="63">
        <v>75</v>
      </c>
      <c r="V3" s="41">
        <f t="shared" ref="V3:V49" si="6">T3-U3</f>
        <v>7.9000000000000057</v>
      </c>
      <c r="W3" s="63">
        <v>189.5</v>
      </c>
      <c r="X3" s="63">
        <v>150</v>
      </c>
      <c r="Y3" s="41">
        <f t="shared" ref="Y3:Y49" si="7">W3-X3</f>
        <v>39.5</v>
      </c>
      <c r="Z3" s="63">
        <v>189.5</v>
      </c>
      <c r="AA3" s="63">
        <v>213.2</v>
      </c>
      <c r="AB3" s="41">
        <f t="shared" ref="AB3:AB49" si="8">Z3-AA3</f>
        <v>-23.699999999999989</v>
      </c>
      <c r="AC3" s="63">
        <v>122.4</v>
      </c>
      <c r="AD3" s="63">
        <v>122.4</v>
      </c>
      <c r="AE3" s="41">
        <f t="shared" ref="AE3:AE49" si="9">AC3-AD3</f>
        <v>0</v>
      </c>
      <c r="AF3" s="63">
        <v>39.5</v>
      </c>
      <c r="AG3" s="63">
        <v>35.5</v>
      </c>
      <c r="AH3" s="41">
        <f t="shared" ref="AH3:AH49" si="10">AF3-AG3</f>
        <v>4</v>
      </c>
      <c r="AI3" s="63">
        <v>177.7</v>
      </c>
      <c r="AJ3" s="63">
        <v>177.7</v>
      </c>
      <c r="AK3" s="47">
        <f t="shared" ref="AK3:AK49" si="11">AI3-AJ3</f>
        <v>0</v>
      </c>
    </row>
    <row r="4" spans="1:37" x14ac:dyDescent="0.25">
      <c r="A4" s="69" t="s">
        <v>60</v>
      </c>
      <c r="B4" s="46">
        <v>18.3</v>
      </c>
      <c r="C4" s="63">
        <v>18.3</v>
      </c>
      <c r="D4" s="41">
        <f t="shared" si="0"/>
        <v>0</v>
      </c>
      <c r="E4" s="63">
        <v>55</v>
      </c>
      <c r="F4" s="63">
        <v>66</v>
      </c>
      <c r="G4" s="41">
        <f t="shared" si="1"/>
        <v>-11</v>
      </c>
      <c r="H4" s="63">
        <v>25.7</v>
      </c>
      <c r="I4" s="63">
        <v>29.3</v>
      </c>
      <c r="J4" s="41">
        <f t="shared" si="2"/>
        <v>-3.6000000000000014</v>
      </c>
      <c r="K4" s="63">
        <v>36.6</v>
      </c>
      <c r="L4" s="63">
        <v>51.3</v>
      </c>
      <c r="M4" s="41">
        <f t="shared" si="3"/>
        <v>-14.699999999999996</v>
      </c>
      <c r="N4" s="63">
        <v>22</v>
      </c>
      <c r="O4" s="63">
        <v>36.6</v>
      </c>
      <c r="P4" s="41">
        <f t="shared" si="4"/>
        <v>-14.600000000000001</v>
      </c>
      <c r="Q4" s="63">
        <v>18.3</v>
      </c>
      <c r="R4" s="63">
        <v>22</v>
      </c>
      <c r="S4" s="41">
        <f t="shared" si="5"/>
        <v>-3.6999999999999993</v>
      </c>
      <c r="T4" s="63">
        <v>14.7</v>
      </c>
      <c r="U4" s="63">
        <v>14.7</v>
      </c>
      <c r="V4" s="41">
        <f t="shared" si="6"/>
        <v>0</v>
      </c>
      <c r="W4" s="63">
        <v>33</v>
      </c>
      <c r="X4" s="63">
        <v>55</v>
      </c>
      <c r="Y4" s="41">
        <f t="shared" si="7"/>
        <v>-22</v>
      </c>
      <c r="Z4" s="63">
        <v>36.6</v>
      </c>
      <c r="AA4" s="63">
        <v>58.6</v>
      </c>
      <c r="AB4" s="41">
        <f t="shared" si="8"/>
        <v>-22</v>
      </c>
      <c r="AC4" s="63">
        <v>22</v>
      </c>
      <c r="AD4" s="63">
        <v>44</v>
      </c>
      <c r="AE4" s="41">
        <f t="shared" si="9"/>
        <v>-22</v>
      </c>
      <c r="AF4" s="63">
        <v>18.3</v>
      </c>
      <c r="AG4" s="63">
        <v>14.7</v>
      </c>
      <c r="AH4" s="41">
        <f t="shared" si="10"/>
        <v>3.6000000000000014</v>
      </c>
      <c r="AI4" s="63">
        <v>36.6</v>
      </c>
      <c r="AJ4" s="63">
        <v>33</v>
      </c>
      <c r="AK4" s="47">
        <f t="shared" si="11"/>
        <v>3.6000000000000014</v>
      </c>
    </row>
    <row r="5" spans="1:37" x14ac:dyDescent="0.25">
      <c r="A5" s="69" t="s">
        <v>63</v>
      </c>
      <c r="B5" s="46">
        <v>200.7</v>
      </c>
      <c r="C5" s="63">
        <v>154.1</v>
      </c>
      <c r="D5" s="41">
        <f t="shared" si="0"/>
        <v>46.599999999999994</v>
      </c>
      <c r="E5" s="63">
        <v>102.7</v>
      </c>
      <c r="F5" s="63">
        <v>116.7</v>
      </c>
      <c r="G5" s="41">
        <f t="shared" si="1"/>
        <v>-14</v>
      </c>
      <c r="H5" s="63">
        <v>65.400000000000006</v>
      </c>
      <c r="I5" s="63">
        <v>84</v>
      </c>
      <c r="J5" s="41">
        <f t="shared" si="2"/>
        <v>-18.599999999999994</v>
      </c>
      <c r="K5" s="63">
        <v>200.7</v>
      </c>
      <c r="L5" s="63">
        <v>214.7</v>
      </c>
      <c r="M5" s="41">
        <f t="shared" si="3"/>
        <v>-14</v>
      </c>
      <c r="N5" s="63">
        <v>149.4</v>
      </c>
      <c r="O5" s="63">
        <v>84</v>
      </c>
      <c r="P5" s="41">
        <f t="shared" si="4"/>
        <v>65.400000000000006</v>
      </c>
      <c r="Q5" s="63">
        <v>126</v>
      </c>
      <c r="R5" s="63">
        <v>107.4</v>
      </c>
      <c r="S5" s="41">
        <f t="shared" si="5"/>
        <v>18.599999999999994</v>
      </c>
      <c r="T5" s="63">
        <v>65.400000000000006</v>
      </c>
      <c r="U5" s="63">
        <v>135.4</v>
      </c>
      <c r="V5" s="41">
        <f t="shared" si="6"/>
        <v>-70</v>
      </c>
      <c r="W5" s="63">
        <v>210.1</v>
      </c>
      <c r="X5" s="63">
        <v>200.7</v>
      </c>
      <c r="Y5" s="41">
        <f t="shared" si="7"/>
        <v>9.4000000000000057</v>
      </c>
      <c r="Z5" s="63">
        <v>93.4</v>
      </c>
      <c r="AA5" s="63">
        <v>98</v>
      </c>
      <c r="AB5" s="41">
        <f t="shared" si="8"/>
        <v>-4.5999999999999943</v>
      </c>
      <c r="AC5" s="63">
        <v>214.7</v>
      </c>
      <c r="AD5" s="63">
        <v>205.4</v>
      </c>
      <c r="AE5" s="41">
        <f t="shared" si="9"/>
        <v>9.2999999999999829</v>
      </c>
      <c r="AF5" s="63">
        <v>93.4</v>
      </c>
      <c r="AG5" s="63">
        <v>79.400000000000006</v>
      </c>
      <c r="AH5" s="41">
        <f t="shared" si="10"/>
        <v>14</v>
      </c>
      <c r="AI5" s="63">
        <v>149.4</v>
      </c>
      <c r="AJ5" s="63">
        <v>196.1</v>
      </c>
      <c r="AK5" s="47">
        <f t="shared" si="11"/>
        <v>-46.699999999999989</v>
      </c>
    </row>
    <row r="6" spans="1:37" x14ac:dyDescent="0.25">
      <c r="A6" s="69" t="s">
        <v>78</v>
      </c>
      <c r="B6" s="46">
        <v>255.9</v>
      </c>
      <c r="C6" s="63">
        <v>180.3</v>
      </c>
      <c r="D6" s="41">
        <f t="shared" si="0"/>
        <v>75.599999999999994</v>
      </c>
      <c r="E6" s="63">
        <v>215.2</v>
      </c>
      <c r="F6" s="63">
        <v>226.8</v>
      </c>
      <c r="G6" s="41">
        <f t="shared" si="1"/>
        <v>-11.600000000000023</v>
      </c>
      <c r="H6" s="63">
        <v>139.6</v>
      </c>
      <c r="I6" s="63">
        <v>122.1</v>
      </c>
      <c r="J6" s="41">
        <f t="shared" si="2"/>
        <v>17.5</v>
      </c>
      <c r="K6" s="63">
        <v>191.9</v>
      </c>
      <c r="L6" s="63">
        <v>157</v>
      </c>
      <c r="M6" s="41">
        <f t="shared" si="3"/>
        <v>34.900000000000006</v>
      </c>
      <c r="N6" s="63">
        <v>139.6</v>
      </c>
      <c r="O6" s="63">
        <v>104.7</v>
      </c>
      <c r="P6" s="41">
        <f t="shared" si="4"/>
        <v>34.899999999999991</v>
      </c>
      <c r="Q6" s="63">
        <v>203.6</v>
      </c>
      <c r="R6" s="63">
        <v>296.60000000000002</v>
      </c>
      <c r="S6" s="41">
        <f t="shared" si="5"/>
        <v>-93.000000000000028</v>
      </c>
      <c r="T6" s="63">
        <v>180.3</v>
      </c>
      <c r="U6" s="63">
        <v>267.5</v>
      </c>
      <c r="V6" s="41">
        <f t="shared" si="6"/>
        <v>-87.199999999999989</v>
      </c>
      <c r="W6" s="63">
        <v>267.5</v>
      </c>
      <c r="X6" s="63">
        <v>221</v>
      </c>
      <c r="Y6" s="41">
        <f t="shared" si="7"/>
        <v>46.5</v>
      </c>
      <c r="Z6" s="63">
        <v>98.9</v>
      </c>
      <c r="AA6" s="63">
        <v>128</v>
      </c>
      <c r="AB6" s="41">
        <f t="shared" si="8"/>
        <v>-29.099999999999994</v>
      </c>
      <c r="AC6" s="63">
        <v>221</v>
      </c>
      <c r="AD6" s="63">
        <v>151.19999999999999</v>
      </c>
      <c r="AE6" s="41">
        <f t="shared" si="9"/>
        <v>69.800000000000011</v>
      </c>
      <c r="AF6" s="63">
        <v>180.3</v>
      </c>
      <c r="AG6" s="63">
        <v>215.2</v>
      </c>
      <c r="AH6" s="41">
        <f t="shared" si="10"/>
        <v>-34.899999999999977</v>
      </c>
      <c r="AI6" s="63">
        <v>215.2</v>
      </c>
      <c r="AJ6" s="63">
        <v>250.1</v>
      </c>
      <c r="AK6" s="47">
        <f t="shared" si="11"/>
        <v>-34.900000000000006</v>
      </c>
    </row>
    <row r="7" spans="1:37" x14ac:dyDescent="0.25">
      <c r="A7" s="69" t="s">
        <v>89</v>
      </c>
      <c r="B7" s="46">
        <v>284.10000000000002</v>
      </c>
      <c r="C7" s="63">
        <v>167.1</v>
      </c>
      <c r="D7" s="41">
        <f t="shared" si="0"/>
        <v>117.00000000000003</v>
      </c>
      <c r="E7" s="63">
        <v>117</v>
      </c>
      <c r="F7" s="63">
        <v>183.8</v>
      </c>
      <c r="G7" s="41">
        <f t="shared" si="1"/>
        <v>-66.800000000000011</v>
      </c>
      <c r="H7" s="63">
        <v>75.2</v>
      </c>
      <c r="I7" s="63">
        <v>117</v>
      </c>
      <c r="J7" s="41">
        <f t="shared" si="2"/>
        <v>-41.8</v>
      </c>
      <c r="K7" s="63">
        <v>300.8</v>
      </c>
      <c r="L7" s="63">
        <v>192.2</v>
      </c>
      <c r="M7" s="41">
        <f t="shared" si="3"/>
        <v>108.60000000000002</v>
      </c>
      <c r="N7" s="63">
        <v>91.9</v>
      </c>
      <c r="O7" s="63">
        <v>58.5</v>
      </c>
      <c r="P7" s="41">
        <f t="shared" si="4"/>
        <v>33.400000000000006</v>
      </c>
      <c r="Q7" s="63">
        <v>142</v>
      </c>
      <c r="R7" s="63">
        <v>158.80000000000001</v>
      </c>
      <c r="S7" s="41">
        <f t="shared" si="5"/>
        <v>-16.800000000000011</v>
      </c>
      <c r="T7" s="63">
        <v>66.8</v>
      </c>
      <c r="U7" s="63">
        <v>108.6</v>
      </c>
      <c r="V7" s="41">
        <f t="shared" si="6"/>
        <v>-41.8</v>
      </c>
      <c r="W7" s="63">
        <v>259</v>
      </c>
      <c r="X7" s="63">
        <v>267.39999999999998</v>
      </c>
      <c r="Y7" s="41">
        <f t="shared" si="7"/>
        <v>-8.3999999999999773</v>
      </c>
      <c r="Z7" s="63">
        <v>208.9</v>
      </c>
      <c r="AA7" s="63">
        <v>267.39999999999998</v>
      </c>
      <c r="AB7" s="41">
        <f t="shared" si="8"/>
        <v>-58.499999999999972</v>
      </c>
      <c r="AC7" s="63">
        <v>225.6</v>
      </c>
      <c r="AD7" s="63">
        <v>242.3</v>
      </c>
      <c r="AE7" s="41">
        <f t="shared" si="9"/>
        <v>-16.700000000000017</v>
      </c>
      <c r="AF7" s="63">
        <v>83.6</v>
      </c>
      <c r="AG7" s="63">
        <v>100.3</v>
      </c>
      <c r="AH7" s="41">
        <f t="shared" si="10"/>
        <v>-16.700000000000003</v>
      </c>
      <c r="AI7" s="63">
        <v>192.2</v>
      </c>
      <c r="AJ7" s="63">
        <v>192.2</v>
      </c>
      <c r="AK7" s="47">
        <f t="shared" si="11"/>
        <v>0</v>
      </c>
    </row>
    <row r="8" spans="1:37" x14ac:dyDescent="0.25">
      <c r="A8" s="69" t="s">
        <v>102</v>
      </c>
      <c r="B8" s="46">
        <v>173.8</v>
      </c>
      <c r="C8" s="63">
        <v>245</v>
      </c>
      <c r="D8" s="41">
        <f t="shared" si="0"/>
        <v>-71.199999999999989</v>
      </c>
      <c r="E8" s="63">
        <v>158</v>
      </c>
      <c r="F8" s="63">
        <v>158</v>
      </c>
      <c r="G8" s="41">
        <f t="shared" si="1"/>
        <v>0</v>
      </c>
      <c r="H8" s="63">
        <v>71.099999999999994</v>
      </c>
      <c r="I8" s="63">
        <v>55.3</v>
      </c>
      <c r="J8" s="41">
        <f t="shared" si="2"/>
        <v>15.799999999999997</v>
      </c>
      <c r="K8" s="63">
        <v>245</v>
      </c>
      <c r="L8" s="63">
        <v>150.1</v>
      </c>
      <c r="M8" s="41">
        <f t="shared" si="3"/>
        <v>94.9</v>
      </c>
      <c r="N8" s="63">
        <v>252.9</v>
      </c>
      <c r="O8" s="63">
        <v>221.3</v>
      </c>
      <c r="P8" s="41">
        <f t="shared" si="4"/>
        <v>31.599999999999994</v>
      </c>
      <c r="Q8" s="63">
        <v>134.30000000000001</v>
      </c>
      <c r="R8" s="63">
        <v>86.9</v>
      </c>
      <c r="S8" s="41">
        <f t="shared" si="5"/>
        <v>47.400000000000006</v>
      </c>
      <c r="T8" s="63">
        <v>118.5</v>
      </c>
      <c r="U8" s="63">
        <v>86.9</v>
      </c>
      <c r="V8" s="41">
        <f t="shared" si="6"/>
        <v>31.599999999999994</v>
      </c>
      <c r="W8" s="63">
        <v>229.2</v>
      </c>
      <c r="X8" s="63">
        <v>245</v>
      </c>
      <c r="Y8" s="41">
        <f t="shared" si="7"/>
        <v>-15.800000000000011</v>
      </c>
      <c r="Z8" s="63">
        <v>110.6</v>
      </c>
      <c r="AA8" s="63">
        <v>79</v>
      </c>
      <c r="AB8" s="41">
        <f t="shared" si="8"/>
        <v>31.599999999999994</v>
      </c>
      <c r="AC8" s="63">
        <v>213.4</v>
      </c>
      <c r="AD8" s="63">
        <v>165.9</v>
      </c>
      <c r="AE8" s="41">
        <f t="shared" si="9"/>
        <v>47.5</v>
      </c>
      <c r="AF8" s="63">
        <v>55.3</v>
      </c>
      <c r="AG8" s="63">
        <v>102.7</v>
      </c>
      <c r="AH8" s="41">
        <f t="shared" si="10"/>
        <v>-47.400000000000006</v>
      </c>
      <c r="AI8" s="63">
        <v>213.4</v>
      </c>
      <c r="AJ8" s="63">
        <v>260.8</v>
      </c>
      <c r="AK8" s="47">
        <f t="shared" si="11"/>
        <v>-47.400000000000006</v>
      </c>
    </row>
    <row r="9" spans="1:37" x14ac:dyDescent="0.25">
      <c r="A9" s="69" t="s">
        <v>117</v>
      </c>
      <c r="B9" s="46">
        <v>74.5</v>
      </c>
      <c r="C9" s="63">
        <v>42.6</v>
      </c>
      <c r="D9" s="41">
        <f t="shared" si="0"/>
        <v>31.9</v>
      </c>
      <c r="E9" s="63">
        <v>170.4</v>
      </c>
      <c r="F9" s="63">
        <v>159.69999999999999</v>
      </c>
      <c r="G9" s="41">
        <f t="shared" si="1"/>
        <v>10.700000000000017</v>
      </c>
      <c r="H9" s="63">
        <v>95.8</v>
      </c>
      <c r="I9" s="63">
        <v>69.2</v>
      </c>
      <c r="J9" s="41">
        <f t="shared" si="2"/>
        <v>26.599999999999994</v>
      </c>
      <c r="K9" s="63">
        <v>117.1</v>
      </c>
      <c r="L9" s="63">
        <v>101.2</v>
      </c>
      <c r="M9" s="41">
        <f t="shared" si="3"/>
        <v>15.899999999999991</v>
      </c>
      <c r="N9" s="63">
        <v>74.5</v>
      </c>
      <c r="O9" s="63">
        <v>90.5</v>
      </c>
      <c r="P9" s="41">
        <f t="shared" si="4"/>
        <v>-16</v>
      </c>
      <c r="Q9" s="63">
        <v>90.5</v>
      </c>
      <c r="R9" s="63">
        <v>90.5</v>
      </c>
      <c r="S9" s="41">
        <f t="shared" si="5"/>
        <v>0</v>
      </c>
      <c r="T9" s="63">
        <v>63.9</v>
      </c>
      <c r="U9" s="63">
        <v>42.6</v>
      </c>
      <c r="V9" s="41">
        <f t="shared" si="6"/>
        <v>21.299999999999997</v>
      </c>
      <c r="W9" s="63">
        <v>143.80000000000001</v>
      </c>
      <c r="X9" s="63">
        <v>90.5</v>
      </c>
      <c r="Y9" s="41">
        <f t="shared" si="7"/>
        <v>53.300000000000011</v>
      </c>
      <c r="Z9" s="63">
        <v>170.4</v>
      </c>
      <c r="AA9" s="63">
        <v>197</v>
      </c>
      <c r="AB9" s="41">
        <f t="shared" si="8"/>
        <v>-26.599999999999994</v>
      </c>
      <c r="AC9" s="63">
        <v>58.6</v>
      </c>
      <c r="AD9" s="63">
        <v>74.5</v>
      </c>
      <c r="AE9" s="41">
        <f t="shared" si="9"/>
        <v>-15.899999999999999</v>
      </c>
      <c r="AF9" s="63">
        <v>85.2</v>
      </c>
      <c r="AG9" s="63">
        <v>165</v>
      </c>
      <c r="AH9" s="41">
        <f t="shared" si="10"/>
        <v>-79.8</v>
      </c>
      <c r="AI9" s="63">
        <v>202.3</v>
      </c>
      <c r="AJ9" s="63">
        <v>399.3</v>
      </c>
      <c r="AK9" s="47">
        <f t="shared" si="11"/>
        <v>-197</v>
      </c>
    </row>
    <row r="10" spans="1:37" x14ac:dyDescent="0.25">
      <c r="A10" s="69" t="s">
        <v>127</v>
      </c>
      <c r="B10" s="46">
        <v>77.8</v>
      </c>
      <c r="C10" s="63">
        <v>99</v>
      </c>
      <c r="D10" s="41">
        <f t="shared" si="0"/>
        <v>-21.200000000000003</v>
      </c>
      <c r="E10" s="63">
        <v>190.9</v>
      </c>
      <c r="F10" s="63">
        <v>240.4</v>
      </c>
      <c r="G10" s="41">
        <f t="shared" si="1"/>
        <v>-49.5</v>
      </c>
      <c r="H10" s="63">
        <v>169.7</v>
      </c>
      <c r="I10" s="63">
        <v>205</v>
      </c>
      <c r="J10" s="41">
        <f t="shared" si="2"/>
        <v>-35.300000000000011</v>
      </c>
      <c r="K10" s="63">
        <v>183.8</v>
      </c>
      <c r="L10" s="63">
        <v>304</v>
      </c>
      <c r="M10" s="41">
        <f t="shared" si="3"/>
        <v>-120.19999999999999</v>
      </c>
      <c r="N10" s="63">
        <v>120.2</v>
      </c>
      <c r="O10" s="63">
        <v>148.5</v>
      </c>
      <c r="P10" s="41">
        <f t="shared" si="4"/>
        <v>-28.299999999999997</v>
      </c>
      <c r="Q10" s="63">
        <v>113.1</v>
      </c>
      <c r="R10" s="63">
        <v>106</v>
      </c>
      <c r="S10" s="41">
        <f t="shared" si="5"/>
        <v>7.0999999999999943</v>
      </c>
      <c r="T10" s="63">
        <v>91.9</v>
      </c>
      <c r="U10" s="63">
        <v>106</v>
      </c>
      <c r="V10" s="41">
        <f t="shared" si="6"/>
        <v>-14.099999999999994</v>
      </c>
      <c r="W10" s="63">
        <v>205</v>
      </c>
      <c r="X10" s="63">
        <v>134.30000000000001</v>
      </c>
      <c r="Y10" s="41">
        <f t="shared" si="7"/>
        <v>70.699999999999989</v>
      </c>
      <c r="Z10" s="63">
        <v>91.9</v>
      </c>
      <c r="AA10" s="63">
        <v>70.7</v>
      </c>
      <c r="AB10" s="41">
        <f t="shared" si="8"/>
        <v>21.200000000000003</v>
      </c>
      <c r="AC10" s="63">
        <v>183.8</v>
      </c>
      <c r="AD10" s="63">
        <v>282.8</v>
      </c>
      <c r="AE10" s="41">
        <f t="shared" si="9"/>
        <v>-99</v>
      </c>
      <c r="AF10" s="63">
        <v>84.8</v>
      </c>
      <c r="AG10" s="63">
        <v>141.4</v>
      </c>
      <c r="AH10" s="41">
        <f t="shared" si="10"/>
        <v>-56.600000000000009</v>
      </c>
      <c r="AI10" s="63">
        <v>261.60000000000002</v>
      </c>
      <c r="AJ10" s="63">
        <v>233.3</v>
      </c>
      <c r="AK10" s="47">
        <f t="shared" si="11"/>
        <v>28.300000000000011</v>
      </c>
    </row>
    <row r="11" spans="1:37" x14ac:dyDescent="0.25">
      <c r="A11" s="69" t="s">
        <v>142</v>
      </c>
      <c r="B11" s="46">
        <v>232.2</v>
      </c>
      <c r="C11" s="63">
        <v>138.19999999999999</v>
      </c>
      <c r="D11" s="41">
        <f t="shared" si="0"/>
        <v>94</v>
      </c>
      <c r="E11" s="63">
        <v>221.1</v>
      </c>
      <c r="F11" s="63">
        <v>176.9</v>
      </c>
      <c r="G11" s="41">
        <f t="shared" si="1"/>
        <v>44.199999999999989</v>
      </c>
      <c r="H11" s="63">
        <v>71.900000000000006</v>
      </c>
      <c r="I11" s="63">
        <v>44.2</v>
      </c>
      <c r="J11" s="41">
        <f t="shared" si="2"/>
        <v>27.700000000000003</v>
      </c>
      <c r="K11" s="63">
        <v>298.5</v>
      </c>
      <c r="L11" s="63">
        <v>254.3</v>
      </c>
      <c r="M11" s="41">
        <f t="shared" si="3"/>
        <v>44.199999999999989</v>
      </c>
      <c r="N11" s="63">
        <v>149.19999999999999</v>
      </c>
      <c r="O11" s="63">
        <v>110.6</v>
      </c>
      <c r="P11" s="41">
        <f t="shared" si="4"/>
        <v>38.599999999999994</v>
      </c>
      <c r="Q11" s="63">
        <v>259.8</v>
      </c>
      <c r="R11" s="63">
        <v>243.2</v>
      </c>
      <c r="S11" s="41">
        <f t="shared" si="5"/>
        <v>16.600000000000023</v>
      </c>
      <c r="T11" s="63">
        <v>116.1</v>
      </c>
      <c r="U11" s="63">
        <v>110.6</v>
      </c>
      <c r="V11" s="41">
        <f t="shared" si="6"/>
        <v>5.5</v>
      </c>
      <c r="W11" s="63">
        <v>160.30000000000001</v>
      </c>
      <c r="X11" s="63">
        <v>182.4</v>
      </c>
      <c r="Y11" s="41">
        <f t="shared" si="7"/>
        <v>-22.099999999999994</v>
      </c>
      <c r="Z11" s="63">
        <v>199</v>
      </c>
      <c r="AA11" s="63">
        <v>315.10000000000002</v>
      </c>
      <c r="AB11" s="41">
        <f t="shared" si="8"/>
        <v>-116.10000000000002</v>
      </c>
      <c r="AC11" s="63">
        <v>182.4</v>
      </c>
      <c r="AD11" s="63">
        <v>165.8</v>
      </c>
      <c r="AE11" s="41">
        <f t="shared" si="9"/>
        <v>16.599999999999994</v>
      </c>
      <c r="AF11" s="63">
        <v>182.4</v>
      </c>
      <c r="AG11" s="63">
        <v>210.1</v>
      </c>
      <c r="AH11" s="41">
        <f t="shared" si="10"/>
        <v>-27.699999999999989</v>
      </c>
      <c r="AI11" s="63">
        <v>187.9</v>
      </c>
      <c r="AJ11" s="63">
        <v>182.4</v>
      </c>
      <c r="AK11" s="47">
        <f t="shared" si="11"/>
        <v>5.5</v>
      </c>
    </row>
    <row r="12" spans="1:37" x14ac:dyDescent="0.25">
      <c r="A12" s="69" t="s">
        <v>152</v>
      </c>
      <c r="B12" s="46">
        <v>124</v>
      </c>
      <c r="C12" s="63">
        <v>130.9</v>
      </c>
      <c r="D12" s="41">
        <f t="shared" si="0"/>
        <v>-6.9000000000000057</v>
      </c>
      <c r="E12" s="63">
        <v>130.9</v>
      </c>
      <c r="F12" s="63">
        <v>75.8</v>
      </c>
      <c r="G12" s="41">
        <f t="shared" si="1"/>
        <v>55.100000000000009</v>
      </c>
      <c r="H12" s="63">
        <v>68.900000000000006</v>
      </c>
      <c r="I12" s="63">
        <v>62</v>
      </c>
      <c r="J12" s="41">
        <f t="shared" si="2"/>
        <v>6.9000000000000057</v>
      </c>
      <c r="K12" s="63">
        <v>199.8</v>
      </c>
      <c r="L12" s="63">
        <v>165.3</v>
      </c>
      <c r="M12" s="41">
        <f t="shared" si="3"/>
        <v>34.5</v>
      </c>
      <c r="N12" s="63">
        <v>186</v>
      </c>
      <c r="O12" s="63">
        <v>213.5</v>
      </c>
      <c r="P12" s="41">
        <f t="shared" si="4"/>
        <v>-27.5</v>
      </c>
      <c r="Q12" s="63">
        <v>130.9</v>
      </c>
      <c r="R12" s="63">
        <v>158.4</v>
      </c>
      <c r="S12" s="41">
        <f t="shared" si="5"/>
        <v>-27.5</v>
      </c>
      <c r="T12" s="63">
        <v>165.3</v>
      </c>
      <c r="U12" s="63">
        <v>186</v>
      </c>
      <c r="V12" s="41">
        <f t="shared" si="6"/>
        <v>-20.699999999999989</v>
      </c>
      <c r="W12" s="63">
        <v>172.2</v>
      </c>
      <c r="X12" s="63">
        <v>220.4</v>
      </c>
      <c r="Y12" s="41">
        <f t="shared" si="7"/>
        <v>-48.200000000000017</v>
      </c>
      <c r="Z12" s="63">
        <v>130.9</v>
      </c>
      <c r="AA12" s="63">
        <v>151.5</v>
      </c>
      <c r="AB12" s="41">
        <f t="shared" si="8"/>
        <v>-20.599999999999994</v>
      </c>
      <c r="AC12" s="63">
        <v>241.1</v>
      </c>
      <c r="AD12" s="63">
        <v>179.1</v>
      </c>
      <c r="AE12" s="41">
        <f t="shared" si="9"/>
        <v>62</v>
      </c>
      <c r="AF12" s="63">
        <v>48.2</v>
      </c>
      <c r="AG12" s="63">
        <v>48.2</v>
      </c>
      <c r="AH12" s="41">
        <f t="shared" si="10"/>
        <v>0</v>
      </c>
      <c r="AI12" s="63">
        <v>248</v>
      </c>
      <c r="AJ12" s="63">
        <v>234.2</v>
      </c>
      <c r="AK12" s="47">
        <f t="shared" si="11"/>
        <v>13.800000000000011</v>
      </c>
    </row>
    <row r="13" spans="1:37" x14ac:dyDescent="0.25">
      <c r="A13" s="69" t="s">
        <v>167</v>
      </c>
      <c r="B13" s="46">
        <v>66.3</v>
      </c>
      <c r="C13" s="63">
        <v>71.8</v>
      </c>
      <c r="D13" s="41">
        <f t="shared" si="0"/>
        <v>-5.5</v>
      </c>
      <c r="E13" s="63">
        <v>94</v>
      </c>
      <c r="F13" s="63">
        <v>77.400000000000006</v>
      </c>
      <c r="G13" s="41">
        <f t="shared" si="1"/>
        <v>16.599999999999994</v>
      </c>
      <c r="H13" s="63">
        <v>44.2</v>
      </c>
      <c r="I13" s="63">
        <v>49.7</v>
      </c>
      <c r="J13" s="41">
        <f t="shared" si="2"/>
        <v>-5.5</v>
      </c>
      <c r="K13" s="63">
        <v>154.69999999999999</v>
      </c>
      <c r="L13" s="63">
        <v>187.9</v>
      </c>
      <c r="M13" s="41">
        <f t="shared" si="3"/>
        <v>-33.200000000000017</v>
      </c>
      <c r="N13" s="63">
        <v>110.5</v>
      </c>
      <c r="O13" s="63">
        <v>138.19999999999999</v>
      </c>
      <c r="P13" s="41">
        <f t="shared" si="4"/>
        <v>-27.699999999999989</v>
      </c>
      <c r="Q13" s="63">
        <v>121.6</v>
      </c>
      <c r="R13" s="63">
        <v>105</v>
      </c>
      <c r="S13" s="41">
        <f t="shared" si="5"/>
        <v>16.599999999999994</v>
      </c>
      <c r="T13" s="63">
        <v>60.8</v>
      </c>
      <c r="U13" s="63">
        <v>49.7</v>
      </c>
      <c r="V13" s="41">
        <f t="shared" si="6"/>
        <v>11.099999999999994</v>
      </c>
      <c r="W13" s="63">
        <v>132.6</v>
      </c>
      <c r="X13" s="63">
        <v>138.19999999999999</v>
      </c>
      <c r="Y13" s="41">
        <f t="shared" si="7"/>
        <v>-5.5999999999999943</v>
      </c>
      <c r="Z13" s="63">
        <v>165.8</v>
      </c>
      <c r="AA13" s="63">
        <v>94</v>
      </c>
      <c r="AB13" s="41">
        <f t="shared" si="8"/>
        <v>71.800000000000011</v>
      </c>
      <c r="AC13" s="63">
        <v>121.6</v>
      </c>
      <c r="AD13" s="63">
        <v>160.30000000000001</v>
      </c>
      <c r="AE13" s="41">
        <f t="shared" si="9"/>
        <v>-38.700000000000017</v>
      </c>
      <c r="AF13" s="63">
        <v>66.3</v>
      </c>
      <c r="AG13" s="63">
        <v>55.3</v>
      </c>
      <c r="AH13" s="41">
        <f t="shared" si="10"/>
        <v>11</v>
      </c>
      <c r="AI13" s="63">
        <v>165.8</v>
      </c>
      <c r="AJ13" s="63">
        <v>160.30000000000001</v>
      </c>
      <c r="AK13" s="47">
        <f t="shared" si="11"/>
        <v>5.5</v>
      </c>
    </row>
    <row r="14" spans="1:37" x14ac:dyDescent="0.25">
      <c r="A14" s="69" t="s">
        <v>174</v>
      </c>
      <c r="B14" s="46">
        <v>103.2</v>
      </c>
      <c r="C14" s="63">
        <v>103.2</v>
      </c>
      <c r="D14" s="41">
        <f t="shared" si="0"/>
        <v>0</v>
      </c>
      <c r="E14" s="63">
        <v>127</v>
      </c>
      <c r="F14" s="63">
        <v>119.1</v>
      </c>
      <c r="G14" s="41">
        <f t="shared" si="1"/>
        <v>7.9000000000000057</v>
      </c>
      <c r="H14" s="63">
        <v>55.6</v>
      </c>
      <c r="I14" s="63">
        <v>47.6</v>
      </c>
      <c r="J14" s="41">
        <f t="shared" si="2"/>
        <v>8</v>
      </c>
      <c r="K14" s="63">
        <v>79.400000000000006</v>
      </c>
      <c r="L14" s="63">
        <v>95.3</v>
      </c>
      <c r="M14" s="41">
        <f t="shared" si="3"/>
        <v>-15.899999999999991</v>
      </c>
      <c r="N14" s="63">
        <v>39.700000000000003</v>
      </c>
      <c r="O14" s="63">
        <v>55.6</v>
      </c>
      <c r="P14" s="41">
        <f t="shared" si="4"/>
        <v>-15.899999999999999</v>
      </c>
      <c r="Q14" s="63">
        <v>87.3</v>
      </c>
      <c r="R14" s="63">
        <v>71.5</v>
      </c>
      <c r="S14" s="41">
        <f t="shared" si="5"/>
        <v>15.799999999999997</v>
      </c>
      <c r="T14" s="63">
        <v>63.5</v>
      </c>
      <c r="U14" s="63">
        <v>55.6</v>
      </c>
      <c r="V14" s="41">
        <f t="shared" si="6"/>
        <v>7.8999999999999986</v>
      </c>
      <c r="W14" s="63">
        <v>127</v>
      </c>
      <c r="X14" s="63">
        <v>111.2</v>
      </c>
      <c r="Y14" s="41">
        <f t="shared" si="7"/>
        <v>15.799999999999997</v>
      </c>
      <c r="Z14" s="63">
        <v>111.2</v>
      </c>
      <c r="AA14" s="63">
        <v>103.2</v>
      </c>
      <c r="AB14" s="41">
        <f t="shared" si="8"/>
        <v>8</v>
      </c>
      <c r="AC14" s="63">
        <v>87.3</v>
      </c>
      <c r="AD14" s="63">
        <v>71.5</v>
      </c>
      <c r="AE14" s="41">
        <f t="shared" si="9"/>
        <v>15.799999999999997</v>
      </c>
      <c r="AF14" s="63">
        <v>71.5</v>
      </c>
      <c r="AG14" s="63">
        <v>79.400000000000006</v>
      </c>
      <c r="AH14" s="41">
        <f t="shared" si="10"/>
        <v>-7.9000000000000057</v>
      </c>
      <c r="AI14" s="63">
        <v>111.2</v>
      </c>
      <c r="AJ14" s="63">
        <v>87.3</v>
      </c>
      <c r="AK14" s="47">
        <f t="shared" si="11"/>
        <v>23.900000000000006</v>
      </c>
    </row>
    <row r="15" spans="1:37" x14ac:dyDescent="0.25">
      <c r="A15" s="69" t="s">
        <v>186</v>
      </c>
      <c r="B15" s="46">
        <v>176.7</v>
      </c>
      <c r="C15" s="63">
        <v>156.6</v>
      </c>
      <c r="D15" s="41">
        <f t="shared" si="0"/>
        <v>20.099999999999994</v>
      </c>
      <c r="E15" s="63">
        <v>361.4</v>
      </c>
      <c r="F15" s="63">
        <v>241</v>
      </c>
      <c r="G15" s="41">
        <f t="shared" si="1"/>
        <v>120.39999999999998</v>
      </c>
      <c r="H15" s="63">
        <v>188.7</v>
      </c>
      <c r="I15" s="63">
        <v>329.3</v>
      </c>
      <c r="J15" s="41">
        <f t="shared" si="2"/>
        <v>-140.60000000000002</v>
      </c>
      <c r="K15" s="63">
        <v>305.2</v>
      </c>
      <c r="L15" s="63">
        <v>325.3</v>
      </c>
      <c r="M15" s="41">
        <f t="shared" si="3"/>
        <v>-20.100000000000023</v>
      </c>
      <c r="N15" s="63">
        <v>168.7</v>
      </c>
      <c r="O15" s="63">
        <v>148.6</v>
      </c>
      <c r="P15" s="41">
        <f t="shared" si="4"/>
        <v>20.099999999999994</v>
      </c>
      <c r="Q15" s="63">
        <v>265.10000000000002</v>
      </c>
      <c r="R15" s="63">
        <v>196.8</v>
      </c>
      <c r="S15" s="41">
        <f t="shared" si="5"/>
        <v>68.300000000000011</v>
      </c>
      <c r="T15" s="63">
        <v>168.7</v>
      </c>
      <c r="U15" s="63">
        <v>128.5</v>
      </c>
      <c r="V15" s="41">
        <f t="shared" si="6"/>
        <v>40.199999999999989</v>
      </c>
      <c r="W15" s="63">
        <v>224.9</v>
      </c>
      <c r="X15" s="63">
        <v>204.8</v>
      </c>
      <c r="Y15" s="41">
        <f t="shared" si="7"/>
        <v>20.099999999999994</v>
      </c>
      <c r="Z15" s="63">
        <v>172.7</v>
      </c>
      <c r="AA15" s="63">
        <v>168.7</v>
      </c>
      <c r="AB15" s="41">
        <f t="shared" si="8"/>
        <v>4</v>
      </c>
      <c r="AC15" s="63">
        <v>289.10000000000002</v>
      </c>
      <c r="AD15" s="63">
        <v>285.10000000000002</v>
      </c>
      <c r="AE15" s="41">
        <f t="shared" si="9"/>
        <v>4</v>
      </c>
      <c r="AF15" s="63">
        <v>172.7</v>
      </c>
      <c r="AG15" s="63">
        <v>180.7</v>
      </c>
      <c r="AH15" s="41">
        <f t="shared" si="10"/>
        <v>-8</v>
      </c>
      <c r="AI15" s="63">
        <v>349.4</v>
      </c>
      <c r="AJ15" s="63">
        <v>353.4</v>
      </c>
      <c r="AK15" s="47">
        <f t="shared" si="11"/>
        <v>-4</v>
      </c>
    </row>
    <row r="16" spans="1:37" x14ac:dyDescent="0.25">
      <c r="A16" s="69" t="s">
        <v>204</v>
      </c>
      <c r="B16" s="46">
        <v>149</v>
      </c>
      <c r="C16" s="63">
        <v>186.3</v>
      </c>
      <c r="D16" s="41">
        <f t="shared" si="0"/>
        <v>-37.300000000000011</v>
      </c>
      <c r="E16" s="63">
        <v>173.9</v>
      </c>
      <c r="F16" s="63">
        <v>124.2</v>
      </c>
      <c r="G16" s="41">
        <f t="shared" si="1"/>
        <v>49.7</v>
      </c>
      <c r="H16" s="63">
        <v>93.1</v>
      </c>
      <c r="I16" s="63">
        <v>118</v>
      </c>
      <c r="J16" s="41">
        <f t="shared" si="2"/>
        <v>-24.900000000000006</v>
      </c>
      <c r="K16" s="63">
        <v>260.8</v>
      </c>
      <c r="L16" s="63">
        <v>136.6</v>
      </c>
      <c r="M16" s="41">
        <f t="shared" si="3"/>
        <v>124.20000000000002</v>
      </c>
      <c r="N16" s="63">
        <v>267</v>
      </c>
      <c r="O16" s="63">
        <v>447</v>
      </c>
      <c r="P16" s="41">
        <f t="shared" si="4"/>
        <v>-180</v>
      </c>
      <c r="Q16" s="63">
        <v>204.9</v>
      </c>
      <c r="R16" s="63">
        <v>161.4</v>
      </c>
      <c r="S16" s="41">
        <f t="shared" si="5"/>
        <v>43.5</v>
      </c>
      <c r="T16" s="63">
        <v>80.7</v>
      </c>
      <c r="U16" s="63">
        <v>37.299999999999997</v>
      </c>
      <c r="V16" s="41">
        <f t="shared" si="6"/>
        <v>43.400000000000006</v>
      </c>
      <c r="W16" s="63">
        <v>167.6</v>
      </c>
      <c r="X16" s="63">
        <v>105.6</v>
      </c>
      <c r="Y16" s="41">
        <f t="shared" si="7"/>
        <v>62</v>
      </c>
      <c r="Z16" s="63">
        <v>211.1</v>
      </c>
      <c r="AA16" s="63">
        <v>161.4</v>
      </c>
      <c r="AB16" s="41">
        <f t="shared" si="8"/>
        <v>49.699999999999989</v>
      </c>
      <c r="AC16" s="63">
        <v>186.3</v>
      </c>
      <c r="AD16" s="63">
        <v>204.9</v>
      </c>
      <c r="AE16" s="41">
        <f t="shared" si="9"/>
        <v>-18.599999999999994</v>
      </c>
      <c r="AF16" s="63">
        <v>49.7</v>
      </c>
      <c r="AG16" s="63">
        <v>37.299999999999997</v>
      </c>
      <c r="AH16" s="41">
        <f t="shared" si="10"/>
        <v>12.400000000000006</v>
      </c>
      <c r="AI16" s="63">
        <v>254.6</v>
      </c>
      <c r="AJ16" s="63">
        <v>366.3</v>
      </c>
      <c r="AK16" s="47">
        <f t="shared" si="11"/>
        <v>-111.70000000000002</v>
      </c>
    </row>
    <row r="17" spans="1:37" x14ac:dyDescent="0.25">
      <c r="A17" s="69" t="s">
        <v>214</v>
      </c>
      <c r="B17" s="46">
        <v>157.9</v>
      </c>
      <c r="C17" s="63">
        <v>164.4</v>
      </c>
      <c r="D17" s="41">
        <f t="shared" si="0"/>
        <v>-6.5</v>
      </c>
      <c r="E17" s="63">
        <v>309.2</v>
      </c>
      <c r="F17" s="63">
        <v>157.9</v>
      </c>
      <c r="G17" s="41">
        <f t="shared" si="1"/>
        <v>151.29999999999998</v>
      </c>
      <c r="H17" s="63">
        <v>157.9</v>
      </c>
      <c r="I17" s="63">
        <v>197.3</v>
      </c>
      <c r="J17" s="41">
        <f t="shared" si="2"/>
        <v>-39.400000000000006</v>
      </c>
      <c r="K17" s="63">
        <v>164.4</v>
      </c>
      <c r="L17" s="63">
        <v>111.8</v>
      </c>
      <c r="M17" s="41">
        <f t="shared" si="3"/>
        <v>52.600000000000009</v>
      </c>
      <c r="N17" s="63">
        <v>217.1</v>
      </c>
      <c r="O17" s="63">
        <v>164.4</v>
      </c>
      <c r="P17" s="41">
        <f t="shared" si="4"/>
        <v>52.699999999999989</v>
      </c>
      <c r="Q17" s="63">
        <v>263.10000000000002</v>
      </c>
      <c r="R17" s="63">
        <v>151.30000000000001</v>
      </c>
      <c r="S17" s="41">
        <f t="shared" si="5"/>
        <v>111.80000000000001</v>
      </c>
      <c r="T17" s="63">
        <v>78.900000000000006</v>
      </c>
      <c r="U17" s="63">
        <v>72.400000000000006</v>
      </c>
      <c r="V17" s="41">
        <f t="shared" si="6"/>
        <v>6.5</v>
      </c>
      <c r="W17" s="63">
        <v>223.6</v>
      </c>
      <c r="X17" s="63">
        <v>440.7</v>
      </c>
      <c r="Y17" s="41">
        <f t="shared" si="7"/>
        <v>-217.1</v>
      </c>
      <c r="Z17" s="63">
        <v>184.2</v>
      </c>
      <c r="AA17" s="63">
        <v>164.4</v>
      </c>
      <c r="AB17" s="41">
        <f t="shared" si="8"/>
        <v>19.799999999999983</v>
      </c>
      <c r="AC17" s="63">
        <v>184.2</v>
      </c>
      <c r="AD17" s="63">
        <v>217.1</v>
      </c>
      <c r="AE17" s="41">
        <f t="shared" si="9"/>
        <v>-32.900000000000006</v>
      </c>
      <c r="AF17" s="63">
        <v>65.8</v>
      </c>
      <c r="AG17" s="63">
        <v>65.8</v>
      </c>
      <c r="AH17" s="41">
        <f t="shared" si="10"/>
        <v>0</v>
      </c>
      <c r="AI17" s="63">
        <v>302.60000000000002</v>
      </c>
      <c r="AJ17" s="63">
        <v>243.4</v>
      </c>
      <c r="AK17" s="47">
        <f t="shared" si="11"/>
        <v>59.200000000000017</v>
      </c>
    </row>
    <row r="18" spans="1:37" x14ac:dyDescent="0.25">
      <c r="A18" s="69" t="s">
        <v>221</v>
      </c>
      <c r="B18" s="46">
        <v>134.9</v>
      </c>
      <c r="C18" s="63">
        <v>134.9</v>
      </c>
      <c r="D18" s="41">
        <f t="shared" si="0"/>
        <v>0</v>
      </c>
      <c r="E18" s="63">
        <v>242.9</v>
      </c>
      <c r="F18" s="63">
        <v>124.1</v>
      </c>
      <c r="G18" s="41">
        <f t="shared" si="1"/>
        <v>118.80000000000001</v>
      </c>
      <c r="H18" s="63">
        <v>64.8</v>
      </c>
      <c r="I18" s="63">
        <v>32.4</v>
      </c>
      <c r="J18" s="41">
        <f t="shared" si="2"/>
        <v>32.4</v>
      </c>
      <c r="K18" s="63">
        <v>199.7</v>
      </c>
      <c r="L18" s="63">
        <v>188.9</v>
      </c>
      <c r="M18" s="41">
        <f t="shared" si="3"/>
        <v>10.799999999999983</v>
      </c>
      <c r="N18" s="63">
        <v>134.9</v>
      </c>
      <c r="O18" s="63">
        <v>118.7</v>
      </c>
      <c r="P18" s="41">
        <f t="shared" si="4"/>
        <v>16.200000000000003</v>
      </c>
      <c r="Q18" s="63">
        <v>226.7</v>
      </c>
      <c r="R18" s="63">
        <v>215.9</v>
      </c>
      <c r="S18" s="41">
        <f t="shared" si="5"/>
        <v>10.799999999999983</v>
      </c>
      <c r="T18" s="63">
        <v>107.9</v>
      </c>
      <c r="U18" s="63">
        <v>145.69999999999999</v>
      </c>
      <c r="V18" s="41">
        <f t="shared" si="6"/>
        <v>-37.799999999999983</v>
      </c>
      <c r="W18" s="63">
        <v>188.9</v>
      </c>
      <c r="X18" s="63">
        <v>291.39999999999998</v>
      </c>
      <c r="Y18" s="41">
        <f t="shared" si="7"/>
        <v>-102.49999999999997</v>
      </c>
      <c r="Z18" s="63">
        <v>161.9</v>
      </c>
      <c r="AA18" s="63">
        <v>124.1</v>
      </c>
      <c r="AB18" s="41">
        <f t="shared" si="8"/>
        <v>37.800000000000011</v>
      </c>
      <c r="AC18" s="63">
        <v>161.9</v>
      </c>
      <c r="AD18" s="63">
        <v>134.9</v>
      </c>
      <c r="AE18" s="41">
        <f t="shared" si="9"/>
        <v>27</v>
      </c>
      <c r="AF18" s="63">
        <v>107.9</v>
      </c>
      <c r="AG18" s="63">
        <v>199.7</v>
      </c>
      <c r="AH18" s="41">
        <f t="shared" si="10"/>
        <v>-91.799999999999983</v>
      </c>
      <c r="AI18" s="63">
        <v>264.39999999999998</v>
      </c>
      <c r="AJ18" s="63">
        <v>302.2</v>
      </c>
      <c r="AK18" s="47">
        <f t="shared" si="11"/>
        <v>-37.800000000000011</v>
      </c>
    </row>
    <row r="19" spans="1:37" x14ac:dyDescent="0.25">
      <c r="A19" s="69" t="s">
        <v>230</v>
      </c>
      <c r="B19" s="46">
        <v>72.8</v>
      </c>
      <c r="C19" s="63">
        <v>86.8</v>
      </c>
      <c r="D19" s="41">
        <f t="shared" si="0"/>
        <v>-14</v>
      </c>
      <c r="E19" s="63">
        <v>70</v>
      </c>
      <c r="F19" s="63">
        <v>58.8</v>
      </c>
      <c r="G19" s="41">
        <f t="shared" si="1"/>
        <v>11.200000000000003</v>
      </c>
      <c r="H19" s="63">
        <v>123.2</v>
      </c>
      <c r="I19" s="63">
        <v>243.6</v>
      </c>
      <c r="J19" s="41">
        <f t="shared" si="2"/>
        <v>-120.39999999999999</v>
      </c>
      <c r="K19" s="63">
        <v>165.2</v>
      </c>
      <c r="L19" s="63">
        <v>151.19999999999999</v>
      </c>
      <c r="M19" s="41">
        <f t="shared" si="3"/>
        <v>14</v>
      </c>
      <c r="N19" s="63">
        <v>95.2</v>
      </c>
      <c r="O19" s="63">
        <v>98</v>
      </c>
      <c r="P19" s="41">
        <f t="shared" si="4"/>
        <v>-2.7999999999999972</v>
      </c>
      <c r="Q19" s="63">
        <v>89.6</v>
      </c>
      <c r="R19" s="63">
        <v>109.2</v>
      </c>
      <c r="S19" s="41">
        <f t="shared" si="5"/>
        <v>-19.600000000000009</v>
      </c>
      <c r="T19" s="63">
        <v>120.4</v>
      </c>
      <c r="U19" s="63">
        <v>128.80000000000001</v>
      </c>
      <c r="V19" s="41">
        <f t="shared" si="6"/>
        <v>-8.4000000000000057</v>
      </c>
      <c r="W19" s="63">
        <v>196</v>
      </c>
      <c r="X19" s="63">
        <v>221.2</v>
      </c>
      <c r="Y19" s="41">
        <f t="shared" si="7"/>
        <v>-25.199999999999989</v>
      </c>
      <c r="Z19" s="63">
        <v>92.4</v>
      </c>
      <c r="AA19" s="63">
        <v>109.2</v>
      </c>
      <c r="AB19" s="41">
        <f t="shared" si="8"/>
        <v>-16.799999999999997</v>
      </c>
      <c r="AC19" s="63">
        <v>193.2</v>
      </c>
      <c r="AD19" s="63">
        <v>140</v>
      </c>
      <c r="AE19" s="41">
        <f t="shared" si="9"/>
        <v>53.199999999999989</v>
      </c>
      <c r="AF19" s="63">
        <v>81.2</v>
      </c>
      <c r="AG19" s="63">
        <v>47.6</v>
      </c>
      <c r="AH19" s="41">
        <f t="shared" si="10"/>
        <v>33.6</v>
      </c>
      <c r="AI19" s="63">
        <v>182</v>
      </c>
      <c r="AJ19" s="63">
        <v>243.6</v>
      </c>
      <c r="AK19" s="47">
        <f t="shared" si="11"/>
        <v>-61.599999999999994</v>
      </c>
    </row>
    <row r="20" spans="1:37" x14ac:dyDescent="0.25">
      <c r="A20" s="69" t="s">
        <v>234</v>
      </c>
      <c r="B20" s="46">
        <v>115.9</v>
      </c>
      <c r="C20" s="63">
        <v>186.5</v>
      </c>
      <c r="D20" s="41">
        <f t="shared" si="0"/>
        <v>-70.599999999999994</v>
      </c>
      <c r="E20" s="63">
        <v>50.4</v>
      </c>
      <c r="F20" s="63">
        <v>45.4</v>
      </c>
      <c r="G20" s="41">
        <f t="shared" si="1"/>
        <v>5</v>
      </c>
      <c r="H20" s="63">
        <v>40.299999999999997</v>
      </c>
      <c r="I20" s="63">
        <v>45.4</v>
      </c>
      <c r="J20" s="41">
        <f t="shared" si="2"/>
        <v>-5.1000000000000014</v>
      </c>
      <c r="K20" s="63">
        <v>115.9</v>
      </c>
      <c r="L20" s="63">
        <v>126</v>
      </c>
      <c r="M20" s="41">
        <f t="shared" si="3"/>
        <v>-10.099999999999994</v>
      </c>
      <c r="N20" s="63">
        <v>45.4</v>
      </c>
      <c r="O20" s="63">
        <v>55.5</v>
      </c>
      <c r="P20" s="41">
        <f t="shared" si="4"/>
        <v>-10.100000000000001</v>
      </c>
      <c r="Q20" s="63">
        <v>60.5</v>
      </c>
      <c r="R20" s="63">
        <v>70.599999999999994</v>
      </c>
      <c r="S20" s="41">
        <f t="shared" si="5"/>
        <v>-10.099999999999994</v>
      </c>
      <c r="T20" s="63">
        <v>20.2</v>
      </c>
      <c r="U20" s="63">
        <v>25.2</v>
      </c>
      <c r="V20" s="41">
        <f t="shared" si="6"/>
        <v>-5</v>
      </c>
      <c r="W20" s="63">
        <v>80.7</v>
      </c>
      <c r="X20" s="63">
        <v>80.7</v>
      </c>
      <c r="Y20" s="41">
        <f t="shared" si="7"/>
        <v>0</v>
      </c>
      <c r="Z20" s="63">
        <v>60.5</v>
      </c>
      <c r="AA20" s="63">
        <v>60.5</v>
      </c>
      <c r="AB20" s="41">
        <f t="shared" si="8"/>
        <v>0</v>
      </c>
      <c r="AC20" s="63">
        <v>95.8</v>
      </c>
      <c r="AD20" s="63">
        <v>115.9</v>
      </c>
      <c r="AE20" s="41">
        <f t="shared" si="9"/>
        <v>-20.100000000000009</v>
      </c>
      <c r="AF20" s="63">
        <v>30.2</v>
      </c>
      <c r="AG20" s="63">
        <v>30.2</v>
      </c>
      <c r="AH20" s="41">
        <f t="shared" si="10"/>
        <v>0</v>
      </c>
      <c r="AI20" s="63">
        <v>141.19999999999999</v>
      </c>
      <c r="AJ20" s="63">
        <v>126</v>
      </c>
      <c r="AK20" s="47">
        <f t="shared" si="11"/>
        <v>15.199999999999989</v>
      </c>
    </row>
    <row r="21" spans="1:37" x14ac:dyDescent="0.25">
      <c r="A21" s="69" t="s">
        <v>249</v>
      </c>
      <c r="B21" s="46">
        <v>47.9</v>
      </c>
      <c r="C21" s="63">
        <v>28.8</v>
      </c>
      <c r="D21" s="41">
        <f t="shared" si="0"/>
        <v>19.099999999999998</v>
      </c>
      <c r="E21" s="63">
        <v>52.7</v>
      </c>
      <c r="F21" s="63">
        <v>52.7</v>
      </c>
      <c r="G21" s="41">
        <f t="shared" si="1"/>
        <v>0</v>
      </c>
      <c r="H21" s="63">
        <v>71.900000000000006</v>
      </c>
      <c r="I21" s="63">
        <v>71.900000000000006</v>
      </c>
      <c r="J21" s="41">
        <f t="shared" si="2"/>
        <v>0</v>
      </c>
      <c r="K21" s="63">
        <v>124.6</v>
      </c>
      <c r="L21" s="63">
        <v>129.4</v>
      </c>
      <c r="M21" s="41">
        <f t="shared" si="3"/>
        <v>-4.8000000000000114</v>
      </c>
      <c r="N21" s="63">
        <v>47.9</v>
      </c>
      <c r="O21" s="63">
        <v>38.299999999999997</v>
      </c>
      <c r="P21" s="41">
        <f t="shared" si="4"/>
        <v>9.6000000000000014</v>
      </c>
      <c r="Q21" s="63">
        <v>91.1</v>
      </c>
      <c r="R21" s="63">
        <v>100.7</v>
      </c>
      <c r="S21" s="41">
        <f t="shared" si="5"/>
        <v>-9.6000000000000085</v>
      </c>
      <c r="T21" s="63">
        <v>28.8</v>
      </c>
      <c r="U21" s="63">
        <v>38.299999999999997</v>
      </c>
      <c r="V21" s="41">
        <f t="shared" si="6"/>
        <v>-9.4999999999999964</v>
      </c>
      <c r="W21" s="63">
        <v>105.4</v>
      </c>
      <c r="X21" s="63">
        <v>124.6</v>
      </c>
      <c r="Y21" s="41">
        <f t="shared" si="7"/>
        <v>-19.199999999999989</v>
      </c>
      <c r="Z21" s="63">
        <v>57.5</v>
      </c>
      <c r="AA21" s="63">
        <v>57.5</v>
      </c>
      <c r="AB21" s="41">
        <f t="shared" si="8"/>
        <v>0</v>
      </c>
      <c r="AC21" s="63">
        <v>81.5</v>
      </c>
      <c r="AD21" s="63">
        <v>52.7</v>
      </c>
      <c r="AE21" s="41">
        <f t="shared" si="9"/>
        <v>28.799999999999997</v>
      </c>
      <c r="AF21" s="63">
        <v>57.5</v>
      </c>
      <c r="AG21" s="63">
        <v>62.3</v>
      </c>
      <c r="AH21" s="41">
        <f t="shared" si="10"/>
        <v>-4.7999999999999972</v>
      </c>
      <c r="AI21" s="63">
        <v>71.900000000000006</v>
      </c>
      <c r="AJ21" s="63">
        <v>76.7</v>
      </c>
      <c r="AK21" s="47">
        <f t="shared" si="11"/>
        <v>-4.7999999999999972</v>
      </c>
    </row>
    <row r="22" spans="1:37" x14ac:dyDescent="0.25">
      <c r="A22" s="69" t="s">
        <v>255</v>
      </c>
      <c r="B22" s="46">
        <v>234.5</v>
      </c>
      <c r="C22" s="63">
        <v>217.8</v>
      </c>
      <c r="D22" s="41">
        <f t="shared" si="0"/>
        <v>16.699999999999989</v>
      </c>
      <c r="E22" s="63">
        <v>79.599999999999994</v>
      </c>
      <c r="F22" s="63">
        <v>62.8</v>
      </c>
      <c r="G22" s="41">
        <f t="shared" si="1"/>
        <v>16.799999999999997</v>
      </c>
      <c r="H22" s="63">
        <v>75.400000000000006</v>
      </c>
      <c r="I22" s="63">
        <v>54.4</v>
      </c>
      <c r="J22" s="41">
        <f t="shared" si="2"/>
        <v>21.000000000000007</v>
      </c>
      <c r="K22" s="63">
        <v>238.7</v>
      </c>
      <c r="L22" s="63">
        <v>305.7</v>
      </c>
      <c r="M22" s="41">
        <f t="shared" si="3"/>
        <v>-67</v>
      </c>
      <c r="N22" s="63">
        <v>163.30000000000001</v>
      </c>
      <c r="O22" s="63">
        <v>129.80000000000001</v>
      </c>
      <c r="P22" s="41">
        <f t="shared" si="4"/>
        <v>33.5</v>
      </c>
      <c r="Q22" s="63">
        <v>113.1</v>
      </c>
      <c r="R22" s="63">
        <v>142.4</v>
      </c>
      <c r="S22" s="41">
        <f t="shared" si="5"/>
        <v>-29.300000000000011</v>
      </c>
      <c r="T22" s="63">
        <v>62.8</v>
      </c>
      <c r="U22" s="63">
        <v>37.700000000000003</v>
      </c>
      <c r="V22" s="41">
        <f t="shared" si="6"/>
        <v>25.099999999999994</v>
      </c>
      <c r="W22" s="63">
        <v>188.5</v>
      </c>
      <c r="X22" s="63">
        <v>150.80000000000001</v>
      </c>
      <c r="Y22" s="41">
        <f t="shared" si="7"/>
        <v>37.699999999999989</v>
      </c>
      <c r="Z22" s="63">
        <v>205.2</v>
      </c>
      <c r="AA22" s="63">
        <v>205.2</v>
      </c>
      <c r="AB22" s="41">
        <f t="shared" si="8"/>
        <v>0</v>
      </c>
      <c r="AC22" s="63">
        <v>201</v>
      </c>
      <c r="AD22" s="63">
        <v>188.5</v>
      </c>
      <c r="AE22" s="41">
        <f t="shared" si="9"/>
        <v>12.5</v>
      </c>
      <c r="AF22" s="63">
        <v>50.3</v>
      </c>
      <c r="AG22" s="63">
        <v>50.3</v>
      </c>
      <c r="AH22" s="41">
        <f t="shared" si="10"/>
        <v>0</v>
      </c>
      <c r="AI22" s="63">
        <v>259.7</v>
      </c>
      <c r="AJ22" s="63">
        <v>318.3</v>
      </c>
      <c r="AK22" s="47">
        <f t="shared" si="11"/>
        <v>-58.600000000000023</v>
      </c>
    </row>
    <row r="23" spans="1:37" x14ac:dyDescent="0.25">
      <c r="A23" s="69" t="s">
        <v>271</v>
      </c>
      <c r="B23" s="46">
        <v>142.80000000000001</v>
      </c>
      <c r="C23" s="63">
        <v>178.5</v>
      </c>
      <c r="D23" s="41">
        <f t="shared" si="0"/>
        <v>-35.699999999999989</v>
      </c>
      <c r="E23" s="63">
        <v>172.5</v>
      </c>
      <c r="F23" s="63">
        <v>196.3</v>
      </c>
      <c r="G23" s="41">
        <f t="shared" si="1"/>
        <v>-23.800000000000011</v>
      </c>
      <c r="H23" s="63">
        <v>124.9</v>
      </c>
      <c r="I23" s="63">
        <v>154.69999999999999</v>
      </c>
      <c r="J23" s="41">
        <f t="shared" si="2"/>
        <v>-29.799999999999983</v>
      </c>
      <c r="K23" s="63">
        <v>190.4</v>
      </c>
      <c r="L23" s="63">
        <v>148.69999999999999</v>
      </c>
      <c r="M23" s="41">
        <f t="shared" si="3"/>
        <v>41.700000000000017</v>
      </c>
      <c r="N23" s="63">
        <v>136.80000000000001</v>
      </c>
      <c r="O23" s="63">
        <v>154.69999999999999</v>
      </c>
      <c r="P23" s="41">
        <f t="shared" si="4"/>
        <v>-17.899999999999977</v>
      </c>
      <c r="Q23" s="63">
        <v>297.39999999999998</v>
      </c>
      <c r="R23" s="63">
        <v>333.1</v>
      </c>
      <c r="S23" s="41">
        <f t="shared" si="5"/>
        <v>-35.700000000000045</v>
      </c>
      <c r="T23" s="63">
        <v>83.3</v>
      </c>
      <c r="U23" s="63">
        <v>41.6</v>
      </c>
      <c r="V23" s="41">
        <f t="shared" si="6"/>
        <v>41.699999999999996</v>
      </c>
      <c r="W23" s="63">
        <v>261.7</v>
      </c>
      <c r="X23" s="63">
        <v>273.60000000000002</v>
      </c>
      <c r="Y23" s="41">
        <f t="shared" si="7"/>
        <v>-11.900000000000034</v>
      </c>
      <c r="Z23" s="63">
        <v>130.9</v>
      </c>
      <c r="AA23" s="63">
        <v>142.80000000000001</v>
      </c>
      <c r="AB23" s="41">
        <f t="shared" si="8"/>
        <v>-11.900000000000006</v>
      </c>
      <c r="AC23" s="63">
        <v>279.60000000000002</v>
      </c>
      <c r="AD23" s="63">
        <v>220.1</v>
      </c>
      <c r="AE23" s="41">
        <f t="shared" si="9"/>
        <v>59.500000000000028</v>
      </c>
      <c r="AF23" s="63">
        <v>148.69999999999999</v>
      </c>
      <c r="AG23" s="63">
        <v>124.9</v>
      </c>
      <c r="AH23" s="41">
        <f t="shared" si="10"/>
        <v>23.799999999999983</v>
      </c>
      <c r="AI23" s="63">
        <v>237.9</v>
      </c>
      <c r="AJ23" s="63">
        <v>130.9</v>
      </c>
      <c r="AK23" s="47">
        <f t="shared" si="11"/>
        <v>107</v>
      </c>
    </row>
    <row r="24" spans="1:37" x14ac:dyDescent="0.25">
      <c r="A24" s="69" t="s">
        <v>288</v>
      </c>
      <c r="B24" s="46">
        <v>0</v>
      </c>
      <c r="C24" s="63">
        <v>0</v>
      </c>
      <c r="D24" s="41">
        <f t="shared" si="0"/>
        <v>0</v>
      </c>
      <c r="E24" s="63">
        <v>0</v>
      </c>
      <c r="F24" s="63">
        <v>11.7</v>
      </c>
      <c r="G24" s="41">
        <f t="shared" si="1"/>
        <v>-11.7</v>
      </c>
      <c r="H24" s="63">
        <v>0</v>
      </c>
      <c r="I24" s="63">
        <v>11.7</v>
      </c>
      <c r="J24" s="41">
        <f t="shared" si="2"/>
        <v>-11.7</v>
      </c>
      <c r="K24" s="63">
        <v>0</v>
      </c>
      <c r="L24" s="63">
        <v>0</v>
      </c>
      <c r="M24" s="41">
        <f t="shared" si="3"/>
        <v>0</v>
      </c>
      <c r="N24" s="63">
        <v>23.3</v>
      </c>
      <c r="O24" s="63">
        <v>46.6</v>
      </c>
      <c r="P24" s="41">
        <f t="shared" si="4"/>
        <v>-23.3</v>
      </c>
      <c r="Q24" s="63">
        <v>11.7</v>
      </c>
      <c r="R24" s="63">
        <v>0</v>
      </c>
      <c r="S24" s="41">
        <f t="shared" si="5"/>
        <v>11.7</v>
      </c>
      <c r="T24" s="63">
        <v>11.7</v>
      </c>
      <c r="U24" s="63">
        <v>23.3</v>
      </c>
      <c r="V24" s="41">
        <f t="shared" si="6"/>
        <v>-11.600000000000001</v>
      </c>
      <c r="W24" s="63">
        <v>58.3</v>
      </c>
      <c r="X24" s="63">
        <v>70</v>
      </c>
      <c r="Y24" s="41">
        <f t="shared" si="7"/>
        <v>-11.700000000000003</v>
      </c>
      <c r="Z24" s="63">
        <v>81.599999999999994</v>
      </c>
      <c r="AA24" s="63">
        <v>58.3</v>
      </c>
      <c r="AB24" s="41">
        <f t="shared" si="8"/>
        <v>23.299999999999997</v>
      </c>
      <c r="AC24" s="63">
        <v>105</v>
      </c>
      <c r="AD24" s="63">
        <v>93.3</v>
      </c>
      <c r="AE24" s="41">
        <f t="shared" si="9"/>
        <v>11.700000000000003</v>
      </c>
      <c r="AF24" s="63">
        <v>46.6</v>
      </c>
      <c r="AG24" s="63">
        <v>58.3</v>
      </c>
      <c r="AH24" s="41">
        <f t="shared" si="10"/>
        <v>-11.699999999999996</v>
      </c>
      <c r="AI24" s="63">
        <v>139.9</v>
      </c>
      <c r="AJ24" s="63">
        <v>81.599999999999994</v>
      </c>
      <c r="AK24" s="47">
        <f t="shared" si="11"/>
        <v>58.300000000000011</v>
      </c>
    </row>
    <row r="25" spans="1:37" x14ac:dyDescent="0.25">
      <c r="A25" s="69" t="s">
        <v>290</v>
      </c>
      <c r="B25" s="46">
        <v>446.5</v>
      </c>
      <c r="C25" s="63">
        <v>348.8</v>
      </c>
      <c r="D25" s="41">
        <f t="shared" si="0"/>
        <v>97.699999999999989</v>
      </c>
      <c r="E25" s="63">
        <v>216.3</v>
      </c>
      <c r="F25" s="63">
        <v>202.3</v>
      </c>
      <c r="G25" s="41">
        <f t="shared" si="1"/>
        <v>14</v>
      </c>
      <c r="H25" s="63">
        <v>195.3</v>
      </c>
      <c r="I25" s="63">
        <v>118.6</v>
      </c>
      <c r="J25" s="41">
        <f t="shared" si="2"/>
        <v>76.700000000000017</v>
      </c>
      <c r="K25" s="63">
        <v>495.3</v>
      </c>
      <c r="L25" s="63">
        <v>327.9</v>
      </c>
      <c r="M25" s="41">
        <f t="shared" si="3"/>
        <v>167.40000000000003</v>
      </c>
      <c r="N25" s="63">
        <v>397.6</v>
      </c>
      <c r="O25" s="63">
        <v>481.4</v>
      </c>
      <c r="P25" s="41">
        <f t="shared" si="4"/>
        <v>-83.799999999999955</v>
      </c>
      <c r="Q25" s="63">
        <v>174.4</v>
      </c>
      <c r="R25" s="63">
        <v>216.3</v>
      </c>
      <c r="S25" s="41">
        <f t="shared" si="5"/>
        <v>-41.900000000000006</v>
      </c>
      <c r="T25" s="63">
        <v>258.10000000000002</v>
      </c>
      <c r="U25" s="63">
        <v>132.5</v>
      </c>
      <c r="V25" s="41">
        <f t="shared" si="6"/>
        <v>125.60000000000002</v>
      </c>
      <c r="W25" s="63">
        <v>565.1</v>
      </c>
      <c r="X25" s="63">
        <v>327.9</v>
      </c>
      <c r="Y25" s="41">
        <f t="shared" si="7"/>
        <v>237.20000000000005</v>
      </c>
      <c r="Z25" s="63">
        <v>195.3</v>
      </c>
      <c r="AA25" s="63">
        <v>104.6</v>
      </c>
      <c r="AB25" s="41">
        <f t="shared" si="8"/>
        <v>90.700000000000017</v>
      </c>
      <c r="AC25" s="63">
        <v>334.9</v>
      </c>
      <c r="AD25" s="63">
        <v>195.3</v>
      </c>
      <c r="AE25" s="41">
        <f t="shared" si="9"/>
        <v>139.59999999999997</v>
      </c>
      <c r="AF25" s="63">
        <v>341.8</v>
      </c>
      <c r="AG25" s="63">
        <v>634.79999999999995</v>
      </c>
      <c r="AH25" s="41">
        <f t="shared" si="10"/>
        <v>-292.99999999999994</v>
      </c>
      <c r="AI25" s="63">
        <v>355.8</v>
      </c>
      <c r="AJ25" s="63">
        <v>369.7</v>
      </c>
      <c r="AK25" s="47">
        <f t="shared" si="11"/>
        <v>-13.899999999999977</v>
      </c>
    </row>
    <row r="26" spans="1:37" x14ac:dyDescent="0.25">
      <c r="A26" s="69" t="s">
        <v>308</v>
      </c>
      <c r="B26" s="46">
        <v>178.4</v>
      </c>
      <c r="C26" s="63">
        <v>157</v>
      </c>
      <c r="D26" s="41">
        <f t="shared" si="0"/>
        <v>21.400000000000006</v>
      </c>
      <c r="E26" s="63">
        <v>199.8</v>
      </c>
      <c r="F26" s="63">
        <v>221.2</v>
      </c>
      <c r="G26" s="41">
        <f t="shared" si="1"/>
        <v>-21.399999999999977</v>
      </c>
      <c r="H26" s="63">
        <v>142.69999999999999</v>
      </c>
      <c r="I26" s="63">
        <v>160.6</v>
      </c>
      <c r="J26" s="41">
        <f t="shared" si="2"/>
        <v>-17.900000000000006</v>
      </c>
      <c r="K26" s="63">
        <v>160.6</v>
      </c>
      <c r="L26" s="63">
        <v>196.2</v>
      </c>
      <c r="M26" s="41">
        <f t="shared" si="3"/>
        <v>-35.599999999999994</v>
      </c>
      <c r="N26" s="63">
        <v>117.7</v>
      </c>
      <c r="O26" s="63">
        <v>114.2</v>
      </c>
      <c r="P26" s="41">
        <f t="shared" si="4"/>
        <v>3.5</v>
      </c>
      <c r="Q26" s="63">
        <v>214.1</v>
      </c>
      <c r="R26" s="63">
        <v>224.8</v>
      </c>
      <c r="S26" s="41">
        <f t="shared" si="5"/>
        <v>-10.700000000000017</v>
      </c>
      <c r="T26" s="63">
        <v>82.1</v>
      </c>
      <c r="U26" s="63">
        <v>74.900000000000006</v>
      </c>
      <c r="V26" s="41">
        <f t="shared" si="6"/>
        <v>7.1999999999999886</v>
      </c>
      <c r="W26" s="63">
        <v>192.7</v>
      </c>
      <c r="X26" s="63">
        <v>239.1</v>
      </c>
      <c r="Y26" s="41">
        <f t="shared" si="7"/>
        <v>-46.400000000000006</v>
      </c>
      <c r="Z26" s="63">
        <v>89.2</v>
      </c>
      <c r="AA26" s="63">
        <v>96.3</v>
      </c>
      <c r="AB26" s="41">
        <f t="shared" si="8"/>
        <v>-7.0999999999999943</v>
      </c>
      <c r="AC26" s="63">
        <v>167.7</v>
      </c>
      <c r="AD26" s="63">
        <v>157</v>
      </c>
      <c r="AE26" s="41">
        <f t="shared" si="9"/>
        <v>10.699999999999989</v>
      </c>
      <c r="AF26" s="63">
        <v>50</v>
      </c>
      <c r="AG26" s="63">
        <v>53.5</v>
      </c>
      <c r="AH26" s="41">
        <f t="shared" si="10"/>
        <v>-3.5</v>
      </c>
      <c r="AI26" s="63">
        <v>171.3</v>
      </c>
      <c r="AJ26" s="63">
        <v>217.6</v>
      </c>
      <c r="AK26" s="47">
        <f t="shared" si="11"/>
        <v>-46.299999999999983</v>
      </c>
    </row>
    <row r="27" spans="1:37" x14ac:dyDescent="0.25">
      <c r="A27" s="69" t="s">
        <v>320</v>
      </c>
      <c r="B27" s="46">
        <v>119.6</v>
      </c>
      <c r="C27" s="63">
        <v>119.6</v>
      </c>
      <c r="D27" s="41">
        <f t="shared" si="0"/>
        <v>0</v>
      </c>
      <c r="E27" s="63">
        <v>206</v>
      </c>
      <c r="F27" s="63">
        <v>199.4</v>
      </c>
      <c r="G27" s="41">
        <f t="shared" si="1"/>
        <v>6.5999999999999943</v>
      </c>
      <c r="H27" s="63">
        <v>166.1</v>
      </c>
      <c r="I27" s="63">
        <v>93</v>
      </c>
      <c r="J27" s="41">
        <f t="shared" si="2"/>
        <v>73.099999999999994</v>
      </c>
      <c r="K27" s="63">
        <v>206</v>
      </c>
      <c r="L27" s="63">
        <v>159.5</v>
      </c>
      <c r="M27" s="41">
        <f t="shared" si="3"/>
        <v>46.5</v>
      </c>
      <c r="N27" s="63">
        <v>126.3</v>
      </c>
      <c r="O27" s="63">
        <v>59.8</v>
      </c>
      <c r="P27" s="41">
        <f t="shared" si="4"/>
        <v>66.5</v>
      </c>
      <c r="Q27" s="63">
        <v>232.6</v>
      </c>
      <c r="R27" s="63">
        <v>172.8</v>
      </c>
      <c r="S27" s="41">
        <f t="shared" si="5"/>
        <v>59.799999999999983</v>
      </c>
      <c r="T27" s="63">
        <v>99.7</v>
      </c>
      <c r="U27" s="63">
        <v>179.4</v>
      </c>
      <c r="V27" s="41">
        <f t="shared" si="6"/>
        <v>-79.7</v>
      </c>
      <c r="W27" s="63">
        <v>172.8</v>
      </c>
      <c r="X27" s="63">
        <v>199.4</v>
      </c>
      <c r="Y27" s="41">
        <f t="shared" si="7"/>
        <v>-26.599999999999994</v>
      </c>
      <c r="Z27" s="63">
        <v>139.5</v>
      </c>
      <c r="AA27" s="63">
        <v>99.7</v>
      </c>
      <c r="AB27" s="41">
        <f t="shared" si="8"/>
        <v>39.799999999999997</v>
      </c>
      <c r="AC27" s="63">
        <v>79.7</v>
      </c>
      <c r="AD27" s="63">
        <v>66.5</v>
      </c>
      <c r="AE27" s="41">
        <f t="shared" si="9"/>
        <v>13.200000000000003</v>
      </c>
      <c r="AF27" s="63">
        <v>126.3</v>
      </c>
      <c r="AG27" s="63">
        <v>66.5</v>
      </c>
      <c r="AH27" s="41">
        <f t="shared" si="10"/>
        <v>59.8</v>
      </c>
      <c r="AI27" s="63">
        <v>259.2</v>
      </c>
      <c r="AJ27" s="63">
        <v>192.7</v>
      </c>
      <c r="AK27" s="47">
        <f t="shared" si="11"/>
        <v>66.5</v>
      </c>
    </row>
    <row r="28" spans="1:37" x14ac:dyDescent="0.25">
      <c r="A28" s="69" t="s">
        <v>336</v>
      </c>
      <c r="B28" s="46">
        <v>95.6</v>
      </c>
      <c r="C28" s="63">
        <v>72.8</v>
      </c>
      <c r="D28" s="41">
        <f t="shared" si="0"/>
        <v>22.799999999999997</v>
      </c>
      <c r="E28" s="63">
        <v>150.19999999999999</v>
      </c>
      <c r="F28" s="63">
        <v>191.1</v>
      </c>
      <c r="G28" s="41">
        <f t="shared" si="1"/>
        <v>-40.900000000000006</v>
      </c>
      <c r="H28" s="63">
        <v>72.8</v>
      </c>
      <c r="I28" s="63">
        <v>54.6</v>
      </c>
      <c r="J28" s="41">
        <f t="shared" si="2"/>
        <v>18.199999999999996</v>
      </c>
      <c r="K28" s="63">
        <v>122.9</v>
      </c>
      <c r="L28" s="63">
        <v>122.9</v>
      </c>
      <c r="M28" s="41">
        <f t="shared" si="3"/>
        <v>0</v>
      </c>
      <c r="N28" s="63">
        <v>54.6</v>
      </c>
      <c r="O28" s="63">
        <v>45.5</v>
      </c>
      <c r="P28" s="41">
        <f t="shared" si="4"/>
        <v>9.1000000000000014</v>
      </c>
      <c r="Q28" s="63">
        <v>109.2</v>
      </c>
      <c r="R28" s="63">
        <v>122.9</v>
      </c>
      <c r="S28" s="41">
        <f t="shared" si="5"/>
        <v>-13.700000000000003</v>
      </c>
      <c r="T28" s="63">
        <v>36.4</v>
      </c>
      <c r="U28" s="63">
        <v>18.2</v>
      </c>
      <c r="V28" s="41">
        <f t="shared" si="6"/>
        <v>18.2</v>
      </c>
      <c r="W28" s="63">
        <v>104.7</v>
      </c>
      <c r="X28" s="63">
        <v>63.7</v>
      </c>
      <c r="Y28" s="41">
        <f t="shared" si="7"/>
        <v>41</v>
      </c>
      <c r="Z28" s="63">
        <v>54.6</v>
      </c>
      <c r="AA28" s="63">
        <v>50.1</v>
      </c>
      <c r="AB28" s="41">
        <f t="shared" si="8"/>
        <v>4.5</v>
      </c>
      <c r="AC28" s="63">
        <v>100.1</v>
      </c>
      <c r="AD28" s="63">
        <v>127.4</v>
      </c>
      <c r="AE28" s="41">
        <f t="shared" si="9"/>
        <v>-27.300000000000011</v>
      </c>
      <c r="AF28" s="63">
        <v>54.6</v>
      </c>
      <c r="AG28" s="63">
        <v>72.8</v>
      </c>
      <c r="AH28" s="41">
        <f t="shared" si="10"/>
        <v>-18.199999999999996</v>
      </c>
      <c r="AI28" s="63">
        <v>204.8</v>
      </c>
      <c r="AJ28" s="63">
        <v>250.3</v>
      </c>
      <c r="AK28" s="47">
        <f t="shared" si="11"/>
        <v>-45.5</v>
      </c>
    </row>
    <row r="29" spans="1:37" x14ac:dyDescent="0.25">
      <c r="A29" s="69" t="s">
        <v>342</v>
      </c>
      <c r="B29" s="46">
        <v>0</v>
      </c>
      <c r="C29" s="63">
        <v>0</v>
      </c>
      <c r="D29" s="41">
        <f t="shared" si="0"/>
        <v>0</v>
      </c>
      <c r="E29" s="63">
        <v>0</v>
      </c>
      <c r="F29" s="63">
        <v>0</v>
      </c>
      <c r="G29" s="41">
        <f t="shared" si="1"/>
        <v>0</v>
      </c>
      <c r="H29" s="63">
        <v>0</v>
      </c>
      <c r="I29" s="63">
        <v>0</v>
      </c>
      <c r="J29" s="41">
        <f t="shared" si="2"/>
        <v>0</v>
      </c>
      <c r="K29" s="63">
        <v>0</v>
      </c>
      <c r="L29" s="63">
        <v>0</v>
      </c>
      <c r="M29" s="41">
        <f t="shared" si="3"/>
        <v>0</v>
      </c>
      <c r="N29" s="63">
        <v>26.2</v>
      </c>
      <c r="O29" s="63">
        <v>39.4</v>
      </c>
      <c r="P29" s="41">
        <f t="shared" si="4"/>
        <v>-13.2</v>
      </c>
      <c r="Q29" s="63">
        <v>78.7</v>
      </c>
      <c r="R29" s="63">
        <v>91.9</v>
      </c>
      <c r="S29" s="41">
        <f t="shared" si="5"/>
        <v>-13.200000000000003</v>
      </c>
      <c r="T29" s="63">
        <v>91.9</v>
      </c>
      <c r="U29" s="63">
        <v>52.5</v>
      </c>
      <c r="V29" s="41">
        <f t="shared" si="6"/>
        <v>39.400000000000006</v>
      </c>
      <c r="W29" s="63">
        <v>105</v>
      </c>
      <c r="X29" s="63">
        <v>131.19999999999999</v>
      </c>
      <c r="Y29" s="41">
        <f t="shared" si="7"/>
        <v>-26.199999999999989</v>
      </c>
      <c r="Z29" s="63">
        <v>91.9</v>
      </c>
      <c r="AA29" s="63">
        <v>52.5</v>
      </c>
      <c r="AB29" s="41">
        <f t="shared" si="8"/>
        <v>39.400000000000006</v>
      </c>
      <c r="AC29" s="63">
        <v>91.9</v>
      </c>
      <c r="AD29" s="63">
        <v>78.7</v>
      </c>
      <c r="AE29" s="41">
        <f t="shared" si="9"/>
        <v>13.200000000000003</v>
      </c>
      <c r="AF29" s="63">
        <v>78.7</v>
      </c>
      <c r="AG29" s="63">
        <v>105</v>
      </c>
      <c r="AH29" s="41">
        <f t="shared" si="10"/>
        <v>-26.299999999999997</v>
      </c>
      <c r="AI29" s="63">
        <v>157.5</v>
      </c>
      <c r="AJ29" s="63">
        <v>118.1</v>
      </c>
      <c r="AK29" s="47">
        <f t="shared" si="11"/>
        <v>39.400000000000006</v>
      </c>
    </row>
    <row r="30" spans="1:37" x14ac:dyDescent="0.25">
      <c r="A30" s="69" t="s">
        <v>344</v>
      </c>
      <c r="B30" s="46">
        <v>63.4</v>
      </c>
      <c r="C30" s="63">
        <v>40.299999999999997</v>
      </c>
      <c r="D30" s="41">
        <f t="shared" si="0"/>
        <v>23.1</v>
      </c>
      <c r="E30" s="63">
        <v>103.7</v>
      </c>
      <c r="F30" s="63">
        <v>69.099999999999994</v>
      </c>
      <c r="G30" s="41">
        <f t="shared" si="1"/>
        <v>34.600000000000009</v>
      </c>
      <c r="H30" s="63">
        <v>86.4</v>
      </c>
      <c r="I30" s="63">
        <v>92.2</v>
      </c>
      <c r="J30" s="41">
        <f t="shared" si="2"/>
        <v>-5.7999999999999972</v>
      </c>
      <c r="K30" s="63">
        <v>155.6</v>
      </c>
      <c r="L30" s="63">
        <v>184.4</v>
      </c>
      <c r="M30" s="41">
        <f t="shared" si="3"/>
        <v>-28.800000000000011</v>
      </c>
      <c r="N30" s="63">
        <v>167.1</v>
      </c>
      <c r="O30" s="63">
        <v>345.7</v>
      </c>
      <c r="P30" s="41">
        <f t="shared" si="4"/>
        <v>-178.6</v>
      </c>
      <c r="Q30" s="63">
        <v>63.4</v>
      </c>
      <c r="R30" s="63">
        <v>34.6</v>
      </c>
      <c r="S30" s="41">
        <f t="shared" si="5"/>
        <v>28.799999999999997</v>
      </c>
      <c r="T30" s="63">
        <v>132.5</v>
      </c>
      <c r="U30" s="63">
        <v>161.30000000000001</v>
      </c>
      <c r="V30" s="41">
        <f t="shared" si="6"/>
        <v>-28.800000000000011</v>
      </c>
      <c r="W30" s="63">
        <v>144</v>
      </c>
      <c r="X30" s="63">
        <v>126.7</v>
      </c>
      <c r="Y30" s="41">
        <f t="shared" si="7"/>
        <v>17.299999999999997</v>
      </c>
      <c r="Z30" s="63">
        <v>103.7</v>
      </c>
      <c r="AA30" s="63">
        <v>74.900000000000006</v>
      </c>
      <c r="AB30" s="41">
        <f t="shared" si="8"/>
        <v>28.799999999999997</v>
      </c>
      <c r="AC30" s="63">
        <v>103.7</v>
      </c>
      <c r="AD30" s="63">
        <v>74.900000000000006</v>
      </c>
      <c r="AE30" s="41">
        <f t="shared" si="9"/>
        <v>28.799999999999997</v>
      </c>
      <c r="AF30" s="63">
        <v>46.1</v>
      </c>
      <c r="AG30" s="63">
        <v>34.6</v>
      </c>
      <c r="AH30" s="41">
        <f t="shared" si="10"/>
        <v>11.5</v>
      </c>
      <c r="AI30" s="63">
        <v>144</v>
      </c>
      <c r="AJ30" s="63">
        <v>126.7</v>
      </c>
      <c r="AK30" s="47">
        <f t="shared" si="11"/>
        <v>17.299999999999997</v>
      </c>
    </row>
    <row r="31" spans="1:37" x14ac:dyDescent="0.25">
      <c r="A31" s="69" t="s">
        <v>357</v>
      </c>
      <c r="B31" s="46">
        <v>336.5</v>
      </c>
      <c r="C31" s="63">
        <v>315.10000000000002</v>
      </c>
      <c r="D31" s="41">
        <f t="shared" si="0"/>
        <v>21.399999999999977</v>
      </c>
      <c r="E31" s="63">
        <v>336.5</v>
      </c>
      <c r="F31" s="63">
        <v>322.2</v>
      </c>
      <c r="G31" s="41">
        <f t="shared" si="1"/>
        <v>14.300000000000011</v>
      </c>
      <c r="H31" s="63">
        <v>214.8</v>
      </c>
      <c r="I31" s="63">
        <v>164.7</v>
      </c>
      <c r="J31" s="41">
        <f t="shared" si="2"/>
        <v>50.100000000000023</v>
      </c>
      <c r="K31" s="63">
        <v>343.7</v>
      </c>
      <c r="L31" s="63">
        <v>601.5</v>
      </c>
      <c r="M31" s="41">
        <f t="shared" si="3"/>
        <v>-257.8</v>
      </c>
      <c r="N31" s="63">
        <v>286.39999999999998</v>
      </c>
      <c r="O31" s="63">
        <v>343.7</v>
      </c>
      <c r="P31" s="41">
        <f t="shared" si="4"/>
        <v>-57.300000000000011</v>
      </c>
      <c r="Q31" s="63">
        <v>143.19999999999999</v>
      </c>
      <c r="R31" s="63">
        <v>179</v>
      </c>
      <c r="S31" s="41">
        <f t="shared" si="5"/>
        <v>-35.800000000000011</v>
      </c>
      <c r="T31" s="63">
        <v>293.60000000000002</v>
      </c>
      <c r="U31" s="63">
        <v>207.6</v>
      </c>
      <c r="V31" s="41">
        <f t="shared" si="6"/>
        <v>86.000000000000028</v>
      </c>
      <c r="W31" s="63">
        <v>415.3</v>
      </c>
      <c r="X31" s="63">
        <v>272.10000000000002</v>
      </c>
      <c r="Y31" s="41">
        <f t="shared" si="7"/>
        <v>143.19999999999999</v>
      </c>
      <c r="Z31" s="63">
        <v>365.2</v>
      </c>
      <c r="AA31" s="63">
        <v>207.6</v>
      </c>
      <c r="AB31" s="41">
        <f t="shared" si="8"/>
        <v>157.6</v>
      </c>
      <c r="AC31" s="63">
        <v>250.6</v>
      </c>
      <c r="AD31" s="63">
        <v>121.7</v>
      </c>
      <c r="AE31" s="41">
        <f t="shared" si="9"/>
        <v>128.89999999999998</v>
      </c>
      <c r="AF31" s="63">
        <v>85.9</v>
      </c>
      <c r="AG31" s="63">
        <v>78.8</v>
      </c>
      <c r="AH31" s="41">
        <f t="shared" si="10"/>
        <v>7.1000000000000085</v>
      </c>
      <c r="AI31" s="63">
        <v>379.5</v>
      </c>
      <c r="AJ31" s="63">
        <v>300.7</v>
      </c>
      <c r="AK31" s="47">
        <f t="shared" si="11"/>
        <v>78.800000000000011</v>
      </c>
    </row>
    <row r="32" spans="1:37" x14ac:dyDescent="0.25">
      <c r="A32" s="69" t="s">
        <v>371</v>
      </c>
      <c r="B32" s="46">
        <v>97.1</v>
      </c>
      <c r="C32" s="63">
        <v>68.599999999999994</v>
      </c>
      <c r="D32" s="41">
        <f t="shared" si="0"/>
        <v>28.5</v>
      </c>
      <c r="E32" s="63">
        <v>114.3</v>
      </c>
      <c r="F32" s="63">
        <v>68.599999999999994</v>
      </c>
      <c r="G32" s="41">
        <f t="shared" si="1"/>
        <v>45.7</v>
      </c>
      <c r="H32" s="63">
        <v>120</v>
      </c>
      <c r="I32" s="63">
        <v>131.4</v>
      </c>
      <c r="J32" s="41">
        <f t="shared" si="2"/>
        <v>-11.400000000000006</v>
      </c>
      <c r="K32" s="63">
        <v>154.30000000000001</v>
      </c>
      <c r="L32" s="63">
        <v>91.4</v>
      </c>
      <c r="M32" s="41">
        <f t="shared" si="3"/>
        <v>62.900000000000006</v>
      </c>
      <c r="N32" s="63">
        <v>137.1</v>
      </c>
      <c r="O32" s="63">
        <v>97.1</v>
      </c>
      <c r="P32" s="41">
        <f t="shared" si="4"/>
        <v>40</v>
      </c>
      <c r="Q32" s="63">
        <v>74.3</v>
      </c>
      <c r="R32" s="63">
        <v>97.1</v>
      </c>
      <c r="S32" s="41">
        <f t="shared" si="5"/>
        <v>-22.799999999999997</v>
      </c>
      <c r="T32" s="63">
        <v>102.9</v>
      </c>
      <c r="U32" s="63">
        <v>80</v>
      </c>
      <c r="V32" s="41">
        <f t="shared" si="6"/>
        <v>22.900000000000006</v>
      </c>
      <c r="W32" s="63">
        <v>211.4</v>
      </c>
      <c r="X32" s="63">
        <v>148.6</v>
      </c>
      <c r="Y32" s="41">
        <f t="shared" si="7"/>
        <v>62.800000000000011</v>
      </c>
      <c r="Z32" s="63">
        <v>97.1</v>
      </c>
      <c r="AA32" s="63">
        <v>102.9</v>
      </c>
      <c r="AB32" s="41">
        <f t="shared" si="8"/>
        <v>-5.8000000000000114</v>
      </c>
      <c r="AC32" s="63">
        <v>154.30000000000001</v>
      </c>
      <c r="AD32" s="63">
        <v>142.9</v>
      </c>
      <c r="AE32" s="41">
        <f t="shared" si="9"/>
        <v>11.400000000000006</v>
      </c>
      <c r="AF32" s="63">
        <v>68.599999999999994</v>
      </c>
      <c r="AG32" s="63">
        <v>142.9</v>
      </c>
      <c r="AH32" s="41">
        <f t="shared" si="10"/>
        <v>-74.300000000000011</v>
      </c>
      <c r="AI32" s="63">
        <v>148.6</v>
      </c>
      <c r="AJ32" s="63">
        <v>285.7</v>
      </c>
      <c r="AK32" s="47">
        <f t="shared" si="11"/>
        <v>-137.1</v>
      </c>
    </row>
    <row r="33" spans="1:37" x14ac:dyDescent="0.25">
      <c r="A33" s="69" t="s">
        <v>376</v>
      </c>
      <c r="B33" s="46">
        <v>131.80000000000001</v>
      </c>
      <c r="C33" s="63">
        <v>75.3</v>
      </c>
      <c r="D33" s="41">
        <f t="shared" si="0"/>
        <v>56.500000000000014</v>
      </c>
      <c r="E33" s="63">
        <v>103.6</v>
      </c>
      <c r="F33" s="63">
        <v>61.2</v>
      </c>
      <c r="G33" s="41">
        <f t="shared" si="1"/>
        <v>42.399999999999991</v>
      </c>
      <c r="H33" s="63">
        <v>113</v>
      </c>
      <c r="I33" s="63">
        <v>70.599999999999994</v>
      </c>
      <c r="J33" s="41">
        <f t="shared" si="2"/>
        <v>42.400000000000006</v>
      </c>
      <c r="K33" s="63">
        <v>216.6</v>
      </c>
      <c r="L33" s="63">
        <v>183.6</v>
      </c>
      <c r="M33" s="41">
        <f t="shared" si="3"/>
        <v>33</v>
      </c>
      <c r="N33" s="63">
        <v>70.599999999999994</v>
      </c>
      <c r="O33" s="63">
        <v>80.099999999999994</v>
      </c>
      <c r="P33" s="41">
        <f t="shared" si="4"/>
        <v>-9.5</v>
      </c>
      <c r="Q33" s="63">
        <v>146</v>
      </c>
      <c r="R33" s="63">
        <v>169.5</v>
      </c>
      <c r="S33" s="41">
        <f t="shared" si="5"/>
        <v>-23.5</v>
      </c>
      <c r="T33" s="63">
        <v>94.2</v>
      </c>
      <c r="U33" s="63">
        <v>122.4</v>
      </c>
      <c r="V33" s="41">
        <f t="shared" si="6"/>
        <v>-28.200000000000003</v>
      </c>
      <c r="W33" s="63">
        <v>160.1</v>
      </c>
      <c r="X33" s="63">
        <v>108.3</v>
      </c>
      <c r="Y33" s="41">
        <f t="shared" si="7"/>
        <v>51.8</v>
      </c>
      <c r="Z33" s="63">
        <v>131.80000000000001</v>
      </c>
      <c r="AA33" s="63">
        <v>160.1</v>
      </c>
      <c r="AB33" s="41">
        <f t="shared" si="8"/>
        <v>-28.299999999999983</v>
      </c>
      <c r="AC33" s="63">
        <v>84.8</v>
      </c>
      <c r="AD33" s="63">
        <v>89.5</v>
      </c>
      <c r="AE33" s="41">
        <f t="shared" si="9"/>
        <v>-4.7000000000000028</v>
      </c>
      <c r="AF33" s="63">
        <v>136.6</v>
      </c>
      <c r="AG33" s="63">
        <v>89.5</v>
      </c>
      <c r="AH33" s="41">
        <f t="shared" si="10"/>
        <v>47.099999999999994</v>
      </c>
      <c r="AI33" s="63">
        <v>183.6</v>
      </c>
      <c r="AJ33" s="63">
        <v>282.5</v>
      </c>
      <c r="AK33" s="47">
        <f t="shared" si="11"/>
        <v>-98.9</v>
      </c>
    </row>
    <row r="34" spans="1:37" x14ac:dyDescent="0.25">
      <c r="A34" s="69" t="s">
        <v>387</v>
      </c>
      <c r="B34" s="46">
        <v>160.30000000000001</v>
      </c>
      <c r="C34" s="63">
        <v>171</v>
      </c>
      <c r="D34" s="41">
        <f t="shared" si="0"/>
        <v>-10.699999999999989</v>
      </c>
      <c r="E34" s="63">
        <v>101.5</v>
      </c>
      <c r="F34" s="63">
        <v>133.6</v>
      </c>
      <c r="G34" s="41">
        <f t="shared" si="1"/>
        <v>-32.099999999999994</v>
      </c>
      <c r="H34" s="63">
        <v>80.2</v>
      </c>
      <c r="I34" s="63">
        <v>58.8</v>
      </c>
      <c r="J34" s="41">
        <f t="shared" si="2"/>
        <v>21.400000000000006</v>
      </c>
      <c r="K34" s="63">
        <v>160.30000000000001</v>
      </c>
      <c r="L34" s="63">
        <v>299.2</v>
      </c>
      <c r="M34" s="41">
        <f t="shared" si="3"/>
        <v>-138.89999999999998</v>
      </c>
      <c r="N34" s="63">
        <v>80.2</v>
      </c>
      <c r="O34" s="63">
        <v>42.7</v>
      </c>
      <c r="P34" s="41">
        <f t="shared" si="4"/>
        <v>37.5</v>
      </c>
      <c r="Q34" s="63">
        <v>192.4</v>
      </c>
      <c r="R34" s="63">
        <v>240.5</v>
      </c>
      <c r="S34" s="41">
        <f t="shared" si="5"/>
        <v>-48.099999999999994</v>
      </c>
      <c r="T34" s="63">
        <v>128.19999999999999</v>
      </c>
      <c r="U34" s="63">
        <v>208.4</v>
      </c>
      <c r="V34" s="41">
        <f t="shared" si="6"/>
        <v>-80.200000000000017</v>
      </c>
      <c r="W34" s="63">
        <v>240.5</v>
      </c>
      <c r="X34" s="63">
        <v>138.9</v>
      </c>
      <c r="Y34" s="41">
        <f t="shared" si="7"/>
        <v>101.6</v>
      </c>
      <c r="Z34" s="63">
        <v>165.6</v>
      </c>
      <c r="AA34" s="63">
        <v>176.3</v>
      </c>
      <c r="AB34" s="41">
        <f t="shared" si="8"/>
        <v>-10.700000000000017</v>
      </c>
      <c r="AC34" s="63">
        <v>187</v>
      </c>
      <c r="AD34" s="63">
        <v>101.5</v>
      </c>
      <c r="AE34" s="41">
        <f t="shared" si="9"/>
        <v>85.5</v>
      </c>
      <c r="AF34" s="63">
        <v>64.099999999999994</v>
      </c>
      <c r="AG34" s="63">
        <v>85.5</v>
      </c>
      <c r="AH34" s="41">
        <f t="shared" si="10"/>
        <v>-21.400000000000006</v>
      </c>
      <c r="AI34" s="63">
        <v>229.8</v>
      </c>
      <c r="AJ34" s="63">
        <v>229.8</v>
      </c>
      <c r="AK34" s="47">
        <f t="shared" si="11"/>
        <v>0</v>
      </c>
    </row>
    <row r="35" spans="1:37" x14ac:dyDescent="0.25">
      <c r="A35" s="69" t="s">
        <v>402</v>
      </c>
      <c r="B35" s="46">
        <v>107.1</v>
      </c>
      <c r="C35" s="63">
        <v>132.30000000000001</v>
      </c>
      <c r="D35" s="41">
        <f t="shared" si="0"/>
        <v>-25.200000000000017</v>
      </c>
      <c r="E35" s="63">
        <v>321.3</v>
      </c>
      <c r="F35" s="63">
        <v>258.3</v>
      </c>
      <c r="G35" s="41">
        <f t="shared" si="1"/>
        <v>63</v>
      </c>
      <c r="H35" s="63">
        <v>100.8</v>
      </c>
      <c r="I35" s="63">
        <v>75.599999999999994</v>
      </c>
      <c r="J35" s="41">
        <f t="shared" si="2"/>
        <v>25.200000000000003</v>
      </c>
      <c r="K35" s="63">
        <v>296.10000000000002</v>
      </c>
      <c r="L35" s="63">
        <v>226.8</v>
      </c>
      <c r="M35" s="41">
        <f t="shared" si="3"/>
        <v>69.300000000000011</v>
      </c>
      <c r="N35" s="63">
        <v>144.9</v>
      </c>
      <c r="O35" s="63">
        <v>189</v>
      </c>
      <c r="P35" s="41">
        <f t="shared" si="4"/>
        <v>-44.099999999999994</v>
      </c>
      <c r="Q35" s="63">
        <v>233.1</v>
      </c>
      <c r="R35" s="63">
        <v>252</v>
      </c>
      <c r="S35" s="41">
        <f t="shared" si="5"/>
        <v>-18.900000000000006</v>
      </c>
      <c r="T35" s="63">
        <v>50.4</v>
      </c>
      <c r="U35" s="63">
        <v>88.2</v>
      </c>
      <c r="V35" s="41">
        <f t="shared" si="6"/>
        <v>-37.800000000000004</v>
      </c>
      <c r="W35" s="63">
        <v>195.3</v>
      </c>
      <c r="X35" s="63">
        <v>132.30000000000001</v>
      </c>
      <c r="Y35" s="41">
        <f t="shared" si="7"/>
        <v>63</v>
      </c>
      <c r="Z35" s="63">
        <v>182.7</v>
      </c>
      <c r="AA35" s="63">
        <v>163.80000000000001</v>
      </c>
      <c r="AB35" s="41">
        <f t="shared" si="8"/>
        <v>18.899999999999977</v>
      </c>
      <c r="AC35" s="63">
        <v>157.5</v>
      </c>
      <c r="AD35" s="63">
        <v>201.6</v>
      </c>
      <c r="AE35" s="41">
        <f t="shared" si="9"/>
        <v>-44.099999999999994</v>
      </c>
      <c r="AF35" s="63">
        <v>88.2</v>
      </c>
      <c r="AG35" s="63">
        <v>88.2</v>
      </c>
      <c r="AH35" s="41">
        <f t="shared" si="10"/>
        <v>0</v>
      </c>
      <c r="AI35" s="63">
        <v>252</v>
      </c>
      <c r="AJ35" s="63">
        <v>321.3</v>
      </c>
      <c r="AK35" s="47">
        <f t="shared" si="11"/>
        <v>-69.300000000000011</v>
      </c>
    </row>
    <row r="36" spans="1:37" x14ac:dyDescent="0.25">
      <c r="A36" s="69" t="s">
        <v>417</v>
      </c>
      <c r="B36" s="46">
        <v>201.9</v>
      </c>
      <c r="C36" s="63">
        <v>108.7</v>
      </c>
      <c r="D36" s="41">
        <f t="shared" si="0"/>
        <v>93.2</v>
      </c>
      <c r="E36" s="63">
        <v>194.1</v>
      </c>
      <c r="F36" s="63">
        <v>132</v>
      </c>
      <c r="G36" s="41">
        <f t="shared" si="1"/>
        <v>62.099999999999994</v>
      </c>
      <c r="H36" s="63">
        <v>77.599999999999994</v>
      </c>
      <c r="I36" s="63">
        <v>46.6</v>
      </c>
      <c r="J36" s="41">
        <f t="shared" si="2"/>
        <v>30.999999999999993</v>
      </c>
      <c r="K36" s="63">
        <v>217.4</v>
      </c>
      <c r="L36" s="63">
        <v>139.69999999999999</v>
      </c>
      <c r="M36" s="41">
        <f t="shared" si="3"/>
        <v>77.700000000000017</v>
      </c>
      <c r="N36" s="63">
        <v>240.7</v>
      </c>
      <c r="O36" s="63">
        <v>310.5</v>
      </c>
      <c r="P36" s="41">
        <f t="shared" si="4"/>
        <v>-69.800000000000011</v>
      </c>
      <c r="Q36" s="63">
        <v>201.9</v>
      </c>
      <c r="R36" s="63">
        <v>163</v>
      </c>
      <c r="S36" s="41">
        <f t="shared" si="5"/>
        <v>38.900000000000006</v>
      </c>
      <c r="T36" s="63">
        <v>38.799999999999997</v>
      </c>
      <c r="U36" s="63">
        <v>38.799999999999997</v>
      </c>
      <c r="V36" s="41">
        <f t="shared" si="6"/>
        <v>0</v>
      </c>
      <c r="W36" s="63">
        <v>194.1</v>
      </c>
      <c r="X36" s="63">
        <v>139.69999999999999</v>
      </c>
      <c r="Y36" s="41">
        <f t="shared" si="7"/>
        <v>54.400000000000006</v>
      </c>
      <c r="Z36" s="63">
        <v>186.3</v>
      </c>
      <c r="AA36" s="63">
        <v>232.9</v>
      </c>
      <c r="AB36" s="41">
        <f t="shared" si="8"/>
        <v>-46.599999999999994</v>
      </c>
      <c r="AC36" s="63">
        <v>163</v>
      </c>
      <c r="AD36" s="63">
        <v>124.2</v>
      </c>
      <c r="AE36" s="41">
        <f t="shared" si="9"/>
        <v>38.799999999999997</v>
      </c>
      <c r="AF36" s="63">
        <v>100.9</v>
      </c>
      <c r="AG36" s="63">
        <v>69.900000000000006</v>
      </c>
      <c r="AH36" s="41">
        <f t="shared" si="10"/>
        <v>31</v>
      </c>
      <c r="AI36" s="63">
        <v>209.6</v>
      </c>
      <c r="AJ36" s="63">
        <v>442.5</v>
      </c>
      <c r="AK36" s="47">
        <f t="shared" si="11"/>
        <v>-232.9</v>
      </c>
    </row>
    <row r="37" spans="1:37" x14ac:dyDescent="0.25">
      <c r="A37" s="69" t="s">
        <v>426</v>
      </c>
      <c r="B37" s="46">
        <v>0</v>
      </c>
      <c r="C37" s="63">
        <v>4</v>
      </c>
      <c r="D37" s="41">
        <f t="shared" si="0"/>
        <v>-4</v>
      </c>
      <c r="E37" s="63">
        <v>0</v>
      </c>
      <c r="F37" s="63">
        <v>0</v>
      </c>
      <c r="G37" s="41">
        <f t="shared" si="1"/>
        <v>0</v>
      </c>
      <c r="H37" s="63">
        <v>0</v>
      </c>
      <c r="I37" s="63">
        <v>4</v>
      </c>
      <c r="J37" s="41">
        <f t="shared" si="2"/>
        <v>-4</v>
      </c>
      <c r="K37" s="63">
        <v>0</v>
      </c>
      <c r="L37" s="63">
        <v>4</v>
      </c>
      <c r="M37" s="41">
        <f t="shared" si="3"/>
        <v>-4</v>
      </c>
      <c r="N37" s="63">
        <v>7.9</v>
      </c>
      <c r="O37" s="63">
        <v>11.9</v>
      </c>
      <c r="P37" s="41">
        <f t="shared" si="4"/>
        <v>-4</v>
      </c>
      <c r="Q37" s="63">
        <v>7.9</v>
      </c>
      <c r="R37" s="63">
        <v>7.9</v>
      </c>
      <c r="S37" s="41">
        <f t="shared" si="5"/>
        <v>0</v>
      </c>
      <c r="T37" s="63">
        <v>7.9</v>
      </c>
      <c r="U37" s="63">
        <v>4</v>
      </c>
      <c r="V37" s="41">
        <f t="shared" si="6"/>
        <v>3.9000000000000004</v>
      </c>
      <c r="W37" s="63">
        <v>23.7</v>
      </c>
      <c r="X37" s="63">
        <v>27.7</v>
      </c>
      <c r="Y37" s="41">
        <f t="shared" si="7"/>
        <v>-4</v>
      </c>
      <c r="Z37" s="63">
        <v>67.2</v>
      </c>
      <c r="AA37" s="63">
        <v>55.4</v>
      </c>
      <c r="AB37" s="41">
        <f t="shared" si="8"/>
        <v>11.800000000000004</v>
      </c>
      <c r="AC37" s="63">
        <v>59.3</v>
      </c>
      <c r="AD37" s="63">
        <v>51.4</v>
      </c>
      <c r="AE37" s="41">
        <f t="shared" si="9"/>
        <v>7.8999999999999986</v>
      </c>
      <c r="AF37" s="63">
        <v>27.7</v>
      </c>
      <c r="AG37" s="63">
        <v>27.7</v>
      </c>
      <c r="AH37" s="41">
        <f t="shared" si="10"/>
        <v>0</v>
      </c>
      <c r="AI37" s="63">
        <v>55.4</v>
      </c>
      <c r="AJ37" s="63">
        <v>67.2</v>
      </c>
      <c r="AK37" s="47">
        <f t="shared" si="11"/>
        <v>-11.800000000000004</v>
      </c>
    </row>
    <row r="38" spans="1:37" x14ac:dyDescent="0.25">
      <c r="A38" s="69" t="s">
        <v>428</v>
      </c>
      <c r="B38" s="46">
        <v>127.8</v>
      </c>
      <c r="C38" s="63">
        <v>142.80000000000001</v>
      </c>
      <c r="D38" s="41">
        <f t="shared" si="0"/>
        <v>-15.000000000000014</v>
      </c>
      <c r="E38" s="63">
        <v>142.80000000000001</v>
      </c>
      <c r="F38" s="63">
        <v>112.7</v>
      </c>
      <c r="G38" s="41">
        <f t="shared" si="1"/>
        <v>30.100000000000009</v>
      </c>
      <c r="H38" s="63">
        <v>52.6</v>
      </c>
      <c r="I38" s="63">
        <v>22.5</v>
      </c>
      <c r="J38" s="41">
        <f t="shared" si="2"/>
        <v>30.1</v>
      </c>
      <c r="K38" s="63">
        <v>97.7</v>
      </c>
      <c r="L38" s="63">
        <v>97.7</v>
      </c>
      <c r="M38" s="41">
        <f t="shared" si="3"/>
        <v>0</v>
      </c>
      <c r="N38" s="63">
        <v>120.2</v>
      </c>
      <c r="O38" s="63">
        <v>75.2</v>
      </c>
      <c r="P38" s="41">
        <f t="shared" si="4"/>
        <v>45</v>
      </c>
      <c r="Q38" s="63">
        <v>112.7</v>
      </c>
      <c r="R38" s="63">
        <v>75.2</v>
      </c>
      <c r="S38" s="41">
        <f t="shared" si="5"/>
        <v>37.5</v>
      </c>
      <c r="T38" s="63">
        <v>105.2</v>
      </c>
      <c r="U38" s="63">
        <v>127.8</v>
      </c>
      <c r="V38" s="41">
        <f t="shared" si="6"/>
        <v>-22.599999999999994</v>
      </c>
      <c r="W38" s="63">
        <v>150.30000000000001</v>
      </c>
      <c r="X38" s="63">
        <v>135.30000000000001</v>
      </c>
      <c r="Y38" s="41">
        <f t="shared" si="7"/>
        <v>15</v>
      </c>
      <c r="Z38" s="63">
        <v>90.2</v>
      </c>
      <c r="AA38" s="63">
        <v>150.30000000000001</v>
      </c>
      <c r="AB38" s="41">
        <f t="shared" si="8"/>
        <v>-60.100000000000009</v>
      </c>
      <c r="AC38" s="63">
        <v>150.30000000000001</v>
      </c>
      <c r="AD38" s="63">
        <v>135.30000000000001</v>
      </c>
      <c r="AE38" s="41">
        <f t="shared" si="9"/>
        <v>15</v>
      </c>
      <c r="AF38" s="63">
        <v>75.2</v>
      </c>
      <c r="AG38" s="63">
        <v>90.2</v>
      </c>
      <c r="AH38" s="41">
        <f t="shared" si="10"/>
        <v>-15</v>
      </c>
      <c r="AI38" s="63">
        <v>105.2</v>
      </c>
      <c r="AJ38" s="63">
        <v>135.30000000000001</v>
      </c>
      <c r="AK38" s="47">
        <f t="shared" si="11"/>
        <v>-30.100000000000009</v>
      </c>
    </row>
    <row r="39" spans="1:37" x14ac:dyDescent="0.25">
      <c r="A39" s="69" t="s">
        <v>437</v>
      </c>
      <c r="B39" s="46">
        <v>110.9</v>
      </c>
      <c r="C39" s="63">
        <v>181.4</v>
      </c>
      <c r="D39" s="41">
        <f t="shared" si="0"/>
        <v>-70.5</v>
      </c>
      <c r="E39" s="63">
        <v>85.7</v>
      </c>
      <c r="F39" s="63">
        <v>120.9</v>
      </c>
      <c r="G39" s="41">
        <f t="shared" si="1"/>
        <v>-35.200000000000003</v>
      </c>
      <c r="H39" s="63">
        <v>161.19999999999999</v>
      </c>
      <c r="I39" s="63">
        <v>151.19999999999999</v>
      </c>
      <c r="J39" s="41">
        <f t="shared" si="2"/>
        <v>10</v>
      </c>
      <c r="K39" s="63">
        <v>181.4</v>
      </c>
      <c r="L39" s="63">
        <v>186.4</v>
      </c>
      <c r="M39" s="41">
        <f t="shared" si="3"/>
        <v>-5</v>
      </c>
      <c r="N39" s="63">
        <v>50.4</v>
      </c>
      <c r="O39" s="63">
        <v>65.5</v>
      </c>
      <c r="P39" s="41">
        <f t="shared" si="4"/>
        <v>-15.100000000000001</v>
      </c>
      <c r="Q39" s="63">
        <v>90.7</v>
      </c>
      <c r="R39" s="63">
        <v>45.4</v>
      </c>
      <c r="S39" s="41">
        <f t="shared" si="5"/>
        <v>45.300000000000004</v>
      </c>
      <c r="T39" s="63">
        <v>25.2</v>
      </c>
      <c r="U39" s="63">
        <v>10.1</v>
      </c>
      <c r="V39" s="41">
        <f t="shared" si="6"/>
        <v>15.1</v>
      </c>
      <c r="W39" s="63">
        <v>141.1</v>
      </c>
      <c r="X39" s="63">
        <v>95.7</v>
      </c>
      <c r="Y39" s="41">
        <f t="shared" si="7"/>
        <v>45.399999999999991</v>
      </c>
      <c r="Z39" s="63">
        <v>141.1</v>
      </c>
      <c r="AA39" s="63">
        <v>141.1</v>
      </c>
      <c r="AB39" s="41">
        <f t="shared" si="8"/>
        <v>0</v>
      </c>
      <c r="AC39" s="63">
        <v>45.4</v>
      </c>
      <c r="AD39" s="63">
        <v>40.299999999999997</v>
      </c>
      <c r="AE39" s="41">
        <f t="shared" si="9"/>
        <v>5.1000000000000014</v>
      </c>
      <c r="AF39" s="63">
        <v>55.4</v>
      </c>
      <c r="AG39" s="63">
        <v>45.4</v>
      </c>
      <c r="AH39" s="41">
        <f t="shared" si="10"/>
        <v>10</v>
      </c>
      <c r="AI39" s="63">
        <v>176.4</v>
      </c>
      <c r="AJ39" s="63">
        <v>120.9</v>
      </c>
      <c r="AK39" s="47">
        <f t="shared" si="11"/>
        <v>55.5</v>
      </c>
    </row>
    <row r="40" spans="1:37" x14ac:dyDescent="0.25">
      <c r="A40" s="69" t="s">
        <v>446</v>
      </c>
      <c r="B40" s="46">
        <v>250.7</v>
      </c>
      <c r="C40" s="63">
        <v>285.3</v>
      </c>
      <c r="D40" s="41">
        <f t="shared" si="0"/>
        <v>-34.600000000000023</v>
      </c>
      <c r="E40" s="63">
        <v>198.8</v>
      </c>
      <c r="F40" s="63">
        <v>181.6</v>
      </c>
      <c r="G40" s="41">
        <f t="shared" si="1"/>
        <v>17.200000000000017</v>
      </c>
      <c r="H40" s="63">
        <v>138.30000000000001</v>
      </c>
      <c r="I40" s="63">
        <v>164.3</v>
      </c>
      <c r="J40" s="41">
        <f t="shared" si="2"/>
        <v>-26</v>
      </c>
      <c r="K40" s="63">
        <v>700.3</v>
      </c>
      <c r="L40" s="63">
        <v>639.79999999999995</v>
      </c>
      <c r="M40" s="41">
        <f t="shared" si="3"/>
        <v>60.5</v>
      </c>
      <c r="N40" s="63">
        <v>285.3</v>
      </c>
      <c r="O40" s="63">
        <v>164.3</v>
      </c>
      <c r="P40" s="41">
        <f t="shared" si="4"/>
        <v>121</v>
      </c>
      <c r="Q40" s="63">
        <v>95.1</v>
      </c>
      <c r="R40" s="63">
        <v>77.8</v>
      </c>
      <c r="S40" s="41">
        <f t="shared" si="5"/>
        <v>17.299999999999997</v>
      </c>
      <c r="T40" s="63">
        <v>77.8</v>
      </c>
      <c r="U40" s="63">
        <v>69.2</v>
      </c>
      <c r="V40" s="41">
        <f t="shared" si="6"/>
        <v>8.5999999999999943</v>
      </c>
      <c r="W40" s="63">
        <v>328.5</v>
      </c>
      <c r="X40" s="63">
        <v>198.8</v>
      </c>
      <c r="Y40" s="41">
        <f t="shared" si="7"/>
        <v>129.69999999999999</v>
      </c>
      <c r="Z40" s="63">
        <v>319.89999999999998</v>
      </c>
      <c r="AA40" s="63">
        <v>164.3</v>
      </c>
      <c r="AB40" s="41">
        <f t="shared" si="8"/>
        <v>155.59999999999997</v>
      </c>
      <c r="AC40" s="63">
        <v>207.5</v>
      </c>
      <c r="AD40" s="63">
        <v>138.30000000000001</v>
      </c>
      <c r="AE40" s="41">
        <f t="shared" si="9"/>
        <v>69.199999999999989</v>
      </c>
      <c r="AF40" s="63">
        <v>69.2</v>
      </c>
      <c r="AG40" s="63">
        <v>60.5</v>
      </c>
      <c r="AH40" s="41">
        <f t="shared" si="10"/>
        <v>8.7000000000000028</v>
      </c>
      <c r="AI40" s="63">
        <v>345.8</v>
      </c>
      <c r="AJ40" s="63">
        <v>233.4</v>
      </c>
      <c r="AK40" s="47">
        <f t="shared" si="11"/>
        <v>112.4</v>
      </c>
    </row>
    <row r="41" spans="1:37" x14ac:dyDescent="0.25">
      <c r="A41" s="69" t="s">
        <v>459</v>
      </c>
      <c r="B41" s="46">
        <v>257.89999999999998</v>
      </c>
      <c r="C41" s="63">
        <v>205.2</v>
      </c>
      <c r="D41" s="41">
        <f t="shared" si="0"/>
        <v>52.699999999999989</v>
      </c>
      <c r="E41" s="63">
        <v>205.2</v>
      </c>
      <c r="F41" s="63">
        <v>175.8</v>
      </c>
      <c r="G41" s="41">
        <f t="shared" si="1"/>
        <v>29.399999999999977</v>
      </c>
      <c r="H41" s="63">
        <v>105.5</v>
      </c>
      <c r="I41" s="63">
        <v>76.2</v>
      </c>
      <c r="J41" s="41">
        <f t="shared" si="2"/>
        <v>29.299999999999997</v>
      </c>
      <c r="K41" s="63">
        <v>187.6</v>
      </c>
      <c r="L41" s="63">
        <v>146.5</v>
      </c>
      <c r="M41" s="41">
        <f t="shared" si="3"/>
        <v>41.099999999999994</v>
      </c>
      <c r="N41" s="63">
        <v>164.1</v>
      </c>
      <c r="O41" s="63">
        <v>134.80000000000001</v>
      </c>
      <c r="P41" s="41">
        <f t="shared" si="4"/>
        <v>29.299999999999983</v>
      </c>
      <c r="Q41" s="63">
        <v>187.6</v>
      </c>
      <c r="R41" s="63">
        <v>105.5</v>
      </c>
      <c r="S41" s="41">
        <f t="shared" si="5"/>
        <v>82.1</v>
      </c>
      <c r="T41" s="63">
        <v>70.3</v>
      </c>
      <c r="U41" s="63">
        <v>46.9</v>
      </c>
      <c r="V41" s="41">
        <f t="shared" si="6"/>
        <v>23.4</v>
      </c>
      <c r="W41" s="63">
        <v>129</v>
      </c>
      <c r="X41" s="63">
        <v>134.80000000000001</v>
      </c>
      <c r="Y41" s="41">
        <f t="shared" si="7"/>
        <v>-5.8000000000000114</v>
      </c>
      <c r="Z41" s="63">
        <v>164.1</v>
      </c>
      <c r="AA41" s="63">
        <v>181.7</v>
      </c>
      <c r="AB41" s="41">
        <f t="shared" si="8"/>
        <v>-17.599999999999994</v>
      </c>
      <c r="AC41" s="63">
        <v>228.6</v>
      </c>
      <c r="AD41" s="63">
        <v>193.4</v>
      </c>
      <c r="AE41" s="41">
        <f t="shared" si="9"/>
        <v>35.199999999999989</v>
      </c>
      <c r="AF41" s="63">
        <v>164.1</v>
      </c>
      <c r="AG41" s="63">
        <v>170</v>
      </c>
      <c r="AH41" s="41">
        <f t="shared" si="10"/>
        <v>-5.9000000000000057</v>
      </c>
      <c r="AI41" s="63">
        <v>234.5</v>
      </c>
      <c r="AJ41" s="63">
        <v>257.89999999999998</v>
      </c>
      <c r="AK41" s="47">
        <f t="shared" si="11"/>
        <v>-23.399999999999977</v>
      </c>
    </row>
    <row r="42" spans="1:37" x14ac:dyDescent="0.25">
      <c r="A42" s="69" t="s">
        <v>471</v>
      </c>
      <c r="B42" s="46">
        <v>248.1</v>
      </c>
      <c r="C42" s="63">
        <v>218.2</v>
      </c>
      <c r="D42" s="41">
        <f t="shared" si="0"/>
        <v>29.900000000000006</v>
      </c>
      <c r="E42" s="63">
        <v>192.5</v>
      </c>
      <c r="F42" s="63">
        <v>98.4</v>
      </c>
      <c r="G42" s="41">
        <f t="shared" si="1"/>
        <v>94.1</v>
      </c>
      <c r="H42" s="63">
        <v>188.2</v>
      </c>
      <c r="I42" s="63">
        <v>196.8</v>
      </c>
      <c r="J42" s="41">
        <f t="shared" si="2"/>
        <v>-8.6000000000000227</v>
      </c>
      <c r="K42" s="63">
        <v>213.9</v>
      </c>
      <c r="L42" s="63">
        <v>149.69999999999999</v>
      </c>
      <c r="M42" s="41">
        <f t="shared" si="3"/>
        <v>64.200000000000017</v>
      </c>
      <c r="N42" s="63">
        <v>239.6</v>
      </c>
      <c r="O42" s="63">
        <v>290.89999999999998</v>
      </c>
      <c r="P42" s="41">
        <f t="shared" si="4"/>
        <v>-51.299999999999983</v>
      </c>
      <c r="Q42" s="63">
        <v>205.3</v>
      </c>
      <c r="R42" s="63">
        <v>419.2</v>
      </c>
      <c r="S42" s="41">
        <f t="shared" si="5"/>
        <v>-213.89999999999998</v>
      </c>
      <c r="T42" s="63">
        <v>136.9</v>
      </c>
      <c r="U42" s="63">
        <v>136.9</v>
      </c>
      <c r="V42" s="41">
        <f t="shared" si="6"/>
        <v>0</v>
      </c>
      <c r="W42" s="63">
        <v>273.8</v>
      </c>
      <c r="X42" s="63">
        <v>265.2</v>
      </c>
      <c r="Y42" s="41">
        <f t="shared" si="7"/>
        <v>8.6000000000000227</v>
      </c>
      <c r="Z42" s="63">
        <v>115.5</v>
      </c>
      <c r="AA42" s="63">
        <v>81.3</v>
      </c>
      <c r="AB42" s="41">
        <f t="shared" si="8"/>
        <v>34.200000000000003</v>
      </c>
      <c r="AC42" s="63">
        <v>145.4</v>
      </c>
      <c r="AD42" s="63">
        <v>85.6</v>
      </c>
      <c r="AE42" s="41">
        <f t="shared" si="9"/>
        <v>59.800000000000011</v>
      </c>
      <c r="AF42" s="63">
        <v>188.2</v>
      </c>
      <c r="AG42" s="63">
        <v>132.6</v>
      </c>
      <c r="AH42" s="41">
        <f t="shared" si="10"/>
        <v>55.599999999999994</v>
      </c>
      <c r="AI42" s="63">
        <v>312.3</v>
      </c>
      <c r="AJ42" s="63">
        <v>162.6</v>
      </c>
      <c r="AK42" s="47">
        <f t="shared" si="11"/>
        <v>149.70000000000002</v>
      </c>
    </row>
    <row r="43" spans="1:37" x14ac:dyDescent="0.25">
      <c r="A43" s="69" t="s">
        <v>481</v>
      </c>
      <c r="B43" s="46">
        <v>180.6</v>
      </c>
      <c r="C43" s="63">
        <v>130</v>
      </c>
      <c r="D43" s="41">
        <f t="shared" si="0"/>
        <v>50.599999999999994</v>
      </c>
      <c r="E43" s="63">
        <v>238.4</v>
      </c>
      <c r="F43" s="63">
        <v>144.5</v>
      </c>
      <c r="G43" s="41">
        <f t="shared" si="1"/>
        <v>93.9</v>
      </c>
      <c r="H43" s="63">
        <v>115.6</v>
      </c>
      <c r="I43" s="63">
        <v>79.5</v>
      </c>
      <c r="J43" s="41">
        <f t="shared" si="2"/>
        <v>36.099999999999994</v>
      </c>
      <c r="K43" s="63">
        <v>202.3</v>
      </c>
      <c r="L43" s="63">
        <v>231.2</v>
      </c>
      <c r="M43" s="41">
        <f t="shared" si="3"/>
        <v>-28.899999999999977</v>
      </c>
      <c r="N43" s="63">
        <v>281.8</v>
      </c>
      <c r="O43" s="63">
        <v>289</v>
      </c>
      <c r="P43" s="41">
        <f t="shared" si="4"/>
        <v>-7.1999999999999886</v>
      </c>
      <c r="Q43" s="63">
        <v>216.7</v>
      </c>
      <c r="R43" s="63">
        <v>137.30000000000001</v>
      </c>
      <c r="S43" s="41">
        <f t="shared" si="5"/>
        <v>79.399999999999977</v>
      </c>
      <c r="T43" s="63">
        <v>101.1</v>
      </c>
      <c r="U43" s="63">
        <v>57.8</v>
      </c>
      <c r="V43" s="41">
        <f t="shared" si="6"/>
        <v>43.3</v>
      </c>
      <c r="W43" s="63">
        <v>187.8</v>
      </c>
      <c r="X43" s="63">
        <v>180.6</v>
      </c>
      <c r="Y43" s="41">
        <f t="shared" si="7"/>
        <v>7.2000000000000171</v>
      </c>
      <c r="Z43" s="63">
        <v>296.2</v>
      </c>
      <c r="AA43" s="63">
        <v>180.6</v>
      </c>
      <c r="AB43" s="41">
        <f t="shared" si="8"/>
        <v>115.6</v>
      </c>
      <c r="AC43" s="63">
        <v>173.4</v>
      </c>
      <c r="AD43" s="63">
        <v>151.69999999999999</v>
      </c>
      <c r="AE43" s="41">
        <f t="shared" si="9"/>
        <v>21.700000000000017</v>
      </c>
      <c r="AF43" s="63">
        <v>158.9</v>
      </c>
      <c r="AG43" s="63">
        <v>122.8</v>
      </c>
      <c r="AH43" s="41">
        <f t="shared" si="10"/>
        <v>36.100000000000009</v>
      </c>
      <c r="AI43" s="63">
        <v>231.2</v>
      </c>
      <c r="AJ43" s="63">
        <v>267.3</v>
      </c>
      <c r="AK43" s="47">
        <f t="shared" si="11"/>
        <v>-36.100000000000023</v>
      </c>
    </row>
    <row r="44" spans="1:37" x14ac:dyDescent="0.25">
      <c r="A44" s="69" t="s">
        <v>495</v>
      </c>
      <c r="B44" s="46">
        <v>31</v>
      </c>
      <c r="C44" s="63">
        <v>18.600000000000001</v>
      </c>
      <c r="D44" s="41">
        <f t="shared" si="0"/>
        <v>12.399999999999999</v>
      </c>
      <c r="E44" s="63">
        <v>18.600000000000001</v>
      </c>
      <c r="F44" s="63">
        <v>24.8</v>
      </c>
      <c r="G44" s="41">
        <f t="shared" si="1"/>
        <v>-6.1999999999999993</v>
      </c>
      <c r="H44" s="63">
        <v>37.200000000000003</v>
      </c>
      <c r="I44" s="63">
        <v>37.200000000000003</v>
      </c>
      <c r="J44" s="41">
        <f t="shared" si="2"/>
        <v>0</v>
      </c>
      <c r="K44" s="63">
        <v>68.2</v>
      </c>
      <c r="L44" s="63">
        <v>49.6</v>
      </c>
      <c r="M44" s="41">
        <f t="shared" si="3"/>
        <v>18.600000000000001</v>
      </c>
      <c r="N44" s="63">
        <v>18.600000000000001</v>
      </c>
      <c r="O44" s="63">
        <v>12.4</v>
      </c>
      <c r="P44" s="41">
        <f t="shared" si="4"/>
        <v>6.2000000000000011</v>
      </c>
      <c r="Q44" s="63">
        <v>43.4</v>
      </c>
      <c r="R44" s="63">
        <v>24.8</v>
      </c>
      <c r="S44" s="41">
        <f t="shared" si="5"/>
        <v>18.599999999999998</v>
      </c>
      <c r="T44" s="63">
        <v>31</v>
      </c>
      <c r="U44" s="63">
        <v>31</v>
      </c>
      <c r="V44" s="41">
        <f t="shared" si="6"/>
        <v>0</v>
      </c>
      <c r="W44" s="63">
        <v>55.8</v>
      </c>
      <c r="X44" s="63">
        <v>24.8</v>
      </c>
      <c r="Y44" s="41">
        <f t="shared" si="7"/>
        <v>30.999999999999996</v>
      </c>
      <c r="Z44" s="63">
        <v>68.2</v>
      </c>
      <c r="AA44" s="63">
        <v>142.6</v>
      </c>
      <c r="AB44" s="41">
        <f t="shared" si="8"/>
        <v>-74.399999999999991</v>
      </c>
      <c r="AC44" s="63">
        <v>55.8</v>
      </c>
      <c r="AD44" s="63">
        <v>111.6</v>
      </c>
      <c r="AE44" s="41">
        <f t="shared" si="9"/>
        <v>-55.8</v>
      </c>
      <c r="AF44" s="63">
        <v>18.600000000000001</v>
      </c>
      <c r="AG44" s="63">
        <v>12.4</v>
      </c>
      <c r="AH44" s="41">
        <f t="shared" si="10"/>
        <v>6.2000000000000011</v>
      </c>
      <c r="AI44" s="63">
        <v>55.8</v>
      </c>
      <c r="AJ44" s="63">
        <v>99.2</v>
      </c>
      <c r="AK44" s="47">
        <f t="shared" si="11"/>
        <v>-43.400000000000006</v>
      </c>
    </row>
    <row r="45" spans="1:37" x14ac:dyDescent="0.25">
      <c r="A45" s="69" t="s">
        <v>499</v>
      </c>
      <c r="B45" s="46">
        <v>66.3</v>
      </c>
      <c r="C45" s="63">
        <v>81.599999999999994</v>
      </c>
      <c r="D45" s="41">
        <f t="shared" si="0"/>
        <v>-15.299999999999997</v>
      </c>
      <c r="E45" s="63">
        <v>66.3</v>
      </c>
      <c r="F45" s="63">
        <v>61.2</v>
      </c>
      <c r="G45" s="41">
        <f t="shared" si="1"/>
        <v>5.0999999999999943</v>
      </c>
      <c r="H45" s="63">
        <v>51</v>
      </c>
      <c r="I45" s="63">
        <v>61.2</v>
      </c>
      <c r="J45" s="41">
        <f t="shared" si="2"/>
        <v>-10.200000000000003</v>
      </c>
      <c r="K45" s="63">
        <v>107</v>
      </c>
      <c r="L45" s="63">
        <v>209</v>
      </c>
      <c r="M45" s="41">
        <f t="shared" si="3"/>
        <v>-102</v>
      </c>
      <c r="N45" s="63">
        <v>56.1</v>
      </c>
      <c r="O45" s="63">
        <v>66.3</v>
      </c>
      <c r="P45" s="41">
        <f t="shared" si="4"/>
        <v>-10.199999999999996</v>
      </c>
      <c r="Q45" s="63">
        <v>71.400000000000006</v>
      </c>
      <c r="R45" s="63">
        <v>127.4</v>
      </c>
      <c r="S45" s="41">
        <f t="shared" si="5"/>
        <v>-56</v>
      </c>
      <c r="T45" s="63">
        <v>25.5</v>
      </c>
      <c r="U45" s="63">
        <v>40.799999999999997</v>
      </c>
      <c r="V45" s="41">
        <f t="shared" si="6"/>
        <v>-15.299999999999997</v>
      </c>
      <c r="W45" s="63">
        <v>101.9</v>
      </c>
      <c r="X45" s="63">
        <v>56.1</v>
      </c>
      <c r="Y45" s="41">
        <f t="shared" si="7"/>
        <v>45.800000000000004</v>
      </c>
      <c r="Z45" s="63">
        <v>96.8</v>
      </c>
      <c r="AA45" s="63">
        <v>51</v>
      </c>
      <c r="AB45" s="41">
        <f t="shared" si="8"/>
        <v>45.8</v>
      </c>
      <c r="AC45" s="63">
        <v>71.400000000000006</v>
      </c>
      <c r="AD45" s="63">
        <v>40.799999999999997</v>
      </c>
      <c r="AE45" s="41">
        <f t="shared" si="9"/>
        <v>30.600000000000009</v>
      </c>
      <c r="AF45" s="63">
        <v>40.799999999999997</v>
      </c>
      <c r="AG45" s="63">
        <v>45.9</v>
      </c>
      <c r="AH45" s="41">
        <f t="shared" si="10"/>
        <v>-5.1000000000000014</v>
      </c>
      <c r="AI45" s="63">
        <v>132.5</v>
      </c>
      <c r="AJ45" s="63">
        <v>173.3</v>
      </c>
      <c r="AK45" s="47">
        <f t="shared" si="11"/>
        <v>-40.800000000000011</v>
      </c>
    </row>
    <row r="46" spans="1:37" x14ac:dyDescent="0.25">
      <c r="A46" s="69" t="s">
        <v>503</v>
      </c>
      <c r="B46" s="46">
        <v>186.5</v>
      </c>
      <c r="C46" s="63">
        <v>173.2</v>
      </c>
      <c r="D46" s="41">
        <f t="shared" si="0"/>
        <v>13.300000000000011</v>
      </c>
      <c r="E46" s="63">
        <v>206.5</v>
      </c>
      <c r="F46" s="63">
        <v>106.6</v>
      </c>
      <c r="G46" s="41">
        <f t="shared" si="1"/>
        <v>99.9</v>
      </c>
      <c r="H46" s="63">
        <v>86.6</v>
      </c>
      <c r="I46" s="63">
        <v>53.3</v>
      </c>
      <c r="J46" s="41">
        <f t="shared" si="2"/>
        <v>33.299999999999997</v>
      </c>
      <c r="K46" s="63">
        <v>213.1</v>
      </c>
      <c r="L46" s="63">
        <v>226.4</v>
      </c>
      <c r="M46" s="41">
        <f t="shared" si="3"/>
        <v>-13.300000000000011</v>
      </c>
      <c r="N46" s="63">
        <v>79.900000000000006</v>
      </c>
      <c r="O46" s="63">
        <v>53.3</v>
      </c>
      <c r="P46" s="41">
        <f t="shared" si="4"/>
        <v>26.600000000000009</v>
      </c>
      <c r="Q46" s="63">
        <v>119.9</v>
      </c>
      <c r="R46" s="63">
        <v>139.9</v>
      </c>
      <c r="S46" s="41">
        <f t="shared" si="5"/>
        <v>-20</v>
      </c>
      <c r="T46" s="63">
        <v>119.9</v>
      </c>
      <c r="U46" s="63">
        <v>113.2</v>
      </c>
      <c r="V46" s="41">
        <f t="shared" si="6"/>
        <v>6.7000000000000028</v>
      </c>
      <c r="W46" s="63">
        <v>159.80000000000001</v>
      </c>
      <c r="X46" s="63">
        <v>213.1</v>
      </c>
      <c r="Y46" s="41">
        <f t="shared" si="7"/>
        <v>-53.299999999999983</v>
      </c>
      <c r="Z46" s="63">
        <v>233.1</v>
      </c>
      <c r="AA46" s="63">
        <v>119.9</v>
      </c>
      <c r="AB46" s="41">
        <f t="shared" si="8"/>
        <v>113.19999999999999</v>
      </c>
      <c r="AC46" s="63">
        <v>186.5</v>
      </c>
      <c r="AD46" s="63">
        <v>146.5</v>
      </c>
      <c r="AE46" s="41">
        <f t="shared" si="9"/>
        <v>40</v>
      </c>
      <c r="AF46" s="63">
        <v>126.5</v>
      </c>
      <c r="AG46" s="63">
        <v>66.599999999999994</v>
      </c>
      <c r="AH46" s="41">
        <f t="shared" si="10"/>
        <v>59.900000000000006</v>
      </c>
      <c r="AI46" s="63">
        <v>166.5</v>
      </c>
      <c r="AJ46" s="63">
        <v>93.2</v>
      </c>
      <c r="AK46" s="47">
        <f t="shared" si="11"/>
        <v>73.3</v>
      </c>
    </row>
    <row r="47" spans="1:37" x14ac:dyDescent="0.25">
      <c r="A47" s="69" t="s">
        <v>514</v>
      </c>
      <c r="B47" s="46">
        <v>237.6</v>
      </c>
      <c r="C47" s="63">
        <v>350.5</v>
      </c>
      <c r="D47" s="41">
        <f t="shared" si="0"/>
        <v>-112.9</v>
      </c>
      <c r="E47" s="63">
        <v>148</v>
      </c>
      <c r="F47" s="63">
        <v>268.7</v>
      </c>
      <c r="G47" s="41">
        <f t="shared" si="1"/>
        <v>-120.69999999999999</v>
      </c>
      <c r="H47" s="63">
        <v>136.30000000000001</v>
      </c>
      <c r="I47" s="63">
        <v>70.099999999999994</v>
      </c>
      <c r="J47" s="41">
        <f t="shared" si="2"/>
        <v>66.200000000000017</v>
      </c>
      <c r="K47" s="63">
        <v>194.7</v>
      </c>
      <c r="L47" s="63">
        <v>194.7</v>
      </c>
      <c r="M47" s="41">
        <f t="shared" si="3"/>
        <v>0</v>
      </c>
      <c r="N47" s="63">
        <v>331.1</v>
      </c>
      <c r="O47" s="63">
        <v>346.6</v>
      </c>
      <c r="P47" s="41">
        <f t="shared" si="4"/>
        <v>-15.5</v>
      </c>
      <c r="Q47" s="63">
        <v>148</v>
      </c>
      <c r="R47" s="63">
        <v>167.5</v>
      </c>
      <c r="S47" s="41">
        <f t="shared" si="5"/>
        <v>-19.5</v>
      </c>
      <c r="T47" s="63">
        <v>132.4</v>
      </c>
      <c r="U47" s="63">
        <v>101.3</v>
      </c>
      <c r="V47" s="41">
        <f t="shared" si="6"/>
        <v>31.100000000000009</v>
      </c>
      <c r="W47" s="63">
        <v>350.5</v>
      </c>
      <c r="X47" s="63">
        <v>409</v>
      </c>
      <c r="Y47" s="41">
        <f t="shared" si="7"/>
        <v>-58.5</v>
      </c>
      <c r="Z47" s="63">
        <v>342.7</v>
      </c>
      <c r="AA47" s="63">
        <v>424.5</v>
      </c>
      <c r="AB47" s="41">
        <f t="shared" si="8"/>
        <v>-81.800000000000011</v>
      </c>
      <c r="AC47" s="63">
        <v>187</v>
      </c>
      <c r="AD47" s="63">
        <v>194.7</v>
      </c>
      <c r="AE47" s="41">
        <f t="shared" si="9"/>
        <v>-7.6999999999999886</v>
      </c>
      <c r="AF47" s="63">
        <v>136.30000000000001</v>
      </c>
      <c r="AG47" s="63">
        <v>159.69999999999999</v>
      </c>
      <c r="AH47" s="41">
        <f t="shared" si="10"/>
        <v>-23.399999999999977</v>
      </c>
      <c r="AI47" s="63">
        <v>401.2</v>
      </c>
      <c r="AJ47" s="63">
        <v>557</v>
      </c>
      <c r="AK47" s="47">
        <f t="shared" si="11"/>
        <v>-155.80000000000001</v>
      </c>
    </row>
    <row r="48" spans="1:37" x14ac:dyDescent="0.25">
      <c r="A48" s="69" t="s">
        <v>534</v>
      </c>
      <c r="B48" s="46">
        <v>0</v>
      </c>
      <c r="C48" s="63">
        <v>0</v>
      </c>
      <c r="D48" s="41">
        <f t="shared" si="0"/>
        <v>0</v>
      </c>
      <c r="E48" s="63">
        <v>0</v>
      </c>
      <c r="F48" s="63">
        <v>0</v>
      </c>
      <c r="G48" s="41">
        <f t="shared" si="1"/>
        <v>0</v>
      </c>
      <c r="H48" s="63">
        <v>0</v>
      </c>
      <c r="I48" s="63">
        <v>0</v>
      </c>
      <c r="J48" s="41">
        <f t="shared" si="2"/>
        <v>0</v>
      </c>
      <c r="K48" s="63">
        <v>0</v>
      </c>
      <c r="L48" s="63">
        <v>8.5</v>
      </c>
      <c r="M48" s="41">
        <f t="shared" si="3"/>
        <v>-8.5</v>
      </c>
      <c r="N48" s="63">
        <v>76.2</v>
      </c>
      <c r="O48" s="63">
        <v>93.2</v>
      </c>
      <c r="P48" s="41">
        <f t="shared" si="4"/>
        <v>-17</v>
      </c>
      <c r="Q48" s="63">
        <v>135.5</v>
      </c>
      <c r="R48" s="63">
        <v>211.7</v>
      </c>
      <c r="S48" s="41">
        <f t="shared" si="5"/>
        <v>-76.199999999999989</v>
      </c>
      <c r="T48" s="63">
        <v>76.2</v>
      </c>
      <c r="U48" s="63">
        <v>50.8</v>
      </c>
      <c r="V48" s="41">
        <f t="shared" si="6"/>
        <v>25.400000000000006</v>
      </c>
      <c r="W48" s="63">
        <v>93.2</v>
      </c>
      <c r="X48" s="63">
        <v>67.8</v>
      </c>
      <c r="Y48" s="41">
        <f t="shared" si="7"/>
        <v>25.400000000000006</v>
      </c>
      <c r="Z48" s="63">
        <v>330.3</v>
      </c>
      <c r="AA48" s="63">
        <v>415</v>
      </c>
      <c r="AB48" s="41">
        <f t="shared" si="8"/>
        <v>-84.699999999999989</v>
      </c>
      <c r="AC48" s="63">
        <v>279.5</v>
      </c>
      <c r="AD48" s="63">
        <v>254.1</v>
      </c>
      <c r="AE48" s="41">
        <f t="shared" si="9"/>
        <v>25.400000000000006</v>
      </c>
      <c r="AF48" s="63">
        <v>127</v>
      </c>
      <c r="AG48" s="63">
        <v>144</v>
      </c>
      <c r="AH48" s="41">
        <f t="shared" si="10"/>
        <v>-17</v>
      </c>
      <c r="AI48" s="63">
        <v>262.5</v>
      </c>
      <c r="AJ48" s="63">
        <v>144</v>
      </c>
      <c r="AK48" s="47">
        <f t="shared" si="11"/>
        <v>118.5</v>
      </c>
    </row>
    <row r="49" spans="1:43" ht="15.75" thickBot="1" x14ac:dyDescent="0.3">
      <c r="A49" s="70" t="s">
        <v>536</v>
      </c>
      <c r="B49" s="48">
        <v>449</v>
      </c>
      <c r="C49" s="66">
        <v>440.3</v>
      </c>
      <c r="D49" s="67">
        <f t="shared" si="0"/>
        <v>8.6999999999999886</v>
      </c>
      <c r="E49" s="66">
        <v>181.3</v>
      </c>
      <c r="F49" s="66">
        <v>172.7</v>
      </c>
      <c r="G49" s="67">
        <f t="shared" si="1"/>
        <v>8.6000000000000227</v>
      </c>
      <c r="H49" s="66">
        <v>341</v>
      </c>
      <c r="I49" s="66">
        <v>332.4</v>
      </c>
      <c r="J49" s="67">
        <f t="shared" si="2"/>
        <v>8.6000000000000227</v>
      </c>
      <c r="K49" s="66">
        <v>453.3</v>
      </c>
      <c r="L49" s="66">
        <v>449</v>
      </c>
      <c r="M49" s="67">
        <f t="shared" si="3"/>
        <v>4.3000000000000114</v>
      </c>
      <c r="N49" s="66">
        <v>181.3</v>
      </c>
      <c r="O49" s="66">
        <v>107.9</v>
      </c>
      <c r="P49" s="67">
        <f t="shared" si="4"/>
        <v>73.400000000000006</v>
      </c>
      <c r="Q49" s="66">
        <v>302.2</v>
      </c>
      <c r="R49" s="66">
        <v>310.8</v>
      </c>
      <c r="S49" s="67">
        <f t="shared" si="5"/>
        <v>-8.6000000000000227</v>
      </c>
      <c r="T49" s="66">
        <v>125.2</v>
      </c>
      <c r="U49" s="66">
        <v>159.69999999999999</v>
      </c>
      <c r="V49" s="67">
        <f t="shared" si="6"/>
        <v>-34.499999999999986</v>
      </c>
      <c r="W49" s="66">
        <v>500.8</v>
      </c>
      <c r="X49" s="66">
        <v>392.8</v>
      </c>
      <c r="Y49" s="67">
        <f t="shared" si="7"/>
        <v>108</v>
      </c>
      <c r="Z49" s="66">
        <v>366.9</v>
      </c>
      <c r="AA49" s="66">
        <v>552.6</v>
      </c>
      <c r="AB49" s="67">
        <f t="shared" si="8"/>
        <v>-185.70000000000005</v>
      </c>
      <c r="AC49" s="66">
        <v>284.89999999999998</v>
      </c>
      <c r="AD49" s="66">
        <v>168.4</v>
      </c>
      <c r="AE49" s="67">
        <f t="shared" si="9"/>
        <v>116.49999999999997</v>
      </c>
      <c r="AF49" s="66">
        <v>215.8</v>
      </c>
      <c r="AG49" s="66">
        <v>224.5</v>
      </c>
      <c r="AH49" s="67">
        <f t="shared" si="10"/>
        <v>-8.6999999999999886</v>
      </c>
      <c r="AI49" s="66">
        <v>228.8</v>
      </c>
      <c r="AJ49" s="66">
        <v>276.3</v>
      </c>
      <c r="AK49" s="49">
        <f t="shared" si="11"/>
        <v>-47.5</v>
      </c>
    </row>
    <row r="50" spans="1:43" ht="15.75" thickBot="1" x14ac:dyDescent="0.3"/>
    <row r="51" spans="1:43" x14ac:dyDescent="0.25">
      <c r="A51" s="7" t="s">
        <v>557</v>
      </c>
      <c r="B51" s="5">
        <f>MAX(B$2:B$49)</f>
        <v>449</v>
      </c>
      <c r="C51" s="3"/>
      <c r="D51" s="3"/>
      <c r="E51" s="3">
        <f t="shared" ref="E51:AM52" si="12">MAX(E$2:E$49)</f>
        <v>361.4</v>
      </c>
      <c r="F51" s="3"/>
      <c r="G51" s="3"/>
      <c r="H51" s="3">
        <f t="shared" si="12"/>
        <v>341</v>
      </c>
      <c r="I51" s="3"/>
      <c r="J51" s="3"/>
      <c r="K51" s="3">
        <f t="shared" si="12"/>
        <v>700.3</v>
      </c>
      <c r="L51" s="3"/>
      <c r="M51" s="3"/>
      <c r="N51" s="3">
        <f t="shared" si="12"/>
        <v>397.6</v>
      </c>
      <c r="O51" s="3"/>
      <c r="P51" s="3"/>
      <c r="Q51" s="3">
        <f t="shared" si="12"/>
        <v>302.2</v>
      </c>
      <c r="R51" s="3"/>
      <c r="S51" s="3"/>
      <c r="T51" s="3">
        <f t="shared" si="12"/>
        <v>293.60000000000002</v>
      </c>
      <c r="U51" s="3"/>
      <c r="V51" s="3"/>
      <c r="W51" s="3">
        <f t="shared" si="12"/>
        <v>565.1</v>
      </c>
      <c r="X51" s="3"/>
      <c r="Y51" s="3"/>
      <c r="Z51" s="3">
        <f t="shared" si="12"/>
        <v>366.9</v>
      </c>
      <c r="AA51" s="3"/>
      <c r="AB51" s="3"/>
      <c r="AC51" s="3">
        <f t="shared" si="12"/>
        <v>334.9</v>
      </c>
      <c r="AD51" s="3"/>
      <c r="AE51" s="3"/>
      <c r="AF51" s="3">
        <f t="shared" si="12"/>
        <v>341.8</v>
      </c>
      <c r="AG51" s="3"/>
      <c r="AH51" s="3"/>
      <c r="AI51" s="3">
        <f t="shared" si="12"/>
        <v>401.2</v>
      </c>
      <c r="AJ51" s="3"/>
      <c r="AK51" s="3"/>
      <c r="AL51" s="15">
        <f>MAX(B51:AK51)</f>
        <v>700.3</v>
      </c>
      <c r="AM51" s="95" t="s">
        <v>1673</v>
      </c>
      <c r="AN51" s="97" t="s">
        <v>1675</v>
      </c>
      <c r="AO51" s="99">
        <f>MIN(B$51:AK$52)</f>
        <v>267.5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ref="C52:AK53" si="13">MAX(C$2:C$49)</f>
        <v>440.3</v>
      </c>
      <c r="D52" s="4"/>
      <c r="E52" s="4"/>
      <c r="F52" s="4">
        <f t="shared" si="13"/>
        <v>322.2</v>
      </c>
      <c r="G52" s="4"/>
      <c r="H52" s="4"/>
      <c r="I52" s="4">
        <f t="shared" si="13"/>
        <v>332.4</v>
      </c>
      <c r="J52" s="4"/>
      <c r="K52" s="4"/>
      <c r="L52" s="4">
        <f t="shared" si="13"/>
        <v>639.79999999999995</v>
      </c>
      <c r="M52" s="4"/>
      <c r="N52" s="4"/>
      <c r="O52" s="4">
        <f t="shared" si="13"/>
        <v>481.4</v>
      </c>
      <c r="P52" s="4"/>
      <c r="Q52" s="4"/>
      <c r="R52" s="4">
        <f t="shared" si="13"/>
        <v>419.2</v>
      </c>
      <c r="S52" s="4"/>
      <c r="T52" s="4"/>
      <c r="U52" s="4">
        <f t="shared" si="13"/>
        <v>267.5</v>
      </c>
      <c r="V52" s="4"/>
      <c r="W52" s="4"/>
      <c r="X52" s="4">
        <f t="shared" si="13"/>
        <v>440.7</v>
      </c>
      <c r="Y52" s="4"/>
      <c r="Z52" s="4"/>
      <c r="AA52" s="4">
        <f t="shared" si="13"/>
        <v>552.6</v>
      </c>
      <c r="AB52" s="4"/>
      <c r="AC52" s="4"/>
      <c r="AD52" s="4">
        <f t="shared" si="13"/>
        <v>285.10000000000002</v>
      </c>
      <c r="AE52" s="4"/>
      <c r="AF52" s="4"/>
      <c r="AG52" s="4">
        <f t="shared" si="13"/>
        <v>634.79999999999995</v>
      </c>
      <c r="AH52" s="4"/>
      <c r="AI52" s="4"/>
      <c r="AJ52" s="4">
        <f t="shared" si="13"/>
        <v>557</v>
      </c>
      <c r="AK52" s="4"/>
      <c r="AL52" s="16">
        <f>MAX(B52:AK52)</f>
        <v>639.79999999999995</v>
      </c>
      <c r="AM52" s="96" t="s">
        <v>1674</v>
      </c>
      <c r="AN52" s="98"/>
      <c r="AO52" s="100">
        <f>MAX(B$51:AK$52)</f>
        <v>700.3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0</v>
      </c>
      <c r="C53" s="3"/>
      <c r="D53" s="3"/>
      <c r="E53" s="3">
        <f t="shared" ref="E53:AM54" si="14">MIN(E$2:E$49)</f>
        <v>0</v>
      </c>
      <c r="F53" s="3"/>
      <c r="G53" s="3"/>
      <c r="H53" s="3">
        <f t="shared" si="14"/>
        <v>0</v>
      </c>
      <c r="I53" s="3"/>
      <c r="J53" s="3"/>
      <c r="K53" s="3">
        <f t="shared" si="14"/>
        <v>0</v>
      </c>
      <c r="L53" s="3"/>
      <c r="M53" s="3"/>
      <c r="N53" s="3">
        <f t="shared" si="14"/>
        <v>7.9</v>
      </c>
      <c r="O53" s="3"/>
      <c r="P53" s="3"/>
      <c r="Q53" s="3">
        <f t="shared" si="14"/>
        <v>7.9</v>
      </c>
      <c r="R53" s="3"/>
      <c r="S53" s="3"/>
      <c r="T53" s="3">
        <f t="shared" si="14"/>
        <v>7.9</v>
      </c>
      <c r="U53" s="3"/>
      <c r="V53" s="3"/>
      <c r="W53" s="3">
        <f t="shared" si="14"/>
        <v>23.7</v>
      </c>
      <c r="X53" s="3"/>
      <c r="Y53" s="3"/>
      <c r="Z53" s="3">
        <f t="shared" si="14"/>
        <v>36.6</v>
      </c>
      <c r="AA53" s="3"/>
      <c r="AB53" s="3"/>
      <c r="AC53" s="3">
        <f t="shared" si="14"/>
        <v>22</v>
      </c>
      <c r="AD53" s="3"/>
      <c r="AE53" s="3"/>
      <c r="AF53" s="3">
        <f t="shared" si="14"/>
        <v>18.3</v>
      </c>
      <c r="AG53" s="3"/>
      <c r="AH53" s="3"/>
      <c r="AI53" s="3">
        <f t="shared" si="14"/>
        <v>36.6</v>
      </c>
      <c r="AJ53" s="3"/>
      <c r="AK53" s="3"/>
      <c r="AL53" s="15">
        <f>MIN(B53:AK53)</f>
        <v>0</v>
      </c>
      <c r="AM53" s="95" t="s">
        <v>1673</v>
      </c>
      <c r="AN53" s="97" t="s">
        <v>1676</v>
      </c>
      <c r="AO53" s="99">
        <f>MIN(B$53:AK$54)</f>
        <v>0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ref="C54:AK55" si="15">MIN(C$2:C$49)</f>
        <v>0</v>
      </c>
      <c r="D54" s="4"/>
      <c r="E54" s="4"/>
      <c r="F54" s="4">
        <f t="shared" si="15"/>
        <v>0</v>
      </c>
      <c r="G54" s="4"/>
      <c r="H54" s="4"/>
      <c r="I54" s="4">
        <f t="shared" si="15"/>
        <v>0</v>
      </c>
      <c r="J54" s="4"/>
      <c r="K54" s="4"/>
      <c r="L54" s="4">
        <f t="shared" si="15"/>
        <v>0</v>
      </c>
      <c r="M54" s="4"/>
      <c r="N54" s="4"/>
      <c r="O54" s="4">
        <f t="shared" si="15"/>
        <v>11.9</v>
      </c>
      <c r="P54" s="4"/>
      <c r="Q54" s="4"/>
      <c r="R54" s="4">
        <f t="shared" si="15"/>
        <v>0</v>
      </c>
      <c r="S54" s="4"/>
      <c r="T54" s="4"/>
      <c r="U54" s="4">
        <f t="shared" si="15"/>
        <v>4</v>
      </c>
      <c r="V54" s="4"/>
      <c r="W54" s="4"/>
      <c r="X54" s="4">
        <f t="shared" si="15"/>
        <v>24.8</v>
      </c>
      <c r="Y54" s="4"/>
      <c r="Z54" s="4"/>
      <c r="AA54" s="4">
        <f t="shared" si="15"/>
        <v>50.1</v>
      </c>
      <c r="AB54" s="4"/>
      <c r="AC54" s="4"/>
      <c r="AD54" s="4">
        <f t="shared" si="15"/>
        <v>40.299999999999997</v>
      </c>
      <c r="AE54" s="4"/>
      <c r="AF54" s="4"/>
      <c r="AG54" s="4">
        <f t="shared" si="15"/>
        <v>12.4</v>
      </c>
      <c r="AH54" s="4"/>
      <c r="AI54" s="4"/>
      <c r="AJ54" s="4">
        <f t="shared" si="15"/>
        <v>33</v>
      </c>
      <c r="AK54" s="4"/>
      <c r="AL54" s="16">
        <f>MIN(B54:AK54)</f>
        <v>0</v>
      </c>
      <c r="AM54" s="96" t="s">
        <v>1674</v>
      </c>
      <c r="AN54" s="98"/>
      <c r="AO54" s="100">
        <f>MAX(B$53:AK$54)</f>
        <v>50.1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4</v>
      </c>
      <c r="C55" s="14">
        <f>COUNTIF(C$2:C$49,0)</f>
        <v>3</v>
      </c>
      <c r="D55" s="14"/>
      <c r="E55" s="14">
        <f t="shared" ref="E55:AM55" si="16">COUNTIF(E$2:E$49,0)</f>
        <v>4</v>
      </c>
      <c r="F55" s="14">
        <f t="shared" si="16"/>
        <v>3</v>
      </c>
      <c r="G55" s="14"/>
      <c r="H55" s="14">
        <f t="shared" si="16"/>
        <v>4</v>
      </c>
      <c r="I55" s="14">
        <f t="shared" si="16"/>
        <v>2</v>
      </c>
      <c r="J55" s="14"/>
      <c r="K55" s="14">
        <f t="shared" si="16"/>
        <v>4</v>
      </c>
      <c r="L55" s="14">
        <f t="shared" si="16"/>
        <v>2</v>
      </c>
      <c r="M55" s="14"/>
      <c r="N55" s="14">
        <f t="shared" si="16"/>
        <v>0</v>
      </c>
      <c r="O55" s="14">
        <f t="shared" si="16"/>
        <v>0</v>
      </c>
      <c r="P55" s="14"/>
      <c r="Q55" s="14">
        <f t="shared" si="16"/>
        <v>0</v>
      </c>
      <c r="R55" s="14">
        <f t="shared" si="16"/>
        <v>1</v>
      </c>
      <c r="S55" s="14"/>
      <c r="T55" s="14">
        <f t="shared" si="16"/>
        <v>0</v>
      </c>
      <c r="U55" s="14">
        <f t="shared" si="16"/>
        <v>0</v>
      </c>
      <c r="V55" s="14"/>
      <c r="W55" s="14">
        <f t="shared" si="16"/>
        <v>0</v>
      </c>
      <c r="X55" s="14">
        <f t="shared" si="16"/>
        <v>0</v>
      </c>
      <c r="Y55" s="14"/>
      <c r="Z55" s="14">
        <f t="shared" si="16"/>
        <v>0</v>
      </c>
      <c r="AA55" s="14">
        <f t="shared" si="16"/>
        <v>0</v>
      </c>
      <c r="AB55" s="14"/>
      <c r="AC55" s="14">
        <f t="shared" si="16"/>
        <v>0</v>
      </c>
      <c r="AD55" s="14">
        <f t="shared" si="16"/>
        <v>0</v>
      </c>
      <c r="AE55" s="14"/>
      <c r="AF55" s="14">
        <f t="shared" si="16"/>
        <v>0</v>
      </c>
      <c r="AG55" s="14">
        <f t="shared" si="16"/>
        <v>0</v>
      </c>
      <c r="AH55" s="14"/>
      <c r="AI55" s="14">
        <f t="shared" si="16"/>
        <v>0</v>
      </c>
      <c r="AJ55" s="14">
        <f t="shared" si="16"/>
        <v>0</v>
      </c>
      <c r="AK55" s="39"/>
    </row>
    <row r="56" spans="1:43" x14ac:dyDescent="0.25">
      <c r="A56" s="7" t="s">
        <v>559</v>
      </c>
      <c r="B56" s="5">
        <f>AVERAGE(B$2:B$49)</f>
        <v>152.12500000000003</v>
      </c>
      <c r="C56" s="3"/>
      <c r="D56" s="3"/>
      <c r="E56" s="3">
        <f t="shared" ref="E56:AM57" si="17">AVERAGE(E$2:E$49)</f>
        <v>147.45833333333337</v>
      </c>
      <c r="F56" s="3"/>
      <c r="G56" s="3"/>
      <c r="H56" s="3">
        <f t="shared" si="17"/>
        <v>99.966666666666683</v>
      </c>
      <c r="I56" s="3"/>
      <c r="J56" s="3"/>
      <c r="K56" s="3">
        <f t="shared" si="17"/>
        <v>193.60208333333335</v>
      </c>
      <c r="L56" s="3"/>
      <c r="M56" s="3"/>
      <c r="N56" s="3">
        <f t="shared" si="17"/>
        <v>137.23541666666668</v>
      </c>
      <c r="O56" s="3"/>
      <c r="P56" s="3"/>
      <c r="Q56" s="3">
        <f t="shared" si="17"/>
        <v>145.16041666666661</v>
      </c>
      <c r="R56" s="3"/>
      <c r="S56" s="3"/>
      <c r="T56" s="3">
        <f t="shared" si="17"/>
        <v>91.591666666666654</v>
      </c>
      <c r="U56" s="3"/>
      <c r="V56" s="3"/>
      <c r="W56" s="3">
        <f t="shared" si="17"/>
        <v>193.08750000000001</v>
      </c>
      <c r="X56" s="3"/>
      <c r="Y56" s="3"/>
      <c r="Z56" s="3">
        <f t="shared" si="17"/>
        <v>156.78958333333335</v>
      </c>
      <c r="AA56" s="3"/>
      <c r="AB56" s="3"/>
      <c r="AC56" s="3">
        <f t="shared" si="17"/>
        <v>161.84166666666664</v>
      </c>
      <c r="AD56" s="3"/>
      <c r="AE56" s="3"/>
      <c r="AF56" s="3">
        <f t="shared" si="17"/>
        <v>95.964583333333323</v>
      </c>
      <c r="AG56" s="3"/>
      <c r="AH56" s="3"/>
      <c r="AI56" s="3">
        <f t="shared" si="17"/>
        <v>207.55208333333334</v>
      </c>
      <c r="AJ56" s="3"/>
      <c r="AK56" s="3"/>
      <c r="AL56" s="15">
        <f>AVERAGE(B56,E56,H56,K56,N56,Q56,T56,W56,Z56,AC56,AF56,AI56)</f>
        <v>148.53125000000003</v>
      </c>
      <c r="AM56" s="95" t="s">
        <v>1673</v>
      </c>
      <c r="AN56" s="97" t="s">
        <v>1670</v>
      </c>
      <c r="AO56" s="99">
        <f>MIN(B$56:AK$57)</f>
        <v>91.591666666666654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ref="C57:AK58" si="18">AVERAGE(C$2:C$49)</f>
        <v>148.31875000000005</v>
      </c>
      <c r="D57" s="4"/>
      <c r="E57" s="4"/>
      <c r="F57" s="4">
        <f t="shared" si="18"/>
        <v>130.40625000000003</v>
      </c>
      <c r="G57" s="4"/>
      <c r="H57" s="4"/>
      <c r="I57" s="4">
        <f t="shared" si="18"/>
        <v>97.481249999999989</v>
      </c>
      <c r="J57" s="4"/>
      <c r="K57" s="4"/>
      <c r="L57" s="4">
        <f t="shared" si="18"/>
        <v>190.05208333333329</v>
      </c>
      <c r="M57" s="4"/>
      <c r="N57" s="4"/>
      <c r="O57" s="4">
        <f t="shared" si="18"/>
        <v>141.16249999999999</v>
      </c>
      <c r="P57" s="4"/>
      <c r="Q57" s="4"/>
      <c r="R57" s="4">
        <f t="shared" si="18"/>
        <v>146.51666666666668</v>
      </c>
      <c r="S57" s="4"/>
      <c r="T57" s="4"/>
      <c r="U57" s="4">
        <f t="shared" si="18"/>
        <v>92.404166666666683</v>
      </c>
      <c r="V57" s="4"/>
      <c r="W57" s="4"/>
      <c r="X57" s="4">
        <f t="shared" si="18"/>
        <v>177.89791666666667</v>
      </c>
      <c r="Y57" s="4"/>
      <c r="Z57" s="4"/>
      <c r="AA57" s="4">
        <f t="shared" si="18"/>
        <v>152.71458333333337</v>
      </c>
      <c r="AB57" s="4"/>
      <c r="AC57" s="4"/>
      <c r="AD57" s="4">
        <f t="shared" si="18"/>
        <v>142.10416666666666</v>
      </c>
      <c r="AE57" s="4"/>
      <c r="AF57" s="4"/>
      <c r="AG57" s="4">
        <f t="shared" si="18"/>
        <v>106.27916666666668</v>
      </c>
      <c r="AH57" s="4"/>
      <c r="AI57" s="4"/>
      <c r="AJ57" s="4">
        <f t="shared" si="18"/>
        <v>220.38749999999996</v>
      </c>
      <c r="AK57" s="4"/>
      <c r="AL57" s="16">
        <f>AVERAGE(C57,F57,I57,L57,O57,R57,U57,X57,AA57,AD57,AG57,AK57)</f>
        <v>138.66704545454547</v>
      </c>
      <c r="AM57" s="96" t="s">
        <v>1674</v>
      </c>
      <c r="AN57" s="98"/>
      <c r="AO57" s="100">
        <f>MAX(B$56:AK$57)</f>
        <v>220.38749999999996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138.85000000000002</v>
      </c>
      <c r="C58" s="11"/>
      <c r="D58" s="11"/>
      <c r="E58" s="11">
        <f t="shared" ref="E58:AM59" si="19">MEDIAN(E$2:E$49)</f>
        <v>149.1</v>
      </c>
      <c r="F58" s="11"/>
      <c r="G58" s="11"/>
      <c r="H58" s="11">
        <f t="shared" si="19"/>
        <v>86.5</v>
      </c>
      <c r="I58" s="11"/>
      <c r="J58" s="11"/>
      <c r="K58" s="11">
        <f t="shared" si="19"/>
        <v>189</v>
      </c>
      <c r="L58" s="11"/>
      <c r="M58" s="11"/>
      <c r="N58" s="11">
        <f t="shared" si="19"/>
        <v>128.6</v>
      </c>
      <c r="O58" s="11"/>
      <c r="P58" s="11"/>
      <c r="Q58" s="11">
        <f t="shared" si="19"/>
        <v>132.60000000000002</v>
      </c>
      <c r="R58" s="11"/>
      <c r="S58" s="11"/>
      <c r="T58" s="11">
        <f t="shared" si="19"/>
        <v>83.1</v>
      </c>
      <c r="U58" s="11"/>
      <c r="V58" s="11"/>
      <c r="W58" s="11">
        <f t="shared" si="19"/>
        <v>188.15</v>
      </c>
      <c r="X58" s="11"/>
      <c r="Y58" s="11"/>
      <c r="Z58" s="11">
        <f t="shared" si="19"/>
        <v>135.65</v>
      </c>
      <c r="AA58" s="11"/>
      <c r="AB58" s="11"/>
      <c r="AC58" s="11">
        <f t="shared" si="19"/>
        <v>165.35</v>
      </c>
      <c r="AD58" s="11"/>
      <c r="AE58" s="11"/>
      <c r="AF58" s="11">
        <f t="shared" si="19"/>
        <v>79.95</v>
      </c>
      <c r="AG58" s="11"/>
      <c r="AH58" s="11"/>
      <c r="AI58" s="11">
        <f t="shared" si="19"/>
        <v>203.55</v>
      </c>
      <c r="AJ58" s="11"/>
      <c r="AK58" s="11"/>
      <c r="AL58" s="18">
        <f>MEDIAN(B58,E58,H58,K58,N58,Q58,T58,W58,Z58,AC58,AF58,AI58)</f>
        <v>137.25</v>
      </c>
      <c r="AM58" s="95" t="s">
        <v>1673</v>
      </c>
      <c r="AN58" s="97" t="s">
        <v>1671</v>
      </c>
      <c r="AO58" s="99">
        <f>MIN(B$58:AK$59)</f>
        <v>71.25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ref="C59:AK60" si="20">MEDIAN(C$2:C$49)</f>
        <v>140.5</v>
      </c>
      <c r="D59" s="4"/>
      <c r="E59" s="4"/>
      <c r="F59" s="4">
        <f t="shared" si="20"/>
        <v>124.15</v>
      </c>
      <c r="G59" s="4"/>
      <c r="H59" s="4"/>
      <c r="I59" s="4">
        <f t="shared" si="20"/>
        <v>71.25</v>
      </c>
      <c r="J59" s="4"/>
      <c r="K59" s="4"/>
      <c r="L59" s="4">
        <f t="shared" si="20"/>
        <v>174.45</v>
      </c>
      <c r="M59" s="4"/>
      <c r="N59" s="4"/>
      <c r="O59" s="4">
        <f t="shared" si="20"/>
        <v>106.30000000000001</v>
      </c>
      <c r="P59" s="4"/>
      <c r="Q59" s="4"/>
      <c r="R59" s="4">
        <f t="shared" si="20"/>
        <v>138.60000000000002</v>
      </c>
      <c r="S59" s="4"/>
      <c r="T59" s="4"/>
      <c r="U59" s="4">
        <f t="shared" si="20"/>
        <v>77.5</v>
      </c>
      <c r="V59" s="4"/>
      <c r="W59" s="4"/>
      <c r="X59" s="4">
        <f t="shared" si="20"/>
        <v>149.30000000000001</v>
      </c>
      <c r="Y59" s="4"/>
      <c r="Z59" s="4"/>
      <c r="AA59" s="4">
        <f t="shared" si="20"/>
        <v>134.55000000000001</v>
      </c>
      <c r="AB59" s="4"/>
      <c r="AC59" s="4"/>
      <c r="AD59" s="4">
        <f t="shared" si="20"/>
        <v>139.15</v>
      </c>
      <c r="AE59" s="4"/>
      <c r="AF59" s="4"/>
      <c r="AG59" s="4">
        <f t="shared" si="20"/>
        <v>79.400000000000006</v>
      </c>
      <c r="AH59" s="4"/>
      <c r="AI59" s="4"/>
      <c r="AJ59" s="4">
        <f t="shared" si="20"/>
        <v>223.7</v>
      </c>
      <c r="AK59" s="4"/>
      <c r="AL59" s="16">
        <f>MEDIAN(C59,F59,I59,L59,O59,R59,U59,X59,AA59,AD59,AG59,AK59)</f>
        <v>134.55000000000001</v>
      </c>
      <c r="AM59" s="96" t="s">
        <v>1674</v>
      </c>
      <c r="AN59" s="98"/>
      <c r="AO59" s="100">
        <f>MAX(B$58:AK$59)</f>
        <v>223.7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102.32379249538346</v>
      </c>
      <c r="C60" s="11"/>
      <c r="D60" s="11"/>
      <c r="E60" s="11">
        <f>_xlfn.STDEV.S(E$2:E$49)</f>
        <v>88.15680862985802</v>
      </c>
      <c r="F60" s="11"/>
      <c r="G60" s="11"/>
      <c r="H60" s="11">
        <f>_xlfn.STDEV.S(H$2:H$49)</f>
        <v>64.943498629072906</v>
      </c>
      <c r="I60" s="11"/>
      <c r="J60" s="11"/>
      <c r="K60" s="11">
        <f>_xlfn.STDEV.S(K$2:K$49)</f>
        <v>126.0049298082932</v>
      </c>
      <c r="L60" s="11"/>
      <c r="M60" s="11"/>
      <c r="N60" s="11">
        <f>_xlfn.STDEV.S(N$2:N$49)</f>
        <v>89.935077031566223</v>
      </c>
      <c r="O60" s="11"/>
      <c r="P60" s="11"/>
      <c r="Q60" s="11">
        <f>_xlfn.STDEV.S(Q$2:Q$49)</f>
        <v>74.311837891997698</v>
      </c>
      <c r="R60" s="11"/>
      <c r="S60" s="11"/>
      <c r="T60" s="11">
        <f>_xlfn.STDEV.S(T$2:T$49)</f>
        <v>57.194419580984245</v>
      </c>
      <c r="U60" s="11"/>
      <c r="V60" s="11"/>
      <c r="W60" s="11">
        <f>_xlfn.STDEV.S(W$2:W$49)</f>
        <v>105.95554592736508</v>
      </c>
      <c r="X60" s="11"/>
      <c r="Y60" s="11"/>
      <c r="Z60" s="11">
        <f>_xlfn.STDEV.S(Z$2:Z$49)</f>
        <v>84.20923090751667</v>
      </c>
      <c r="AA60" s="11"/>
      <c r="AB60" s="11"/>
      <c r="AC60" s="11">
        <f>_xlfn.STDEV.S(AC$2:AC$49)</f>
        <v>73.113979317441093</v>
      </c>
      <c r="AD60" s="11"/>
      <c r="AE60" s="11"/>
      <c r="AF60" s="11">
        <f>_xlfn.STDEV.S(AF$2:AF$49)</f>
        <v>61.389653607391061</v>
      </c>
      <c r="AG60" s="11"/>
      <c r="AH60" s="11"/>
      <c r="AI60" s="11">
        <f>_xlfn.STDEV.S(AI$2:AI$49)</f>
        <v>82.79321585318479</v>
      </c>
      <c r="AJ60" s="11"/>
      <c r="AK60" s="11"/>
      <c r="AL60" s="18">
        <f>AVERAGE(B60,E60,H60,K60,N60,Q60,T60,W60,Z60,AC60,AF60,AI60)</f>
        <v>84.194332473337866</v>
      </c>
      <c r="AM60" s="95" t="s">
        <v>1673</v>
      </c>
      <c r="AN60" s="97" t="s">
        <v>1672</v>
      </c>
      <c r="AO60" s="99">
        <f>MIN(B$60:AK$61)</f>
        <v>57.194419580984245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102.9643269277318</v>
      </c>
      <c r="D61" s="55"/>
      <c r="E61" s="55"/>
      <c r="F61" s="55">
        <f>_xlfn.STDEV.S(F$2:F$49)</f>
        <v>77.154560009886296</v>
      </c>
      <c r="G61" s="55"/>
      <c r="H61" s="55"/>
      <c r="I61" s="55">
        <f>_xlfn.STDEV.S(I$2:I$49)</f>
        <v>76.545668905506929</v>
      </c>
      <c r="J61" s="55"/>
      <c r="K61" s="55"/>
      <c r="L61" s="55">
        <f>_xlfn.STDEV.S(L$2:L$49)</f>
        <v>128.84804342107688</v>
      </c>
      <c r="M61" s="55"/>
      <c r="N61" s="55"/>
      <c r="O61" s="55">
        <f>_xlfn.STDEV.S(O$2:O$49)</f>
        <v>112.26813387145407</v>
      </c>
      <c r="P61" s="55"/>
      <c r="Q61" s="55"/>
      <c r="R61" s="55">
        <f>_xlfn.STDEV.S(R$2:R$49)</f>
        <v>86.728604163458314</v>
      </c>
      <c r="S61" s="55"/>
      <c r="T61" s="55"/>
      <c r="U61" s="55">
        <f>_xlfn.STDEV.S(U$2:U$49)</f>
        <v>61.90658700158162</v>
      </c>
      <c r="V61" s="55"/>
      <c r="W61" s="55"/>
      <c r="X61" s="55">
        <f>_xlfn.STDEV.S(X$2:X$49)</f>
        <v>97.997152563026006</v>
      </c>
      <c r="Y61" s="55"/>
      <c r="Z61" s="55"/>
      <c r="AA61" s="55">
        <f>_xlfn.STDEV.S(AA$2:AA$49)</f>
        <v>101.830984269374</v>
      </c>
      <c r="AB61" s="55"/>
      <c r="AC61" s="55"/>
      <c r="AD61" s="55">
        <f>_xlfn.STDEV.S(AD$2:AD$49)</f>
        <v>62.690400901958185</v>
      </c>
      <c r="AE61" s="55"/>
      <c r="AF61" s="55"/>
      <c r="AG61" s="55">
        <f>_xlfn.STDEV.S(AG$2:AG$49)</f>
        <v>96.115136980277939</v>
      </c>
      <c r="AH61" s="55"/>
      <c r="AI61" s="55"/>
      <c r="AJ61" s="55">
        <f>_xlfn.STDEV.S(AJ$2:AJ$49)</f>
        <v>106.17512155006102</v>
      </c>
      <c r="AK61" s="55"/>
      <c r="AL61" s="16">
        <f>AVERAGE(C61,F61,I61,L61,O61,R61,U61,X61,AA61,AD61,AG61,AK61)</f>
        <v>91.368145365030188</v>
      </c>
      <c r="AM61" s="96" t="s">
        <v>1674</v>
      </c>
      <c r="AN61" s="98"/>
      <c r="AO61" s="100">
        <f>MAX(B$60:AK$61)</f>
        <v>128.84804342107688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7</v>
      </c>
      <c r="E62" s="83"/>
      <c r="F62" s="83"/>
      <c r="G62" s="83">
        <f>COUNTIF(G$2:G$49,0)</f>
        <v>6</v>
      </c>
      <c r="H62" s="83"/>
      <c r="I62" s="83"/>
      <c r="J62" s="83">
        <f>COUNTIF(J$2:J$49,0)</f>
        <v>5</v>
      </c>
      <c r="K62" s="83"/>
      <c r="L62" s="83"/>
      <c r="M62" s="83">
        <f>COUNTIF(M$2:M$49,0)</f>
        <v>5</v>
      </c>
      <c r="N62" s="83"/>
      <c r="O62" s="83"/>
      <c r="P62" s="83">
        <f>COUNTIF(P$2:P$49,0)</f>
        <v>1</v>
      </c>
      <c r="Q62" s="83"/>
      <c r="R62" s="83"/>
      <c r="S62" s="83">
        <f>COUNTIF(S$2:S$49,0)</f>
        <v>2</v>
      </c>
      <c r="T62" s="83"/>
      <c r="U62" s="83"/>
      <c r="V62" s="83">
        <f>COUNTIF(V$2:V$49,0)</f>
        <v>4</v>
      </c>
      <c r="W62" s="83"/>
      <c r="X62" s="83"/>
      <c r="Y62" s="83">
        <f>COUNTIF(Y$2:Y$49,0)</f>
        <v>1</v>
      </c>
      <c r="Z62" s="83"/>
      <c r="AA62" s="83"/>
      <c r="AB62" s="83">
        <f>COUNTIF(AB$2:AB$49,0)</f>
        <v>4</v>
      </c>
      <c r="AC62" s="83"/>
      <c r="AD62" s="83"/>
      <c r="AE62" s="83">
        <f>COUNTIF(AE$2:AE$49,0)</f>
        <v>1</v>
      </c>
      <c r="AF62" s="83"/>
      <c r="AG62" s="83"/>
      <c r="AH62" s="83">
        <f>COUNTIF(AH$2:AH$49,0)</f>
        <v>6</v>
      </c>
      <c r="AI62" s="83"/>
      <c r="AJ62" s="83"/>
      <c r="AK62" s="84">
        <f>COUNTIF(AK$2:AK$49,0)</f>
        <v>3</v>
      </c>
    </row>
    <row r="63" spans="1:43" x14ac:dyDescent="0.25">
      <c r="A63" s="59" t="s">
        <v>1668</v>
      </c>
      <c r="B63" s="85"/>
      <c r="C63" s="86"/>
      <c r="D63" s="86">
        <f>COUNTIF(D$2:D$49,"&lt;0")</f>
        <v>19</v>
      </c>
      <c r="E63" s="86"/>
      <c r="F63" s="86"/>
      <c r="G63" s="86">
        <f>COUNTIF(G$2:G$49,"&lt;0")</f>
        <v>14</v>
      </c>
      <c r="H63" s="86"/>
      <c r="I63" s="86"/>
      <c r="J63" s="86">
        <f>COUNTIF(J$2:J$49,"&lt;0")</f>
        <v>20</v>
      </c>
      <c r="K63" s="86"/>
      <c r="L63" s="86"/>
      <c r="M63" s="86">
        <f>COUNTIF(M$2:M$49,"&lt;0")</f>
        <v>21</v>
      </c>
      <c r="N63" s="86"/>
      <c r="O63" s="86"/>
      <c r="P63" s="86">
        <f>COUNTIF(P$2:P$49,"&lt;0")</f>
        <v>26</v>
      </c>
      <c r="Q63" s="86"/>
      <c r="R63" s="86"/>
      <c r="S63" s="86">
        <f>COUNTIF(S$2:S$49,"&lt;0")</f>
        <v>25</v>
      </c>
      <c r="T63" s="86"/>
      <c r="U63" s="86"/>
      <c r="V63" s="86">
        <f>COUNTIF(V$2:V$49,"&lt;0")</f>
        <v>19</v>
      </c>
      <c r="W63" s="86"/>
      <c r="X63" s="86"/>
      <c r="Y63" s="86">
        <f>COUNTIF(Y$2:Y$49,"&lt;0")</f>
        <v>20</v>
      </c>
      <c r="Z63" s="86"/>
      <c r="AA63" s="86"/>
      <c r="AB63" s="86">
        <f>COUNTIF(AB$2:AB$49,"&lt;0")</f>
        <v>21</v>
      </c>
      <c r="AC63" s="86"/>
      <c r="AD63" s="86"/>
      <c r="AE63" s="86">
        <f>COUNTIF(AE$2:AE$49,"&lt;0")</f>
        <v>13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26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22</v>
      </c>
      <c r="E64" s="89"/>
      <c r="F64" s="89"/>
      <c r="G64" s="89">
        <f>COUNTIF(G$2:G$49,"&gt;0")</f>
        <v>28</v>
      </c>
      <c r="H64" s="89"/>
      <c r="I64" s="89"/>
      <c r="J64" s="89">
        <f>COUNTIF(J$2:J$49,"&gt;0")</f>
        <v>23</v>
      </c>
      <c r="K64" s="89"/>
      <c r="L64" s="89"/>
      <c r="M64" s="89">
        <f>COUNTIF(M$2:M$49,"&gt;0")</f>
        <v>22</v>
      </c>
      <c r="N64" s="89"/>
      <c r="O64" s="89"/>
      <c r="P64" s="89">
        <f>COUNTIF(P$2:P$49,"&gt;0")</f>
        <v>21</v>
      </c>
      <c r="Q64" s="89"/>
      <c r="R64" s="89"/>
      <c r="S64" s="89">
        <f>COUNTIF(S$2:S$49,"&gt;0")</f>
        <v>21</v>
      </c>
      <c r="T64" s="89"/>
      <c r="U64" s="89"/>
      <c r="V64" s="89">
        <f>COUNTIF(V$2:V$49,"&gt;0")</f>
        <v>25</v>
      </c>
      <c r="W64" s="89"/>
      <c r="X64" s="89"/>
      <c r="Y64" s="89">
        <f>COUNTIF(Y$2:Y$49,"&gt;0")</f>
        <v>27</v>
      </c>
      <c r="Z64" s="89"/>
      <c r="AA64" s="89"/>
      <c r="AB64" s="89">
        <f>COUNTIF(AB$2:AB$49,"&gt;0")</f>
        <v>23</v>
      </c>
      <c r="AC64" s="89"/>
      <c r="AD64" s="89"/>
      <c r="AE64" s="89">
        <f>COUNTIF(AE$2:AE$49,"&gt;0")</f>
        <v>34</v>
      </c>
      <c r="AF64" s="89"/>
      <c r="AG64" s="89"/>
      <c r="AH64" s="89">
        <f>COUNTIF(AH$2:AH$49,"&gt;0")</f>
        <v>18</v>
      </c>
      <c r="AI64" s="89"/>
      <c r="AJ64" s="89"/>
      <c r="AK64" s="90">
        <f>COUNTIF(AK$2:AK$49,"&gt;0")</f>
        <v>19</v>
      </c>
    </row>
    <row r="65" spans="1:37" x14ac:dyDescent="0.25">
      <c r="A65" s="51" t="s">
        <v>1685</v>
      </c>
      <c r="B65" s="73"/>
      <c r="C65" s="57"/>
      <c r="D65" s="76">
        <f>(D62/(D$62+D$63+D$64))*100</f>
        <v>14.583333333333334</v>
      </c>
      <c r="E65" s="76"/>
      <c r="F65" s="76"/>
      <c r="G65" s="76">
        <f>(G62/(G$62+G$63+G$64))*100</f>
        <v>12.5</v>
      </c>
      <c r="H65" s="76"/>
      <c r="I65" s="76"/>
      <c r="J65" s="76">
        <f>(J62/(J$62+J$63+J$64))*100</f>
        <v>10.416666666666668</v>
      </c>
      <c r="K65" s="76"/>
      <c r="L65" s="76"/>
      <c r="M65" s="76">
        <f>(M62/(M$62+M$63+M$64))*100</f>
        <v>10.416666666666668</v>
      </c>
      <c r="N65" s="76"/>
      <c r="O65" s="76"/>
      <c r="P65" s="76">
        <f>(P62/(P$62+P$63+P$64))*100</f>
        <v>2.083333333333333</v>
      </c>
      <c r="Q65" s="76"/>
      <c r="R65" s="76"/>
      <c r="S65" s="76">
        <f>(S62/(S$62+S$63+S$64))*100</f>
        <v>4.1666666666666661</v>
      </c>
      <c r="T65" s="76"/>
      <c r="U65" s="76"/>
      <c r="V65" s="76">
        <f>(V62/(V$62+V$63+V$64))*100</f>
        <v>8.3333333333333321</v>
      </c>
      <c r="W65" s="76"/>
      <c r="X65" s="76"/>
      <c r="Y65" s="76">
        <f>(Y62/(Y$62+Y$63+Y$64))*100</f>
        <v>2.083333333333333</v>
      </c>
      <c r="Z65" s="76"/>
      <c r="AA65" s="76"/>
      <c r="AB65" s="76">
        <f>(AB62/(AB$62+AB$63+AB$64))*100</f>
        <v>8.3333333333333321</v>
      </c>
      <c r="AC65" s="76"/>
      <c r="AD65" s="76"/>
      <c r="AE65" s="76">
        <f>(AE62/(AE$62+AE$63+AE$64))*100</f>
        <v>2.083333333333333</v>
      </c>
      <c r="AF65" s="76"/>
      <c r="AG65" s="76"/>
      <c r="AH65" s="76">
        <f>(AH62/(AH$62+AH$63+AH$64))*100</f>
        <v>12.5</v>
      </c>
      <c r="AI65" s="76"/>
      <c r="AJ65" s="76"/>
      <c r="AK65" s="77">
        <f>(AK62/(AK$62+AK$63+AK$64))*100</f>
        <v>6.25</v>
      </c>
    </row>
    <row r="66" spans="1:37" x14ac:dyDescent="0.25">
      <c r="A66" s="59" t="s">
        <v>1686</v>
      </c>
      <c r="B66" s="74"/>
      <c r="C66" s="56"/>
      <c r="D66" s="78">
        <f>(D63/(D$62+D$63+D$64))*100</f>
        <v>39.583333333333329</v>
      </c>
      <c r="E66" s="78"/>
      <c r="F66" s="78"/>
      <c r="G66" s="78">
        <f>(G63/(G$62+G$63+G$64))*100</f>
        <v>29.166666666666668</v>
      </c>
      <c r="H66" s="78"/>
      <c r="I66" s="78"/>
      <c r="J66" s="78">
        <f>(J63/(J$62+J$63+J$64))*100</f>
        <v>41.666666666666671</v>
      </c>
      <c r="K66" s="78"/>
      <c r="L66" s="78"/>
      <c r="M66" s="78">
        <f>(M63/(M$62+M$63+M$64))*100</f>
        <v>43.75</v>
      </c>
      <c r="N66" s="78"/>
      <c r="O66" s="78"/>
      <c r="P66" s="78">
        <f>(P63/(P$62+P$63+P$64))*100</f>
        <v>54.166666666666664</v>
      </c>
      <c r="Q66" s="78"/>
      <c r="R66" s="78"/>
      <c r="S66" s="78">
        <f>(S63/(S$62+S$63+S$64))*100</f>
        <v>52.083333333333336</v>
      </c>
      <c r="T66" s="78"/>
      <c r="U66" s="78"/>
      <c r="V66" s="78">
        <f>(V63/(V$62+V$63+V$64))*100</f>
        <v>39.583333333333329</v>
      </c>
      <c r="W66" s="78"/>
      <c r="X66" s="78"/>
      <c r="Y66" s="78">
        <f>(Y63/(Y$62+Y$63+Y$64))*100</f>
        <v>41.666666666666671</v>
      </c>
      <c r="Z66" s="78"/>
      <c r="AA66" s="78"/>
      <c r="AB66" s="78">
        <f>(AB63/(AB$62+AB$63+AB$64))*100</f>
        <v>43.75</v>
      </c>
      <c r="AC66" s="78"/>
      <c r="AD66" s="78"/>
      <c r="AE66" s="78">
        <f>(AE63/(AE$62+AE$63+AE$64))*100</f>
        <v>27.083333333333332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54.166666666666664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45.833333333333329</v>
      </c>
      <c r="E67" s="80"/>
      <c r="F67" s="80"/>
      <c r="G67" s="80">
        <f>(G64/(G$62+G$63+G$64))*100</f>
        <v>58.333333333333336</v>
      </c>
      <c r="H67" s="80"/>
      <c r="I67" s="80"/>
      <c r="J67" s="80">
        <f>(J64/(J$62+J$63+J$64))*100</f>
        <v>47.916666666666671</v>
      </c>
      <c r="K67" s="80"/>
      <c r="L67" s="80"/>
      <c r="M67" s="80">
        <f>(M64/(M$62+M$63+M$64))*100</f>
        <v>45.833333333333329</v>
      </c>
      <c r="N67" s="80"/>
      <c r="O67" s="80"/>
      <c r="P67" s="80">
        <f>(P64/(P$62+P$63+P$64))*100</f>
        <v>43.75</v>
      </c>
      <c r="Q67" s="80"/>
      <c r="R67" s="80"/>
      <c r="S67" s="80">
        <f>(S64/(S$62+S$63+S$64))*100</f>
        <v>43.75</v>
      </c>
      <c r="T67" s="80"/>
      <c r="U67" s="80"/>
      <c r="V67" s="80">
        <f>(V64/(V$62+V$63+V$64))*100</f>
        <v>52.083333333333336</v>
      </c>
      <c r="W67" s="80"/>
      <c r="X67" s="80"/>
      <c r="Y67" s="80">
        <f>(Y64/(Y$62+Y$63+Y$64))*100</f>
        <v>56.25</v>
      </c>
      <c r="Z67" s="80"/>
      <c r="AA67" s="80"/>
      <c r="AB67" s="80">
        <f>(AB64/(AB$62+AB$63+AB$64))*100</f>
        <v>47.916666666666671</v>
      </c>
      <c r="AC67" s="80"/>
      <c r="AD67" s="80"/>
      <c r="AE67" s="80">
        <f>(AE64/(AE$62+AE$63+AE$64))*100</f>
        <v>70.833333333333343</v>
      </c>
      <c r="AF67" s="80"/>
      <c r="AG67" s="80"/>
      <c r="AH67" s="80">
        <f>(AH64/(AH$62+AH$63+AH$64))*100</f>
        <v>37.5</v>
      </c>
      <c r="AI67" s="80"/>
      <c r="AJ67" s="80"/>
      <c r="AK67" s="81">
        <f>(AK64/(AK$62+AK$63+AK$64))*100</f>
        <v>39.583333333333329</v>
      </c>
    </row>
  </sheetData>
  <mergeCells count="5">
    <mergeCell ref="AN51:AN52"/>
    <mergeCell ref="AN53:AN54"/>
    <mergeCell ref="AN56:AN57"/>
    <mergeCell ref="AN58:AN59"/>
    <mergeCell ref="AN60:AN61"/>
  </mergeCells>
  <conditionalFormatting sqref="A2:A49">
    <cfRule type="containsText" dxfId="674" priority="330" operator="containsText" text="_">
      <formula>NOT(ISERROR(SEARCH("_",A2)))</formula>
    </cfRule>
  </conditionalFormatting>
  <conditionalFormatting sqref="H2:H49">
    <cfRule type="cellIs" dxfId="672" priority="180" operator="equal">
      <formula>0</formula>
    </cfRule>
  </conditionalFormatting>
  <conditionalFormatting sqref="F2:F49">
    <cfRule type="cellIs" dxfId="671" priority="186" operator="equal">
      <formula>0</formula>
    </cfRule>
  </conditionalFormatting>
  <conditionalFormatting sqref="E2:E49">
    <cfRule type="cellIs" dxfId="670" priority="192" operator="equal">
      <formula>0</formula>
    </cfRule>
  </conditionalFormatting>
  <conditionalFormatting sqref="C2:C49">
    <cfRule type="cellIs" dxfId="669" priority="198" operator="equal">
      <formula>0</formula>
    </cfRule>
  </conditionalFormatting>
  <conditionalFormatting sqref="B2:B49">
    <cfRule type="cellIs" dxfId="668" priority="204" operator="equal">
      <formula>0</formula>
    </cfRule>
  </conditionalFormatting>
  <conditionalFormatting sqref="B2:B49">
    <cfRule type="cellIs" dxfId="667" priority="200" operator="equal">
      <formula>0</formula>
    </cfRule>
    <cfRule type="aboveAverage" dxfId="666" priority="201" aboveAverage="0"/>
    <cfRule type="aboveAverage" dxfId="665" priority="202"/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{DADF8053-92F9-446D-BD67-CEA4242CF464}</x14:id>
        </ext>
      </extLst>
    </cfRule>
  </conditionalFormatting>
  <conditionalFormatting sqref="C2:C49">
    <cfRule type="cellIs" dxfId="664" priority="194" operator="equal">
      <formula>0</formula>
    </cfRule>
    <cfRule type="aboveAverage" dxfId="663" priority="195" aboveAverage="0"/>
    <cfRule type="aboveAverage" dxfId="662" priority="196"/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{73C7D344-FEF9-4A55-8A90-86441A50FA06}</x14:id>
        </ext>
      </extLst>
    </cfRule>
  </conditionalFormatting>
  <conditionalFormatting sqref="E2:E49">
    <cfRule type="cellIs" dxfId="661" priority="188" operator="equal">
      <formula>0</formula>
    </cfRule>
    <cfRule type="aboveAverage" dxfId="660" priority="189" aboveAverage="0"/>
    <cfRule type="aboveAverage" dxfId="659" priority="190"/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{0067514C-BFC6-4ED6-9782-6DCFD0A7806B}</x14:id>
        </ext>
      </extLst>
    </cfRule>
  </conditionalFormatting>
  <conditionalFormatting sqref="F2:F49">
    <cfRule type="cellIs" dxfId="658" priority="182" operator="equal">
      <formula>0</formula>
    </cfRule>
    <cfRule type="aboveAverage" dxfId="657" priority="183" aboveAverage="0"/>
    <cfRule type="aboveAverage" dxfId="656" priority="184"/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{32F06065-E163-4CA2-B2B2-B9F2AD88A7B4}</x14:id>
        </ext>
      </extLst>
    </cfRule>
  </conditionalFormatting>
  <conditionalFormatting sqref="H2:H49">
    <cfRule type="cellIs" dxfId="655" priority="176" operator="equal">
      <formula>0</formula>
    </cfRule>
    <cfRule type="aboveAverage" dxfId="654" priority="177" aboveAverage="0"/>
    <cfRule type="aboveAverage" dxfId="653" priority="178"/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{B9DF48F9-E366-454C-803D-FEFCF8682577}</x14:id>
        </ext>
      </extLst>
    </cfRule>
  </conditionalFormatting>
  <conditionalFormatting sqref="I2:I49">
    <cfRule type="cellIs" dxfId="652" priority="174" operator="equal">
      <formula>0</formula>
    </cfRule>
  </conditionalFormatting>
  <conditionalFormatting sqref="I2:I49">
    <cfRule type="cellIs" dxfId="651" priority="170" operator="equal">
      <formula>0</formula>
    </cfRule>
    <cfRule type="aboveAverage" dxfId="650" priority="171" aboveAverage="0"/>
    <cfRule type="aboveAverage" dxfId="649" priority="172"/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{67FA882E-D3E6-4139-924B-2BBCD3FE5D5F}</x14:id>
        </ext>
      </extLst>
    </cfRule>
  </conditionalFormatting>
  <conditionalFormatting sqref="K2:K49">
    <cfRule type="cellIs" dxfId="648" priority="168" operator="equal">
      <formula>0</formula>
    </cfRule>
  </conditionalFormatting>
  <conditionalFormatting sqref="K2:K49">
    <cfRule type="cellIs" dxfId="647" priority="164" operator="equal">
      <formula>0</formula>
    </cfRule>
    <cfRule type="aboveAverage" dxfId="646" priority="165" aboveAverage="0"/>
    <cfRule type="aboveAverage" dxfId="645" priority="166"/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{4D8453CB-70E4-4EF0-9C72-F9ABBEA15330}</x14:id>
        </ext>
      </extLst>
    </cfRule>
  </conditionalFormatting>
  <conditionalFormatting sqref="L2:L49">
    <cfRule type="cellIs" dxfId="644" priority="162" operator="equal">
      <formula>0</formula>
    </cfRule>
  </conditionalFormatting>
  <conditionalFormatting sqref="L2:L49">
    <cfRule type="cellIs" dxfId="643" priority="158" operator="equal">
      <formula>0</formula>
    </cfRule>
    <cfRule type="aboveAverage" dxfId="642" priority="159" aboveAverage="0"/>
    <cfRule type="aboveAverage" dxfId="641" priority="160"/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{E6A7DFBB-A870-4F40-8E3B-952D44D431A0}</x14:id>
        </ext>
      </extLst>
    </cfRule>
  </conditionalFormatting>
  <conditionalFormatting sqref="N2:N49">
    <cfRule type="cellIs" dxfId="640" priority="156" operator="equal">
      <formula>0</formula>
    </cfRule>
  </conditionalFormatting>
  <conditionalFormatting sqref="N2:N49">
    <cfRule type="cellIs" dxfId="639" priority="152" operator="equal">
      <formula>0</formula>
    </cfRule>
    <cfRule type="aboveAverage" dxfId="638" priority="153" aboveAverage="0"/>
    <cfRule type="aboveAverage" dxfId="637" priority="154"/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{D616DB90-E230-4E27-8AA5-04D51E0F1DE9}</x14:id>
        </ext>
      </extLst>
    </cfRule>
  </conditionalFormatting>
  <conditionalFormatting sqref="O2:O49">
    <cfRule type="cellIs" dxfId="636" priority="150" operator="equal">
      <formula>0</formula>
    </cfRule>
  </conditionalFormatting>
  <conditionalFormatting sqref="O2:O49">
    <cfRule type="cellIs" dxfId="635" priority="146" operator="equal">
      <formula>0</formula>
    </cfRule>
    <cfRule type="aboveAverage" dxfId="634" priority="147" aboveAverage="0"/>
    <cfRule type="aboveAverage" dxfId="633" priority="148"/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{200EEBF2-5E27-464B-A51E-132F256974DB}</x14:id>
        </ext>
      </extLst>
    </cfRule>
  </conditionalFormatting>
  <conditionalFormatting sqref="Q2:Q49">
    <cfRule type="cellIs" dxfId="632" priority="144" operator="equal">
      <formula>0</formula>
    </cfRule>
  </conditionalFormatting>
  <conditionalFormatting sqref="Q2:Q49">
    <cfRule type="cellIs" dxfId="631" priority="140" operator="equal">
      <formula>0</formula>
    </cfRule>
    <cfRule type="aboveAverage" dxfId="630" priority="141" aboveAverage="0"/>
    <cfRule type="aboveAverage" dxfId="629" priority="142"/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{73B20850-08A8-47DA-ABB2-3C5F438E83BE}</x14:id>
        </ext>
      </extLst>
    </cfRule>
  </conditionalFormatting>
  <conditionalFormatting sqref="R2:R49">
    <cfRule type="cellIs" dxfId="628" priority="138" operator="equal">
      <formula>0</formula>
    </cfRule>
  </conditionalFormatting>
  <conditionalFormatting sqref="R2:R49">
    <cfRule type="cellIs" dxfId="627" priority="134" operator="equal">
      <formula>0</formula>
    </cfRule>
    <cfRule type="aboveAverage" dxfId="626" priority="135" aboveAverage="0"/>
    <cfRule type="aboveAverage" dxfId="625" priority="136"/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{E6317AA3-76FB-40CE-93BE-BDEE1CCE937D}</x14:id>
        </ext>
      </extLst>
    </cfRule>
  </conditionalFormatting>
  <conditionalFormatting sqref="T2:T49">
    <cfRule type="cellIs" dxfId="624" priority="132" operator="equal">
      <formula>0</formula>
    </cfRule>
  </conditionalFormatting>
  <conditionalFormatting sqref="T2:T49">
    <cfRule type="cellIs" dxfId="623" priority="128" operator="equal">
      <formula>0</formula>
    </cfRule>
    <cfRule type="aboveAverage" dxfId="622" priority="129" aboveAverage="0"/>
    <cfRule type="aboveAverage" dxfId="621" priority="130"/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{FD282F8D-CFAA-4CE2-88EB-FB9913271F84}</x14:id>
        </ext>
      </extLst>
    </cfRule>
  </conditionalFormatting>
  <conditionalFormatting sqref="U2:U49">
    <cfRule type="cellIs" dxfId="620" priority="126" operator="equal">
      <formula>0</formula>
    </cfRule>
  </conditionalFormatting>
  <conditionalFormatting sqref="U2:U49">
    <cfRule type="cellIs" dxfId="619" priority="122" operator="equal">
      <formula>0</formula>
    </cfRule>
    <cfRule type="aboveAverage" dxfId="618" priority="123" aboveAverage="0"/>
    <cfRule type="aboveAverage" dxfId="617" priority="124"/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{1236E08A-4BCA-4DB5-90BE-BEAE3398743A}</x14:id>
        </ext>
      </extLst>
    </cfRule>
  </conditionalFormatting>
  <conditionalFormatting sqref="W2:W49">
    <cfRule type="cellIs" dxfId="616" priority="120" operator="equal">
      <formula>0</formula>
    </cfRule>
  </conditionalFormatting>
  <conditionalFormatting sqref="W2:W49">
    <cfRule type="cellIs" dxfId="615" priority="116" operator="equal">
      <formula>0</formula>
    </cfRule>
    <cfRule type="aboveAverage" dxfId="614" priority="117" aboveAverage="0"/>
    <cfRule type="aboveAverage" dxfId="613" priority="118"/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{13E16423-5CC2-46AC-A0C0-943F996734F0}</x14:id>
        </ext>
      </extLst>
    </cfRule>
  </conditionalFormatting>
  <conditionalFormatting sqref="X2:X49">
    <cfRule type="cellIs" dxfId="612" priority="114" operator="equal">
      <formula>0</formula>
    </cfRule>
  </conditionalFormatting>
  <conditionalFormatting sqref="X2:X49">
    <cfRule type="cellIs" dxfId="611" priority="110" operator="equal">
      <formula>0</formula>
    </cfRule>
    <cfRule type="aboveAverage" dxfId="610" priority="111" aboveAverage="0"/>
    <cfRule type="aboveAverage" dxfId="609" priority="112"/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{8BB33D92-074C-4C8A-9C27-58D4F0818EFE}</x14:id>
        </ext>
      </extLst>
    </cfRule>
  </conditionalFormatting>
  <conditionalFormatting sqref="Z2:Z49">
    <cfRule type="cellIs" dxfId="608" priority="108" operator="equal">
      <formula>0</formula>
    </cfRule>
  </conditionalFormatting>
  <conditionalFormatting sqref="Z2:Z49">
    <cfRule type="cellIs" dxfId="607" priority="104" operator="equal">
      <formula>0</formula>
    </cfRule>
    <cfRule type="aboveAverage" dxfId="606" priority="105" aboveAverage="0"/>
    <cfRule type="aboveAverage" dxfId="605" priority="106"/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{52906304-48E8-4CDC-A431-22F5D5D81C7D}</x14:id>
        </ext>
      </extLst>
    </cfRule>
  </conditionalFormatting>
  <conditionalFormatting sqref="AA2:AA49">
    <cfRule type="cellIs" dxfId="604" priority="102" operator="equal">
      <formula>0</formula>
    </cfRule>
  </conditionalFormatting>
  <conditionalFormatting sqref="AA2:AA49">
    <cfRule type="cellIs" dxfId="603" priority="98" operator="equal">
      <formula>0</formula>
    </cfRule>
    <cfRule type="aboveAverage" dxfId="602" priority="99" aboveAverage="0"/>
    <cfRule type="aboveAverage" dxfId="601" priority="100"/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{E0018525-B850-4811-9E1B-A071CA03F0F0}</x14:id>
        </ext>
      </extLst>
    </cfRule>
  </conditionalFormatting>
  <conditionalFormatting sqref="AC2:AC49">
    <cfRule type="cellIs" dxfId="600" priority="96" operator="equal">
      <formula>0</formula>
    </cfRule>
  </conditionalFormatting>
  <conditionalFormatting sqref="AC2:AC49">
    <cfRule type="cellIs" dxfId="599" priority="92" operator="equal">
      <formula>0</formula>
    </cfRule>
    <cfRule type="aboveAverage" dxfId="598" priority="93" aboveAverage="0"/>
    <cfRule type="aboveAverage" dxfId="597" priority="94"/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{82F0DC0B-A4C5-4406-9BA0-DA4F2D942042}</x14:id>
        </ext>
      </extLst>
    </cfRule>
  </conditionalFormatting>
  <conditionalFormatting sqref="AD2:AD49">
    <cfRule type="cellIs" dxfId="596" priority="90" operator="equal">
      <formula>0</formula>
    </cfRule>
  </conditionalFormatting>
  <conditionalFormatting sqref="AD2:AD49">
    <cfRule type="cellIs" dxfId="595" priority="86" operator="equal">
      <formula>0</formula>
    </cfRule>
    <cfRule type="aboveAverage" dxfId="594" priority="87" aboveAverage="0"/>
    <cfRule type="aboveAverage" dxfId="593" priority="88"/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{03740242-3E1B-4813-9179-09BECF4E48ED}</x14:id>
        </ext>
      </extLst>
    </cfRule>
  </conditionalFormatting>
  <conditionalFormatting sqref="AF2:AF49">
    <cfRule type="cellIs" dxfId="592" priority="84" operator="equal">
      <formula>0</formula>
    </cfRule>
  </conditionalFormatting>
  <conditionalFormatting sqref="AF2:AF49">
    <cfRule type="cellIs" dxfId="591" priority="80" operator="equal">
      <formula>0</formula>
    </cfRule>
    <cfRule type="aboveAverage" dxfId="590" priority="81" aboveAverage="0"/>
    <cfRule type="aboveAverage" dxfId="589" priority="82"/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{AF5C6FF9-DDB0-4F1C-B7C4-9BFD3A9E91FB}</x14:id>
        </ext>
      </extLst>
    </cfRule>
  </conditionalFormatting>
  <conditionalFormatting sqref="AG2:AG49">
    <cfRule type="cellIs" dxfId="588" priority="78" operator="equal">
      <formula>0</formula>
    </cfRule>
  </conditionalFormatting>
  <conditionalFormatting sqref="AG2:AG49">
    <cfRule type="cellIs" dxfId="587" priority="74" operator="equal">
      <formula>0</formula>
    </cfRule>
    <cfRule type="aboveAverage" dxfId="586" priority="75" aboveAverage="0"/>
    <cfRule type="aboveAverage" dxfId="585" priority="76"/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{FE76D9CB-4684-4BAD-8E86-36367319C70E}</x14:id>
        </ext>
      </extLst>
    </cfRule>
  </conditionalFormatting>
  <conditionalFormatting sqref="AI2:AI49">
    <cfRule type="cellIs" dxfId="584" priority="72" operator="equal">
      <formula>0</formula>
    </cfRule>
  </conditionalFormatting>
  <conditionalFormatting sqref="AI2:AI49">
    <cfRule type="cellIs" dxfId="583" priority="68" operator="equal">
      <formula>0</formula>
    </cfRule>
    <cfRule type="aboveAverage" dxfId="582" priority="69" aboveAverage="0"/>
    <cfRule type="aboveAverage" dxfId="581" priority="70"/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{262F890A-4239-4B90-8785-4D4FF55A4317}</x14:id>
        </ext>
      </extLst>
    </cfRule>
  </conditionalFormatting>
  <conditionalFormatting sqref="AJ2:AJ49">
    <cfRule type="cellIs" dxfId="580" priority="60" operator="equal">
      <formula>0</formula>
    </cfRule>
  </conditionalFormatting>
  <conditionalFormatting sqref="AJ2:AJ49">
    <cfRule type="cellIs" dxfId="575" priority="56" operator="equal">
      <formula>0</formula>
    </cfRule>
    <cfRule type="aboveAverage" dxfId="574" priority="57" aboveAverage="0"/>
    <cfRule type="aboveAverage" dxfId="573" priority="58"/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{F5BBDD9E-FFF5-4CEF-8065-D2C1E96A60F7}</x14:id>
        </ext>
      </extLst>
    </cfRule>
  </conditionalFormatting>
  <conditionalFormatting sqref="D2:D49">
    <cfRule type="cellIs" dxfId="572" priority="52" operator="lessThan">
      <formula>0</formula>
    </cfRule>
    <cfRule type="cellIs" dxfId="571" priority="53" operator="greaterThan">
      <formula>0</formula>
    </cfRule>
    <cfRule type="cellIs" dxfId="570" priority="54" operator="equal">
      <formula>0</formula>
    </cfRule>
  </conditionalFormatting>
  <conditionalFormatting sqref="G2:G49">
    <cfRule type="cellIs" dxfId="569" priority="49" operator="lessThan">
      <formula>0</formula>
    </cfRule>
    <cfRule type="cellIs" dxfId="568" priority="50" operator="greaterThan">
      <formula>0</formula>
    </cfRule>
    <cfRule type="cellIs" dxfId="567" priority="51" operator="equal">
      <formula>0</formula>
    </cfRule>
  </conditionalFormatting>
  <conditionalFormatting sqref="J2:J49">
    <cfRule type="cellIs" dxfId="566" priority="46" operator="lessThan">
      <formula>0</formula>
    </cfRule>
    <cfRule type="cellIs" dxfId="565" priority="47" operator="greaterThan">
      <formula>0</formula>
    </cfRule>
    <cfRule type="cellIs" dxfId="564" priority="48" operator="equal">
      <formula>0</formula>
    </cfRule>
  </conditionalFormatting>
  <conditionalFormatting sqref="M2:M49">
    <cfRule type="cellIs" dxfId="563" priority="43" operator="lessThan">
      <formula>0</formula>
    </cfRule>
    <cfRule type="cellIs" dxfId="562" priority="44" operator="greaterThan">
      <formula>0</formula>
    </cfRule>
    <cfRule type="cellIs" dxfId="561" priority="45" operator="equal">
      <formula>0</formula>
    </cfRule>
  </conditionalFormatting>
  <conditionalFormatting sqref="P2:P49">
    <cfRule type="cellIs" dxfId="560" priority="40" operator="lessThan">
      <formula>0</formula>
    </cfRule>
    <cfRule type="cellIs" dxfId="559" priority="41" operator="greaterThan">
      <formula>0</formula>
    </cfRule>
    <cfRule type="cellIs" dxfId="558" priority="42" operator="equal">
      <formula>0</formula>
    </cfRule>
  </conditionalFormatting>
  <conditionalFormatting sqref="S2:S49">
    <cfRule type="cellIs" dxfId="557" priority="37" operator="lessThan">
      <formula>0</formula>
    </cfRule>
    <cfRule type="cellIs" dxfId="556" priority="38" operator="greaterThan">
      <formula>0</formula>
    </cfRule>
    <cfRule type="cellIs" dxfId="555" priority="39" operator="equal">
      <formula>0</formula>
    </cfRule>
  </conditionalFormatting>
  <conditionalFormatting sqref="V2:V49">
    <cfRule type="cellIs" dxfId="554" priority="34" operator="lessThan">
      <formula>0</formula>
    </cfRule>
    <cfRule type="cellIs" dxfId="553" priority="35" operator="greaterThan">
      <formula>0</formula>
    </cfRule>
    <cfRule type="cellIs" dxfId="552" priority="36" operator="equal">
      <formula>0</formula>
    </cfRule>
  </conditionalFormatting>
  <conditionalFormatting sqref="Y2:Y49">
    <cfRule type="cellIs" dxfId="551" priority="31" operator="lessThan">
      <formula>0</formula>
    </cfRule>
    <cfRule type="cellIs" dxfId="550" priority="32" operator="greaterThan">
      <formula>0</formula>
    </cfRule>
    <cfRule type="cellIs" dxfId="549" priority="33" operator="equal">
      <formula>0</formula>
    </cfRule>
  </conditionalFormatting>
  <conditionalFormatting sqref="AB2:AB49">
    <cfRule type="cellIs" dxfId="548" priority="28" operator="lessThan">
      <formula>0</formula>
    </cfRule>
    <cfRule type="cellIs" dxfId="547" priority="29" operator="greaterThan">
      <formula>0</formula>
    </cfRule>
    <cfRule type="cellIs" dxfId="546" priority="30" operator="equal">
      <formula>0</formula>
    </cfRule>
  </conditionalFormatting>
  <conditionalFormatting sqref="AE2:AE49">
    <cfRule type="cellIs" dxfId="545" priority="25" operator="lessThan">
      <formula>0</formula>
    </cfRule>
    <cfRule type="cellIs" dxfId="544" priority="26" operator="greaterThan">
      <formula>0</formula>
    </cfRule>
    <cfRule type="cellIs" dxfId="543" priority="27" operator="equal">
      <formula>0</formula>
    </cfRule>
  </conditionalFormatting>
  <conditionalFormatting sqref="AH2:AH49">
    <cfRule type="cellIs" dxfId="542" priority="22" operator="lessThan">
      <formula>0</formula>
    </cfRule>
    <cfRule type="cellIs" dxfId="541" priority="23" operator="greaterThan">
      <formula>0</formula>
    </cfRule>
    <cfRule type="cellIs" dxfId="540" priority="24" operator="equal">
      <formula>0</formula>
    </cfRule>
  </conditionalFormatting>
  <conditionalFormatting sqref="AK2:AK49">
    <cfRule type="cellIs" dxfId="539" priority="16" operator="lessThan">
      <formula>0</formula>
    </cfRule>
    <cfRule type="cellIs" dxfId="538" priority="17" operator="greaterThan">
      <formula>0</formula>
    </cfRule>
    <cfRule type="cellIs" dxfId="537" priority="18" operator="equal">
      <formula>0</formula>
    </cfRule>
  </conditionalFormatting>
  <conditionalFormatting sqref="A51:AK59 A60 A62:A64">
    <cfRule type="containsBlanks" dxfId="79" priority="15">
      <formula>LEN(TRIM(A51))=0</formula>
    </cfRule>
  </conditionalFormatting>
  <conditionalFormatting sqref="B51:AK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">
    <cfRule type="containsBlanks" dxfId="77" priority="10">
      <formula>LEN(TRIM(A61))=0</formula>
    </cfRule>
  </conditionalFormatting>
  <conditionalFormatting sqref="B60:AK61">
    <cfRule type="containsBlanks" dxfId="75" priority="9">
      <formula>LEN(TRIM(B60))=0</formula>
    </cfRule>
  </conditionalFormatting>
  <conditionalFormatting sqref="B60:AK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73" priority="5">
      <formula>LEN(TRIM(B62))=0</formula>
    </cfRule>
    <cfRule type="containsBlanks" dxfId="72" priority="6">
      <formula>LEN(TRIM(B62))=0</formula>
    </cfRule>
    <cfRule type="containsBlanks" dxfId="71" priority="7">
      <formula>LEN(TRIM(B62))=0</formula>
    </cfRule>
  </conditionalFormatting>
  <conditionalFormatting sqref="A65:A67">
    <cfRule type="containsBlanks" dxfId="67" priority="4">
      <formula>LEN(TRIM(A65))=0</formula>
    </cfRule>
  </conditionalFormatting>
  <conditionalFormatting sqref="B65:AK67">
    <cfRule type="containsBlanks" dxfId="65" priority="1">
      <formula>LEN(TRIM(B65))=0</formula>
    </cfRule>
    <cfRule type="containsBlanks" dxfId="64" priority="2">
      <formula>LEN(TRIM(B65))=0</formula>
    </cfRule>
    <cfRule type="containsBlanks" dxfId="63" priority="3">
      <formula>LEN(TRIM(B65))=0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DF8053-92F9-446D-BD67-CEA4242CF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dataBar" id="{73C7D344-FEF9-4A55-8A90-86441A50F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0067514C-BFC6-4ED6-9782-6DCFD0A78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32F06065-E163-4CA2-B2B2-B9F2AD88A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B9DF48F9-E366-454C-803D-FEFCF8682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67FA882E-D3E6-4139-924B-2BBCD3FE5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4D8453CB-70E4-4EF0-9C72-F9ABBEA15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E6A7DFBB-A870-4F40-8E3B-952D44D43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D616DB90-E230-4E27-8AA5-04D51E0F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200EEBF2-5E27-464B-A51E-132F25697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73B20850-08A8-47DA-ABB2-3C5F438E8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E6317AA3-76FB-40CE-93BE-BDEE1CCE9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FD282F8D-CFAA-4CE2-88EB-FB9913271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1236E08A-4BCA-4DB5-90BE-BEAE33987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13E16423-5CC2-46AC-A0C0-943F99673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8BB33D92-074C-4C8A-9C27-58D4F0818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52906304-48E8-4CDC-A431-22F5D5D81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E0018525-B850-4811-9E1B-A071CA03F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82F0DC0B-A4C5-4406-9BA0-DA4F2D942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03740242-3E1B-4813-9179-09BECF4E4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AF5C6FF9-DDB0-4F1C-B7C4-9BFD3A9E9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FE76D9CB-4684-4BAD-8E86-36367319C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262F890A-4239-4B90-8785-4D4FF55A4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199" id="{C9F2A5DC-3D90-465B-A051-74A06636F72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iconSet" priority="193" id="{49EF61FA-5B8A-4214-8166-D3B16F888BE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iconSet" priority="187" id="{6AF899A4-46FA-4CE6-B9BF-3050423D701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iconSet" priority="181" id="{75E42CF8-0FE1-492F-BA94-49D7C940596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iconSet" priority="175" id="{3557A594-9B5F-49CB-8161-89384D9DB8A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iconSet" priority="169" id="{093EAED4-3D10-4881-A264-88323513033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iconSet" priority="163" id="{561263B2-4FDA-4BC0-B8BB-FCFCC6453C8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iconSet" priority="157" id="{51E927EE-270F-4204-AE7E-5BEA71D7335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iconSet" priority="151" id="{ECDDD5C4-2EDC-4690-9A5A-24164A724A2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iconSet" priority="145" id="{8266B9FF-0D26-45EF-B6BF-47BDA17B7D7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iconSet" priority="139" id="{6C4340A1-1024-4BBF-B578-A03AF1B655B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iconSet" priority="133" id="{98212ED3-22EF-404E-845D-93F0434AF02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iconSet" priority="127" id="{317F1582-F59F-4E55-A300-D46894C5C0D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iconSet" priority="121" id="{256E434C-5C74-46C8-9489-A3354EC1BF0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iconSet" priority="115" id="{80BD569D-3F7A-4582-89F8-9FF6F6B7292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iconSet" priority="109" id="{A0FED76A-356B-427F-910F-ED3B4C7E8A5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iconSet" priority="103" id="{742A8313-0ED6-419E-9FB1-C649FE37DE0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iconSet" priority="97" id="{D5284601-C969-4133-8AE9-8F5BB40B168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iconSet" priority="91" id="{8A991118-F6DA-4238-AF62-7A5F2BAF173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iconSet" priority="85" id="{3BD05099-0F29-43D1-9A7F-3D0F90AC98A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iconSet" priority="79" id="{B2AE543C-F347-4961-819C-AAE6BCE65CB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iconSet" priority="73" id="{4F0F045C-3ECD-4EBB-A572-A203E3FE4C04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iconSet" priority="67" id="{FCD22EFC-514D-48D7-AF00-0C30FDA8A36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F5BBDD9E-FFF5-4CEF-8065-D2C1E96A6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55" id="{F765122E-95A5-4FA4-B5DE-3573863D48B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opLeftCell="A52" workbookViewId="0"/>
  </sheetViews>
  <sheetFormatPr baseColWidth="10" defaultRowHeight="15" x14ac:dyDescent="0.25"/>
  <cols>
    <col min="39" max="39" width="24.42578125" bestFit="1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68" t="s">
        <v>25</v>
      </c>
      <c r="B2" s="44">
        <v>188.6</v>
      </c>
      <c r="C2" s="64">
        <v>382.3</v>
      </c>
      <c r="D2" s="65">
        <f>B2-C2</f>
        <v>-193.70000000000002</v>
      </c>
      <c r="E2" s="64">
        <v>172.8</v>
      </c>
      <c r="F2" s="64">
        <v>178.1</v>
      </c>
      <c r="G2" s="65">
        <f>E2-F2</f>
        <v>-5.2999999999999829</v>
      </c>
      <c r="H2" s="64">
        <v>41.9</v>
      </c>
      <c r="I2" s="64">
        <v>41.9</v>
      </c>
      <c r="J2" s="65">
        <f>H2-I2</f>
        <v>0</v>
      </c>
      <c r="K2" s="64">
        <v>209.5</v>
      </c>
      <c r="L2" s="64">
        <v>267.10000000000002</v>
      </c>
      <c r="M2" s="65">
        <f>K2-L2</f>
        <v>-57.600000000000023</v>
      </c>
      <c r="N2" s="64">
        <v>130.9</v>
      </c>
      <c r="O2" s="64">
        <v>172.8</v>
      </c>
      <c r="P2" s="65">
        <f>N2-O2</f>
        <v>-41.900000000000006</v>
      </c>
      <c r="Q2" s="64">
        <v>199</v>
      </c>
      <c r="R2" s="64">
        <v>120.5</v>
      </c>
      <c r="S2" s="65">
        <f>Q2-R2</f>
        <v>78.5</v>
      </c>
      <c r="T2" s="64">
        <v>99.5</v>
      </c>
      <c r="U2" s="64">
        <v>204.3</v>
      </c>
      <c r="V2" s="65">
        <f>T2-U2</f>
        <v>-104.80000000000001</v>
      </c>
      <c r="W2" s="64">
        <v>246.2</v>
      </c>
      <c r="X2" s="64">
        <v>330</v>
      </c>
      <c r="Y2" s="65">
        <f>W2-X2</f>
        <v>-83.800000000000011</v>
      </c>
      <c r="Z2" s="64">
        <v>125.7</v>
      </c>
      <c r="AA2" s="64">
        <v>120.5</v>
      </c>
      <c r="AB2" s="65">
        <f>Z2-AA2</f>
        <v>5.2000000000000028</v>
      </c>
      <c r="AC2" s="64">
        <v>146.69999999999999</v>
      </c>
      <c r="AD2" s="64">
        <v>110</v>
      </c>
      <c r="AE2" s="65">
        <f>AC2-AD2</f>
        <v>36.699999999999989</v>
      </c>
      <c r="AF2" s="64">
        <v>141.4</v>
      </c>
      <c r="AG2" s="64">
        <v>172.8</v>
      </c>
      <c r="AH2" s="65">
        <f>AF2-AG2</f>
        <v>-31.400000000000006</v>
      </c>
      <c r="AI2" s="64">
        <v>193.8</v>
      </c>
      <c r="AJ2" s="64">
        <v>204.3</v>
      </c>
      <c r="AK2" s="45">
        <f>AI2-AJ2</f>
        <v>-10.5</v>
      </c>
    </row>
    <row r="3" spans="1:37" x14ac:dyDescent="0.25">
      <c r="A3" s="69" t="s">
        <v>44</v>
      </c>
      <c r="B3" s="46">
        <v>185.6</v>
      </c>
      <c r="C3" s="63">
        <v>205.3</v>
      </c>
      <c r="D3" s="41">
        <f t="shared" ref="D3:D49" si="0">B3-C3</f>
        <v>-19.700000000000017</v>
      </c>
      <c r="E3" s="63">
        <v>79</v>
      </c>
      <c r="F3" s="63">
        <v>79</v>
      </c>
      <c r="G3" s="41">
        <f t="shared" ref="G3:G49" si="1">E3-F3</f>
        <v>0</v>
      </c>
      <c r="H3" s="63">
        <v>150</v>
      </c>
      <c r="I3" s="63">
        <v>177.7</v>
      </c>
      <c r="J3" s="41">
        <f t="shared" ref="J3:J49" si="2">H3-I3</f>
        <v>-27.699999999999989</v>
      </c>
      <c r="K3" s="63">
        <v>161.9</v>
      </c>
      <c r="L3" s="63">
        <v>232.9</v>
      </c>
      <c r="M3" s="41">
        <f t="shared" ref="M3:M49" si="3">K3-L3</f>
        <v>-71</v>
      </c>
      <c r="N3" s="63">
        <v>79</v>
      </c>
      <c r="O3" s="63">
        <v>79</v>
      </c>
      <c r="P3" s="41">
        <f t="shared" ref="P3:P49" si="4">N3-O3</f>
        <v>0</v>
      </c>
      <c r="Q3" s="63">
        <v>118.4</v>
      </c>
      <c r="R3" s="63">
        <v>169.8</v>
      </c>
      <c r="S3" s="41">
        <f t="shared" ref="S3:S49" si="5">Q3-R3</f>
        <v>-51.400000000000006</v>
      </c>
      <c r="T3" s="63">
        <v>82.9</v>
      </c>
      <c r="U3" s="63">
        <v>75</v>
      </c>
      <c r="V3" s="41">
        <f t="shared" ref="V3:V49" si="6">T3-U3</f>
        <v>7.9000000000000057</v>
      </c>
      <c r="W3" s="63">
        <v>189.5</v>
      </c>
      <c r="X3" s="63">
        <v>150</v>
      </c>
      <c r="Y3" s="41">
        <f t="shared" ref="Y3:Y49" si="7">W3-X3</f>
        <v>39.5</v>
      </c>
      <c r="Z3" s="63">
        <v>189.5</v>
      </c>
      <c r="AA3" s="63">
        <v>213.2</v>
      </c>
      <c r="AB3" s="41">
        <f t="shared" ref="AB3:AB49" si="8">Z3-AA3</f>
        <v>-23.699999999999989</v>
      </c>
      <c r="AC3" s="63">
        <v>122.4</v>
      </c>
      <c r="AD3" s="63">
        <v>122.4</v>
      </c>
      <c r="AE3" s="41">
        <f t="shared" ref="AE3:AE49" si="9">AC3-AD3</f>
        <v>0</v>
      </c>
      <c r="AF3" s="63">
        <v>39.5</v>
      </c>
      <c r="AG3" s="63">
        <v>35.5</v>
      </c>
      <c r="AH3" s="41">
        <f t="shared" ref="AH3:AH49" si="10">AF3-AG3</f>
        <v>4</v>
      </c>
      <c r="AI3" s="63">
        <v>177.7</v>
      </c>
      <c r="AJ3" s="63">
        <v>177.7</v>
      </c>
      <c r="AK3" s="47">
        <f t="shared" ref="AK3:AK49" si="11">AI3-AJ3</f>
        <v>0</v>
      </c>
    </row>
    <row r="4" spans="1:37" x14ac:dyDescent="0.25">
      <c r="A4" s="69" t="s">
        <v>60</v>
      </c>
      <c r="B4" s="46">
        <v>18.3</v>
      </c>
      <c r="C4" s="63">
        <v>18.3</v>
      </c>
      <c r="D4" s="41">
        <f t="shared" si="0"/>
        <v>0</v>
      </c>
      <c r="E4" s="63">
        <v>55</v>
      </c>
      <c r="F4" s="63">
        <v>66</v>
      </c>
      <c r="G4" s="41">
        <f t="shared" si="1"/>
        <v>-11</v>
      </c>
      <c r="H4" s="63">
        <v>25.7</v>
      </c>
      <c r="I4" s="63">
        <v>29.3</v>
      </c>
      <c r="J4" s="41">
        <f t="shared" si="2"/>
        <v>-3.6000000000000014</v>
      </c>
      <c r="K4" s="63">
        <v>36.6</v>
      </c>
      <c r="L4" s="63">
        <v>51.3</v>
      </c>
      <c r="M4" s="41">
        <f t="shared" si="3"/>
        <v>-14.699999999999996</v>
      </c>
      <c r="N4" s="63">
        <v>22</v>
      </c>
      <c r="O4" s="63">
        <v>36.6</v>
      </c>
      <c r="P4" s="41">
        <f t="shared" si="4"/>
        <v>-14.600000000000001</v>
      </c>
      <c r="Q4" s="63">
        <v>18.3</v>
      </c>
      <c r="R4" s="63">
        <v>22</v>
      </c>
      <c r="S4" s="41">
        <f t="shared" si="5"/>
        <v>-3.6999999999999993</v>
      </c>
      <c r="T4" s="63">
        <v>14.7</v>
      </c>
      <c r="U4" s="63">
        <v>14.7</v>
      </c>
      <c r="V4" s="41">
        <f t="shared" si="6"/>
        <v>0</v>
      </c>
      <c r="W4" s="63">
        <v>33</v>
      </c>
      <c r="X4" s="63">
        <v>55</v>
      </c>
      <c r="Y4" s="41">
        <f t="shared" si="7"/>
        <v>-22</v>
      </c>
      <c r="Z4" s="63">
        <v>36.6</v>
      </c>
      <c r="AA4" s="63">
        <v>58.6</v>
      </c>
      <c r="AB4" s="41">
        <f t="shared" si="8"/>
        <v>-22</v>
      </c>
      <c r="AC4" s="63">
        <v>22</v>
      </c>
      <c r="AD4" s="63">
        <v>44</v>
      </c>
      <c r="AE4" s="41">
        <f t="shared" si="9"/>
        <v>-22</v>
      </c>
      <c r="AF4" s="63">
        <v>18.3</v>
      </c>
      <c r="AG4" s="63">
        <v>14.7</v>
      </c>
      <c r="AH4" s="41">
        <f t="shared" si="10"/>
        <v>3.6000000000000014</v>
      </c>
      <c r="AI4" s="63">
        <v>36.6</v>
      </c>
      <c r="AJ4" s="63">
        <v>33</v>
      </c>
      <c r="AK4" s="47">
        <f t="shared" si="11"/>
        <v>3.6000000000000014</v>
      </c>
    </row>
    <row r="5" spans="1:37" x14ac:dyDescent="0.25">
      <c r="A5" s="69" t="s">
        <v>63</v>
      </c>
      <c r="B5" s="46">
        <v>200.7</v>
      </c>
      <c r="C5" s="63">
        <v>154.1</v>
      </c>
      <c r="D5" s="41">
        <f t="shared" si="0"/>
        <v>46.599999999999994</v>
      </c>
      <c r="E5" s="63">
        <v>102.7</v>
      </c>
      <c r="F5" s="63">
        <v>116.7</v>
      </c>
      <c r="G5" s="41">
        <f t="shared" si="1"/>
        <v>-14</v>
      </c>
      <c r="H5" s="63">
        <v>65.400000000000006</v>
      </c>
      <c r="I5" s="63">
        <v>84</v>
      </c>
      <c r="J5" s="41">
        <f t="shared" si="2"/>
        <v>-18.599999999999994</v>
      </c>
      <c r="K5" s="63">
        <v>200.7</v>
      </c>
      <c r="L5" s="63">
        <v>214.7</v>
      </c>
      <c r="M5" s="41">
        <f t="shared" si="3"/>
        <v>-14</v>
      </c>
      <c r="N5" s="63">
        <v>149.4</v>
      </c>
      <c r="O5" s="63">
        <v>84</v>
      </c>
      <c r="P5" s="41">
        <f t="shared" si="4"/>
        <v>65.400000000000006</v>
      </c>
      <c r="Q5" s="63">
        <v>126</v>
      </c>
      <c r="R5" s="63">
        <v>107.4</v>
      </c>
      <c r="S5" s="41">
        <f t="shared" si="5"/>
        <v>18.599999999999994</v>
      </c>
      <c r="T5" s="63">
        <v>65.400000000000006</v>
      </c>
      <c r="U5" s="63">
        <v>135.4</v>
      </c>
      <c r="V5" s="41">
        <f t="shared" si="6"/>
        <v>-70</v>
      </c>
      <c r="W5" s="63">
        <v>210.1</v>
      </c>
      <c r="X5" s="63">
        <v>200.7</v>
      </c>
      <c r="Y5" s="41">
        <f t="shared" si="7"/>
        <v>9.4000000000000057</v>
      </c>
      <c r="Z5" s="63">
        <v>93.4</v>
      </c>
      <c r="AA5" s="63">
        <v>98</v>
      </c>
      <c r="AB5" s="41">
        <f t="shared" si="8"/>
        <v>-4.5999999999999943</v>
      </c>
      <c r="AC5" s="63">
        <v>214.7</v>
      </c>
      <c r="AD5" s="63">
        <v>205.4</v>
      </c>
      <c r="AE5" s="41">
        <f t="shared" si="9"/>
        <v>9.2999999999999829</v>
      </c>
      <c r="AF5" s="63">
        <v>93.4</v>
      </c>
      <c r="AG5" s="63">
        <v>79.400000000000006</v>
      </c>
      <c r="AH5" s="41">
        <f t="shared" si="10"/>
        <v>14</v>
      </c>
      <c r="AI5" s="63">
        <v>149.4</v>
      </c>
      <c r="AJ5" s="63">
        <v>196.1</v>
      </c>
      <c r="AK5" s="47">
        <f t="shared" si="11"/>
        <v>-46.699999999999989</v>
      </c>
    </row>
    <row r="6" spans="1:37" x14ac:dyDescent="0.25">
      <c r="A6" s="69" t="s">
        <v>78</v>
      </c>
      <c r="B6" s="46">
        <v>255.9</v>
      </c>
      <c r="C6" s="63">
        <v>180.3</v>
      </c>
      <c r="D6" s="41">
        <f t="shared" si="0"/>
        <v>75.599999999999994</v>
      </c>
      <c r="E6" s="63">
        <v>215.2</v>
      </c>
      <c r="F6" s="63">
        <v>226.8</v>
      </c>
      <c r="G6" s="41">
        <f t="shared" si="1"/>
        <v>-11.600000000000023</v>
      </c>
      <c r="H6" s="63">
        <v>139.6</v>
      </c>
      <c r="I6" s="63">
        <v>122.1</v>
      </c>
      <c r="J6" s="41">
        <f t="shared" si="2"/>
        <v>17.5</v>
      </c>
      <c r="K6" s="63">
        <v>191.9</v>
      </c>
      <c r="L6" s="63">
        <v>157</v>
      </c>
      <c r="M6" s="41">
        <f t="shared" si="3"/>
        <v>34.900000000000006</v>
      </c>
      <c r="N6" s="63">
        <v>139.6</v>
      </c>
      <c r="O6" s="63">
        <v>104.7</v>
      </c>
      <c r="P6" s="41">
        <f t="shared" si="4"/>
        <v>34.899999999999991</v>
      </c>
      <c r="Q6" s="63">
        <v>203.6</v>
      </c>
      <c r="R6" s="63">
        <v>296.60000000000002</v>
      </c>
      <c r="S6" s="41">
        <f t="shared" si="5"/>
        <v>-93.000000000000028</v>
      </c>
      <c r="T6" s="63">
        <v>180.3</v>
      </c>
      <c r="U6" s="63">
        <v>267.5</v>
      </c>
      <c r="V6" s="41">
        <f t="shared" si="6"/>
        <v>-87.199999999999989</v>
      </c>
      <c r="W6" s="63">
        <v>267.5</v>
      </c>
      <c r="X6" s="63">
        <v>221</v>
      </c>
      <c r="Y6" s="41">
        <f t="shared" si="7"/>
        <v>46.5</v>
      </c>
      <c r="Z6" s="63">
        <v>98.9</v>
      </c>
      <c r="AA6" s="63">
        <v>128</v>
      </c>
      <c r="AB6" s="41">
        <f t="shared" si="8"/>
        <v>-29.099999999999994</v>
      </c>
      <c r="AC6" s="63">
        <v>221</v>
      </c>
      <c r="AD6" s="63">
        <v>151.19999999999999</v>
      </c>
      <c r="AE6" s="41">
        <f t="shared" si="9"/>
        <v>69.800000000000011</v>
      </c>
      <c r="AF6" s="63">
        <v>180.3</v>
      </c>
      <c r="AG6" s="63">
        <v>215.2</v>
      </c>
      <c r="AH6" s="41">
        <f t="shared" si="10"/>
        <v>-34.899999999999977</v>
      </c>
      <c r="AI6" s="63">
        <v>215.2</v>
      </c>
      <c r="AJ6" s="63">
        <v>250.1</v>
      </c>
      <c r="AK6" s="47">
        <f t="shared" si="11"/>
        <v>-34.900000000000006</v>
      </c>
    </row>
    <row r="7" spans="1:37" x14ac:dyDescent="0.25">
      <c r="A7" s="69" t="s">
        <v>89</v>
      </c>
      <c r="B7" s="46">
        <v>284.10000000000002</v>
      </c>
      <c r="C7" s="63">
        <v>167.1</v>
      </c>
      <c r="D7" s="41">
        <f t="shared" si="0"/>
        <v>117.00000000000003</v>
      </c>
      <c r="E7" s="63">
        <v>117</v>
      </c>
      <c r="F7" s="63">
        <v>183.8</v>
      </c>
      <c r="G7" s="41">
        <f t="shared" si="1"/>
        <v>-66.800000000000011</v>
      </c>
      <c r="H7" s="63">
        <v>75.2</v>
      </c>
      <c r="I7" s="63">
        <v>117</v>
      </c>
      <c r="J7" s="41">
        <f t="shared" si="2"/>
        <v>-41.8</v>
      </c>
      <c r="K7" s="63">
        <v>300.8</v>
      </c>
      <c r="L7" s="63">
        <v>192.2</v>
      </c>
      <c r="M7" s="41">
        <f t="shared" si="3"/>
        <v>108.60000000000002</v>
      </c>
      <c r="N7" s="63">
        <v>91.9</v>
      </c>
      <c r="O7" s="63">
        <v>58.5</v>
      </c>
      <c r="P7" s="41">
        <f t="shared" si="4"/>
        <v>33.400000000000006</v>
      </c>
      <c r="Q7" s="63">
        <v>142</v>
      </c>
      <c r="R7" s="63">
        <v>158.80000000000001</v>
      </c>
      <c r="S7" s="41">
        <f t="shared" si="5"/>
        <v>-16.800000000000011</v>
      </c>
      <c r="T7" s="63">
        <v>66.8</v>
      </c>
      <c r="U7" s="63">
        <v>108.6</v>
      </c>
      <c r="V7" s="41">
        <f t="shared" si="6"/>
        <v>-41.8</v>
      </c>
      <c r="W7" s="63">
        <v>259</v>
      </c>
      <c r="X7" s="63">
        <v>267.39999999999998</v>
      </c>
      <c r="Y7" s="41">
        <f t="shared" si="7"/>
        <v>-8.3999999999999773</v>
      </c>
      <c r="Z7" s="63">
        <v>208.9</v>
      </c>
      <c r="AA7" s="63">
        <v>267.39999999999998</v>
      </c>
      <c r="AB7" s="41">
        <f t="shared" si="8"/>
        <v>-58.499999999999972</v>
      </c>
      <c r="AC7" s="63">
        <v>225.6</v>
      </c>
      <c r="AD7" s="63">
        <v>242.3</v>
      </c>
      <c r="AE7" s="41">
        <f t="shared" si="9"/>
        <v>-16.700000000000017</v>
      </c>
      <c r="AF7" s="63">
        <v>83.6</v>
      </c>
      <c r="AG7" s="63">
        <v>100.3</v>
      </c>
      <c r="AH7" s="41">
        <f t="shared" si="10"/>
        <v>-16.700000000000003</v>
      </c>
      <c r="AI7" s="63">
        <v>192.2</v>
      </c>
      <c r="AJ7" s="63">
        <v>192.2</v>
      </c>
      <c r="AK7" s="47">
        <f t="shared" si="11"/>
        <v>0</v>
      </c>
    </row>
    <row r="8" spans="1:37" x14ac:dyDescent="0.25">
      <c r="A8" s="69" t="s">
        <v>102</v>
      </c>
      <c r="B8" s="46">
        <v>173.8</v>
      </c>
      <c r="C8" s="63">
        <v>245</v>
      </c>
      <c r="D8" s="41">
        <f t="shared" si="0"/>
        <v>-71.199999999999989</v>
      </c>
      <c r="E8" s="63">
        <v>158</v>
      </c>
      <c r="F8" s="63">
        <v>158</v>
      </c>
      <c r="G8" s="41">
        <f t="shared" si="1"/>
        <v>0</v>
      </c>
      <c r="H8" s="63">
        <v>71.099999999999994</v>
      </c>
      <c r="I8" s="63">
        <v>55.3</v>
      </c>
      <c r="J8" s="41">
        <f t="shared" si="2"/>
        <v>15.799999999999997</v>
      </c>
      <c r="K8" s="63">
        <v>245</v>
      </c>
      <c r="L8" s="63">
        <v>150.1</v>
      </c>
      <c r="M8" s="41">
        <f t="shared" si="3"/>
        <v>94.9</v>
      </c>
      <c r="N8" s="63">
        <v>252.9</v>
      </c>
      <c r="O8" s="63">
        <v>221.3</v>
      </c>
      <c r="P8" s="41">
        <f t="shared" si="4"/>
        <v>31.599999999999994</v>
      </c>
      <c r="Q8" s="63">
        <v>134.30000000000001</v>
      </c>
      <c r="R8" s="63">
        <v>86.9</v>
      </c>
      <c r="S8" s="41">
        <f t="shared" si="5"/>
        <v>47.400000000000006</v>
      </c>
      <c r="T8" s="63">
        <v>118.5</v>
      </c>
      <c r="U8" s="63">
        <v>86.9</v>
      </c>
      <c r="V8" s="41">
        <f t="shared" si="6"/>
        <v>31.599999999999994</v>
      </c>
      <c r="W8" s="63">
        <v>229.2</v>
      </c>
      <c r="X8" s="63">
        <v>245</v>
      </c>
      <c r="Y8" s="41">
        <f t="shared" si="7"/>
        <v>-15.800000000000011</v>
      </c>
      <c r="Z8" s="63">
        <v>110.6</v>
      </c>
      <c r="AA8" s="63">
        <v>79</v>
      </c>
      <c r="AB8" s="41">
        <f t="shared" si="8"/>
        <v>31.599999999999994</v>
      </c>
      <c r="AC8" s="63">
        <v>213.4</v>
      </c>
      <c r="AD8" s="63">
        <v>165.9</v>
      </c>
      <c r="AE8" s="41">
        <f t="shared" si="9"/>
        <v>47.5</v>
      </c>
      <c r="AF8" s="63">
        <v>55.3</v>
      </c>
      <c r="AG8" s="63">
        <v>102.7</v>
      </c>
      <c r="AH8" s="41">
        <f t="shared" si="10"/>
        <v>-47.400000000000006</v>
      </c>
      <c r="AI8" s="63">
        <v>213.4</v>
      </c>
      <c r="AJ8" s="63">
        <v>260.8</v>
      </c>
      <c r="AK8" s="47">
        <f t="shared" si="11"/>
        <v>-47.400000000000006</v>
      </c>
    </row>
    <row r="9" spans="1:37" x14ac:dyDescent="0.25">
      <c r="A9" s="69" t="s">
        <v>117</v>
      </c>
      <c r="B9" s="46">
        <v>74.5</v>
      </c>
      <c r="C9" s="63">
        <v>42.6</v>
      </c>
      <c r="D9" s="41">
        <f t="shared" si="0"/>
        <v>31.9</v>
      </c>
      <c r="E9" s="63">
        <v>170.4</v>
      </c>
      <c r="F9" s="63">
        <v>159.69999999999999</v>
      </c>
      <c r="G9" s="41">
        <f t="shared" si="1"/>
        <v>10.700000000000017</v>
      </c>
      <c r="H9" s="63">
        <v>95.8</v>
      </c>
      <c r="I9" s="63">
        <v>69.2</v>
      </c>
      <c r="J9" s="41">
        <f t="shared" si="2"/>
        <v>26.599999999999994</v>
      </c>
      <c r="K9" s="63">
        <v>117.1</v>
      </c>
      <c r="L9" s="63">
        <v>101.2</v>
      </c>
      <c r="M9" s="41">
        <f t="shared" si="3"/>
        <v>15.899999999999991</v>
      </c>
      <c r="N9" s="63">
        <v>74.5</v>
      </c>
      <c r="O9" s="63">
        <v>90.5</v>
      </c>
      <c r="P9" s="41">
        <f t="shared" si="4"/>
        <v>-16</v>
      </c>
      <c r="Q9" s="63">
        <v>90.5</v>
      </c>
      <c r="R9" s="63">
        <v>90.5</v>
      </c>
      <c r="S9" s="41">
        <f t="shared" si="5"/>
        <v>0</v>
      </c>
      <c r="T9" s="63">
        <v>63.9</v>
      </c>
      <c r="U9" s="63">
        <v>42.6</v>
      </c>
      <c r="V9" s="41">
        <f t="shared" si="6"/>
        <v>21.299999999999997</v>
      </c>
      <c r="W9" s="63">
        <v>143.80000000000001</v>
      </c>
      <c r="X9" s="63">
        <v>90.5</v>
      </c>
      <c r="Y9" s="41">
        <f t="shared" si="7"/>
        <v>53.300000000000011</v>
      </c>
      <c r="Z9" s="63">
        <v>170.4</v>
      </c>
      <c r="AA9" s="63">
        <v>197</v>
      </c>
      <c r="AB9" s="41">
        <f t="shared" si="8"/>
        <v>-26.599999999999994</v>
      </c>
      <c r="AC9" s="63">
        <v>58.6</v>
      </c>
      <c r="AD9" s="63">
        <v>74.5</v>
      </c>
      <c r="AE9" s="41">
        <f t="shared" si="9"/>
        <v>-15.899999999999999</v>
      </c>
      <c r="AF9" s="63">
        <v>85.2</v>
      </c>
      <c r="AG9" s="63">
        <v>165</v>
      </c>
      <c r="AH9" s="41">
        <f t="shared" si="10"/>
        <v>-79.8</v>
      </c>
      <c r="AI9" s="63">
        <v>202.3</v>
      </c>
      <c r="AJ9" s="63">
        <v>399.3</v>
      </c>
      <c r="AK9" s="47">
        <f t="shared" si="11"/>
        <v>-197</v>
      </c>
    </row>
    <row r="10" spans="1:37" x14ac:dyDescent="0.25">
      <c r="A10" s="69" t="s">
        <v>127</v>
      </c>
      <c r="B10" s="46">
        <v>77.8</v>
      </c>
      <c r="C10" s="63">
        <v>99</v>
      </c>
      <c r="D10" s="41">
        <f t="shared" si="0"/>
        <v>-21.200000000000003</v>
      </c>
      <c r="E10" s="63">
        <v>190.9</v>
      </c>
      <c r="F10" s="63">
        <v>240.4</v>
      </c>
      <c r="G10" s="41">
        <f t="shared" si="1"/>
        <v>-49.5</v>
      </c>
      <c r="H10" s="63">
        <v>169.7</v>
      </c>
      <c r="I10" s="63">
        <v>205</v>
      </c>
      <c r="J10" s="41">
        <f t="shared" si="2"/>
        <v>-35.300000000000011</v>
      </c>
      <c r="K10" s="63">
        <v>183.8</v>
      </c>
      <c r="L10" s="63">
        <v>304</v>
      </c>
      <c r="M10" s="41">
        <f t="shared" si="3"/>
        <v>-120.19999999999999</v>
      </c>
      <c r="N10" s="63">
        <v>120.2</v>
      </c>
      <c r="O10" s="63">
        <v>148.5</v>
      </c>
      <c r="P10" s="41">
        <f t="shared" si="4"/>
        <v>-28.299999999999997</v>
      </c>
      <c r="Q10" s="63">
        <v>113.1</v>
      </c>
      <c r="R10" s="63">
        <v>106</v>
      </c>
      <c r="S10" s="41">
        <f t="shared" si="5"/>
        <v>7.0999999999999943</v>
      </c>
      <c r="T10" s="63">
        <v>91.9</v>
      </c>
      <c r="U10" s="63">
        <v>106</v>
      </c>
      <c r="V10" s="41">
        <f t="shared" si="6"/>
        <v>-14.099999999999994</v>
      </c>
      <c r="W10" s="63">
        <v>205</v>
      </c>
      <c r="X10" s="63">
        <v>134.30000000000001</v>
      </c>
      <c r="Y10" s="41">
        <f t="shared" si="7"/>
        <v>70.699999999999989</v>
      </c>
      <c r="Z10" s="63">
        <v>91.9</v>
      </c>
      <c r="AA10" s="63">
        <v>70.7</v>
      </c>
      <c r="AB10" s="41">
        <f t="shared" si="8"/>
        <v>21.200000000000003</v>
      </c>
      <c r="AC10" s="63">
        <v>183.8</v>
      </c>
      <c r="AD10" s="63">
        <v>282.8</v>
      </c>
      <c r="AE10" s="41">
        <f t="shared" si="9"/>
        <v>-99</v>
      </c>
      <c r="AF10" s="63">
        <v>84.8</v>
      </c>
      <c r="AG10" s="63">
        <v>141.4</v>
      </c>
      <c r="AH10" s="41">
        <f t="shared" si="10"/>
        <v>-56.600000000000009</v>
      </c>
      <c r="AI10" s="63">
        <v>261.60000000000002</v>
      </c>
      <c r="AJ10" s="63">
        <v>233.3</v>
      </c>
      <c r="AK10" s="47">
        <f t="shared" si="11"/>
        <v>28.300000000000011</v>
      </c>
    </row>
    <row r="11" spans="1:37" x14ac:dyDescent="0.25">
      <c r="A11" s="69" t="s">
        <v>142</v>
      </c>
      <c r="B11" s="46">
        <v>232.2</v>
      </c>
      <c r="C11" s="63">
        <v>138.19999999999999</v>
      </c>
      <c r="D11" s="41">
        <f t="shared" si="0"/>
        <v>94</v>
      </c>
      <c r="E11" s="63">
        <v>221.1</v>
      </c>
      <c r="F11" s="63">
        <v>176.9</v>
      </c>
      <c r="G11" s="41">
        <f t="shared" si="1"/>
        <v>44.199999999999989</v>
      </c>
      <c r="H11" s="63">
        <v>71.900000000000006</v>
      </c>
      <c r="I11" s="63">
        <v>44.2</v>
      </c>
      <c r="J11" s="41">
        <f t="shared" si="2"/>
        <v>27.700000000000003</v>
      </c>
      <c r="K11" s="63">
        <v>298.5</v>
      </c>
      <c r="L11" s="63">
        <v>254.3</v>
      </c>
      <c r="M11" s="41">
        <f t="shared" si="3"/>
        <v>44.199999999999989</v>
      </c>
      <c r="N11" s="63">
        <v>149.19999999999999</v>
      </c>
      <c r="O11" s="63">
        <v>110.6</v>
      </c>
      <c r="P11" s="41">
        <f t="shared" si="4"/>
        <v>38.599999999999994</v>
      </c>
      <c r="Q11" s="63">
        <v>259.8</v>
      </c>
      <c r="R11" s="63">
        <v>243.2</v>
      </c>
      <c r="S11" s="41">
        <f t="shared" si="5"/>
        <v>16.600000000000023</v>
      </c>
      <c r="T11" s="63">
        <v>116.1</v>
      </c>
      <c r="U11" s="63">
        <v>110.6</v>
      </c>
      <c r="V11" s="41">
        <f t="shared" si="6"/>
        <v>5.5</v>
      </c>
      <c r="W11" s="63">
        <v>160.30000000000001</v>
      </c>
      <c r="X11" s="63">
        <v>182.4</v>
      </c>
      <c r="Y11" s="41">
        <f t="shared" si="7"/>
        <v>-22.099999999999994</v>
      </c>
      <c r="Z11" s="63">
        <v>199</v>
      </c>
      <c r="AA11" s="63">
        <v>315.10000000000002</v>
      </c>
      <c r="AB11" s="41">
        <f t="shared" si="8"/>
        <v>-116.10000000000002</v>
      </c>
      <c r="AC11" s="63">
        <v>182.4</v>
      </c>
      <c r="AD11" s="63">
        <v>165.8</v>
      </c>
      <c r="AE11" s="41">
        <f t="shared" si="9"/>
        <v>16.599999999999994</v>
      </c>
      <c r="AF11" s="63">
        <v>182.4</v>
      </c>
      <c r="AG11" s="63">
        <v>210.1</v>
      </c>
      <c r="AH11" s="41">
        <f t="shared" si="10"/>
        <v>-27.699999999999989</v>
      </c>
      <c r="AI11" s="63">
        <v>187.9</v>
      </c>
      <c r="AJ11" s="63">
        <v>182.4</v>
      </c>
      <c r="AK11" s="47">
        <f t="shared" si="11"/>
        <v>5.5</v>
      </c>
    </row>
    <row r="12" spans="1:37" x14ac:dyDescent="0.25">
      <c r="A12" s="69" t="s">
        <v>152</v>
      </c>
      <c r="B12" s="46">
        <v>124</v>
      </c>
      <c r="C12" s="63">
        <v>130.9</v>
      </c>
      <c r="D12" s="41">
        <f t="shared" si="0"/>
        <v>-6.9000000000000057</v>
      </c>
      <c r="E12" s="63">
        <v>130.9</v>
      </c>
      <c r="F12" s="63">
        <v>75.8</v>
      </c>
      <c r="G12" s="41">
        <f t="shared" si="1"/>
        <v>55.100000000000009</v>
      </c>
      <c r="H12" s="63">
        <v>68.900000000000006</v>
      </c>
      <c r="I12" s="63">
        <v>62</v>
      </c>
      <c r="J12" s="41">
        <f t="shared" si="2"/>
        <v>6.9000000000000057</v>
      </c>
      <c r="K12" s="63">
        <v>199.8</v>
      </c>
      <c r="L12" s="63">
        <v>165.3</v>
      </c>
      <c r="M12" s="41">
        <f t="shared" si="3"/>
        <v>34.5</v>
      </c>
      <c r="N12" s="63">
        <v>186</v>
      </c>
      <c r="O12" s="63">
        <v>213.5</v>
      </c>
      <c r="P12" s="41">
        <f t="shared" si="4"/>
        <v>-27.5</v>
      </c>
      <c r="Q12" s="63">
        <v>130.9</v>
      </c>
      <c r="R12" s="63">
        <v>158.4</v>
      </c>
      <c r="S12" s="41">
        <f t="shared" si="5"/>
        <v>-27.5</v>
      </c>
      <c r="T12" s="63">
        <v>165.3</v>
      </c>
      <c r="U12" s="63">
        <v>186</v>
      </c>
      <c r="V12" s="41">
        <f t="shared" si="6"/>
        <v>-20.699999999999989</v>
      </c>
      <c r="W12" s="63">
        <v>172.2</v>
      </c>
      <c r="X12" s="63">
        <v>220.4</v>
      </c>
      <c r="Y12" s="41">
        <f t="shared" si="7"/>
        <v>-48.200000000000017</v>
      </c>
      <c r="Z12" s="63">
        <v>130.9</v>
      </c>
      <c r="AA12" s="63">
        <v>151.5</v>
      </c>
      <c r="AB12" s="41">
        <f t="shared" si="8"/>
        <v>-20.599999999999994</v>
      </c>
      <c r="AC12" s="63">
        <v>241.1</v>
      </c>
      <c r="AD12" s="63">
        <v>179.1</v>
      </c>
      <c r="AE12" s="41">
        <f t="shared" si="9"/>
        <v>62</v>
      </c>
      <c r="AF12" s="63">
        <v>48.2</v>
      </c>
      <c r="AG12" s="63">
        <v>48.2</v>
      </c>
      <c r="AH12" s="41">
        <f t="shared" si="10"/>
        <v>0</v>
      </c>
      <c r="AI12" s="63">
        <v>248</v>
      </c>
      <c r="AJ12" s="63">
        <v>234.2</v>
      </c>
      <c r="AK12" s="47">
        <f t="shared" si="11"/>
        <v>13.800000000000011</v>
      </c>
    </row>
    <row r="13" spans="1:37" x14ac:dyDescent="0.25">
      <c r="A13" s="69" t="s">
        <v>167</v>
      </c>
      <c r="B13" s="46">
        <v>66.3</v>
      </c>
      <c r="C13" s="63">
        <v>71.8</v>
      </c>
      <c r="D13" s="41">
        <f t="shared" si="0"/>
        <v>-5.5</v>
      </c>
      <c r="E13" s="63">
        <v>94</v>
      </c>
      <c r="F13" s="63">
        <v>77.400000000000006</v>
      </c>
      <c r="G13" s="41">
        <f t="shared" si="1"/>
        <v>16.599999999999994</v>
      </c>
      <c r="H13" s="63">
        <v>44.2</v>
      </c>
      <c r="I13" s="63">
        <v>49.7</v>
      </c>
      <c r="J13" s="41">
        <f t="shared" si="2"/>
        <v>-5.5</v>
      </c>
      <c r="K13" s="63">
        <v>154.69999999999999</v>
      </c>
      <c r="L13" s="63">
        <v>187.9</v>
      </c>
      <c r="M13" s="41">
        <f t="shared" si="3"/>
        <v>-33.200000000000017</v>
      </c>
      <c r="N13" s="63">
        <v>110.5</v>
      </c>
      <c r="O13" s="63">
        <v>138.19999999999999</v>
      </c>
      <c r="P13" s="41">
        <f t="shared" si="4"/>
        <v>-27.699999999999989</v>
      </c>
      <c r="Q13" s="63">
        <v>121.6</v>
      </c>
      <c r="R13" s="63">
        <v>105</v>
      </c>
      <c r="S13" s="41">
        <f t="shared" si="5"/>
        <v>16.599999999999994</v>
      </c>
      <c r="T13" s="63">
        <v>60.8</v>
      </c>
      <c r="U13" s="63">
        <v>49.7</v>
      </c>
      <c r="V13" s="41">
        <f t="shared" si="6"/>
        <v>11.099999999999994</v>
      </c>
      <c r="W13" s="63">
        <v>132.6</v>
      </c>
      <c r="X13" s="63">
        <v>138.19999999999999</v>
      </c>
      <c r="Y13" s="41">
        <f t="shared" si="7"/>
        <v>-5.5999999999999943</v>
      </c>
      <c r="Z13" s="63">
        <v>165.8</v>
      </c>
      <c r="AA13" s="63">
        <v>94</v>
      </c>
      <c r="AB13" s="41">
        <f t="shared" si="8"/>
        <v>71.800000000000011</v>
      </c>
      <c r="AC13" s="63">
        <v>121.6</v>
      </c>
      <c r="AD13" s="63">
        <v>160.30000000000001</v>
      </c>
      <c r="AE13" s="41">
        <f t="shared" si="9"/>
        <v>-38.700000000000017</v>
      </c>
      <c r="AF13" s="63">
        <v>66.3</v>
      </c>
      <c r="AG13" s="63">
        <v>55.3</v>
      </c>
      <c r="AH13" s="41">
        <f t="shared" si="10"/>
        <v>11</v>
      </c>
      <c r="AI13" s="63">
        <v>165.8</v>
      </c>
      <c r="AJ13" s="63">
        <v>160.30000000000001</v>
      </c>
      <c r="AK13" s="47">
        <f t="shared" si="11"/>
        <v>5.5</v>
      </c>
    </row>
    <row r="14" spans="1:37" x14ac:dyDescent="0.25">
      <c r="A14" s="69" t="s">
        <v>174</v>
      </c>
      <c r="B14" s="46">
        <v>103.2</v>
      </c>
      <c r="C14" s="63">
        <v>103.2</v>
      </c>
      <c r="D14" s="41">
        <f t="shared" si="0"/>
        <v>0</v>
      </c>
      <c r="E14" s="63">
        <v>127</v>
      </c>
      <c r="F14" s="63">
        <v>119.1</v>
      </c>
      <c r="G14" s="41">
        <f t="shared" si="1"/>
        <v>7.9000000000000057</v>
      </c>
      <c r="H14" s="63">
        <v>55.6</v>
      </c>
      <c r="I14" s="63">
        <v>47.6</v>
      </c>
      <c r="J14" s="41">
        <f t="shared" si="2"/>
        <v>8</v>
      </c>
      <c r="K14" s="63">
        <v>79.400000000000006</v>
      </c>
      <c r="L14" s="63">
        <v>95.3</v>
      </c>
      <c r="M14" s="41">
        <f t="shared" si="3"/>
        <v>-15.899999999999991</v>
      </c>
      <c r="N14" s="63">
        <v>39.700000000000003</v>
      </c>
      <c r="O14" s="63">
        <v>55.6</v>
      </c>
      <c r="P14" s="41">
        <f t="shared" si="4"/>
        <v>-15.899999999999999</v>
      </c>
      <c r="Q14" s="63">
        <v>87.3</v>
      </c>
      <c r="R14" s="63">
        <v>71.5</v>
      </c>
      <c r="S14" s="41">
        <f t="shared" si="5"/>
        <v>15.799999999999997</v>
      </c>
      <c r="T14" s="63">
        <v>63.5</v>
      </c>
      <c r="U14" s="63">
        <v>55.6</v>
      </c>
      <c r="V14" s="41">
        <f t="shared" si="6"/>
        <v>7.8999999999999986</v>
      </c>
      <c r="W14" s="63">
        <v>127</v>
      </c>
      <c r="X14" s="63">
        <v>111.2</v>
      </c>
      <c r="Y14" s="41">
        <f t="shared" si="7"/>
        <v>15.799999999999997</v>
      </c>
      <c r="Z14" s="63">
        <v>111.2</v>
      </c>
      <c r="AA14" s="63">
        <v>103.2</v>
      </c>
      <c r="AB14" s="41">
        <f t="shared" si="8"/>
        <v>8</v>
      </c>
      <c r="AC14" s="63">
        <v>87.3</v>
      </c>
      <c r="AD14" s="63">
        <v>71.5</v>
      </c>
      <c r="AE14" s="41">
        <f t="shared" si="9"/>
        <v>15.799999999999997</v>
      </c>
      <c r="AF14" s="63">
        <v>71.5</v>
      </c>
      <c r="AG14" s="63">
        <v>79.400000000000006</v>
      </c>
      <c r="AH14" s="41">
        <f t="shared" si="10"/>
        <v>-7.9000000000000057</v>
      </c>
      <c r="AI14" s="63">
        <v>111.2</v>
      </c>
      <c r="AJ14" s="63">
        <v>87.3</v>
      </c>
      <c r="AK14" s="47">
        <f t="shared" si="11"/>
        <v>23.900000000000006</v>
      </c>
    </row>
    <row r="15" spans="1:37" x14ac:dyDescent="0.25">
      <c r="A15" s="69" t="s">
        <v>186</v>
      </c>
      <c r="B15" s="46">
        <v>176.7</v>
      </c>
      <c r="C15" s="63">
        <v>156.6</v>
      </c>
      <c r="D15" s="41">
        <f t="shared" si="0"/>
        <v>20.099999999999994</v>
      </c>
      <c r="E15" s="63">
        <v>361.4</v>
      </c>
      <c r="F15" s="63">
        <v>241</v>
      </c>
      <c r="G15" s="41">
        <f t="shared" si="1"/>
        <v>120.39999999999998</v>
      </c>
      <c r="H15" s="63">
        <v>188.7</v>
      </c>
      <c r="I15" s="63">
        <v>329.3</v>
      </c>
      <c r="J15" s="41">
        <f t="shared" si="2"/>
        <v>-140.60000000000002</v>
      </c>
      <c r="K15" s="63">
        <v>305.2</v>
      </c>
      <c r="L15" s="63">
        <v>325.3</v>
      </c>
      <c r="M15" s="41">
        <f t="shared" si="3"/>
        <v>-20.100000000000023</v>
      </c>
      <c r="N15" s="63">
        <v>168.7</v>
      </c>
      <c r="O15" s="63">
        <v>148.6</v>
      </c>
      <c r="P15" s="41">
        <f t="shared" si="4"/>
        <v>20.099999999999994</v>
      </c>
      <c r="Q15" s="63">
        <v>265.10000000000002</v>
      </c>
      <c r="R15" s="63">
        <v>196.8</v>
      </c>
      <c r="S15" s="41">
        <f t="shared" si="5"/>
        <v>68.300000000000011</v>
      </c>
      <c r="T15" s="63">
        <v>168.7</v>
      </c>
      <c r="U15" s="63">
        <v>128.5</v>
      </c>
      <c r="V15" s="41">
        <f t="shared" si="6"/>
        <v>40.199999999999989</v>
      </c>
      <c r="W15" s="63">
        <v>224.9</v>
      </c>
      <c r="X15" s="63">
        <v>204.8</v>
      </c>
      <c r="Y15" s="41">
        <f t="shared" si="7"/>
        <v>20.099999999999994</v>
      </c>
      <c r="Z15" s="63">
        <v>172.7</v>
      </c>
      <c r="AA15" s="63">
        <v>168.7</v>
      </c>
      <c r="AB15" s="41">
        <f t="shared" si="8"/>
        <v>4</v>
      </c>
      <c r="AC15" s="63">
        <v>289.10000000000002</v>
      </c>
      <c r="AD15" s="63">
        <v>285.10000000000002</v>
      </c>
      <c r="AE15" s="41">
        <f t="shared" si="9"/>
        <v>4</v>
      </c>
      <c r="AF15" s="63">
        <v>172.7</v>
      </c>
      <c r="AG15" s="63">
        <v>180.7</v>
      </c>
      <c r="AH15" s="41">
        <f t="shared" si="10"/>
        <v>-8</v>
      </c>
      <c r="AI15" s="63">
        <v>349.4</v>
      </c>
      <c r="AJ15" s="63">
        <v>353.4</v>
      </c>
      <c r="AK15" s="47">
        <f t="shared" si="11"/>
        <v>-4</v>
      </c>
    </row>
    <row r="16" spans="1:37" x14ac:dyDescent="0.25">
      <c r="A16" s="69" t="s">
        <v>204</v>
      </c>
      <c r="B16" s="46">
        <v>149</v>
      </c>
      <c r="C16" s="63">
        <v>186.3</v>
      </c>
      <c r="D16" s="41">
        <f t="shared" si="0"/>
        <v>-37.300000000000011</v>
      </c>
      <c r="E16" s="63">
        <v>173.9</v>
      </c>
      <c r="F16" s="63">
        <v>124.2</v>
      </c>
      <c r="G16" s="41">
        <f t="shared" si="1"/>
        <v>49.7</v>
      </c>
      <c r="H16" s="63">
        <v>93.1</v>
      </c>
      <c r="I16" s="63">
        <v>118</v>
      </c>
      <c r="J16" s="41">
        <f t="shared" si="2"/>
        <v>-24.900000000000006</v>
      </c>
      <c r="K16" s="63">
        <v>260.8</v>
      </c>
      <c r="L16" s="63">
        <v>136.6</v>
      </c>
      <c r="M16" s="41">
        <f t="shared" si="3"/>
        <v>124.20000000000002</v>
      </c>
      <c r="N16" s="63">
        <v>267</v>
      </c>
      <c r="O16" s="63">
        <v>447</v>
      </c>
      <c r="P16" s="41">
        <f t="shared" si="4"/>
        <v>-180</v>
      </c>
      <c r="Q16" s="63">
        <v>204.9</v>
      </c>
      <c r="R16" s="63">
        <v>161.4</v>
      </c>
      <c r="S16" s="41">
        <f t="shared" si="5"/>
        <v>43.5</v>
      </c>
      <c r="T16" s="63">
        <v>80.7</v>
      </c>
      <c r="U16" s="63">
        <v>37.299999999999997</v>
      </c>
      <c r="V16" s="41">
        <f t="shared" si="6"/>
        <v>43.400000000000006</v>
      </c>
      <c r="W16" s="63">
        <v>167.6</v>
      </c>
      <c r="X16" s="63">
        <v>105.6</v>
      </c>
      <c r="Y16" s="41">
        <f t="shared" si="7"/>
        <v>62</v>
      </c>
      <c r="Z16" s="63">
        <v>211.1</v>
      </c>
      <c r="AA16" s="63">
        <v>161.4</v>
      </c>
      <c r="AB16" s="41">
        <f t="shared" si="8"/>
        <v>49.699999999999989</v>
      </c>
      <c r="AC16" s="63">
        <v>186.3</v>
      </c>
      <c r="AD16" s="63">
        <v>204.9</v>
      </c>
      <c r="AE16" s="41">
        <f t="shared" si="9"/>
        <v>-18.599999999999994</v>
      </c>
      <c r="AF16" s="63">
        <v>49.7</v>
      </c>
      <c r="AG16" s="63">
        <v>37.299999999999997</v>
      </c>
      <c r="AH16" s="41">
        <f t="shared" si="10"/>
        <v>12.400000000000006</v>
      </c>
      <c r="AI16" s="63">
        <v>254.6</v>
      </c>
      <c r="AJ16" s="63">
        <v>366.3</v>
      </c>
      <c r="AK16" s="47">
        <f t="shared" si="11"/>
        <v>-111.70000000000002</v>
      </c>
    </row>
    <row r="17" spans="1:37" x14ac:dyDescent="0.25">
      <c r="A17" s="69" t="s">
        <v>214</v>
      </c>
      <c r="B17" s="46">
        <v>157.9</v>
      </c>
      <c r="C17" s="63">
        <v>164.4</v>
      </c>
      <c r="D17" s="41">
        <f t="shared" si="0"/>
        <v>-6.5</v>
      </c>
      <c r="E17" s="63">
        <v>309.2</v>
      </c>
      <c r="F17" s="63">
        <v>157.9</v>
      </c>
      <c r="G17" s="41">
        <f t="shared" si="1"/>
        <v>151.29999999999998</v>
      </c>
      <c r="H17" s="63">
        <v>157.9</v>
      </c>
      <c r="I17" s="63">
        <v>197.3</v>
      </c>
      <c r="J17" s="41">
        <f t="shared" si="2"/>
        <v>-39.400000000000006</v>
      </c>
      <c r="K17" s="63">
        <v>164.4</v>
      </c>
      <c r="L17" s="63">
        <v>111.8</v>
      </c>
      <c r="M17" s="41">
        <f t="shared" si="3"/>
        <v>52.600000000000009</v>
      </c>
      <c r="N17" s="63">
        <v>217.1</v>
      </c>
      <c r="O17" s="63">
        <v>164.4</v>
      </c>
      <c r="P17" s="41">
        <f t="shared" si="4"/>
        <v>52.699999999999989</v>
      </c>
      <c r="Q17" s="63">
        <v>263.10000000000002</v>
      </c>
      <c r="R17" s="63">
        <v>151.30000000000001</v>
      </c>
      <c r="S17" s="41">
        <f t="shared" si="5"/>
        <v>111.80000000000001</v>
      </c>
      <c r="T17" s="63">
        <v>78.900000000000006</v>
      </c>
      <c r="U17" s="63">
        <v>72.400000000000006</v>
      </c>
      <c r="V17" s="41">
        <f t="shared" si="6"/>
        <v>6.5</v>
      </c>
      <c r="W17" s="63">
        <v>223.6</v>
      </c>
      <c r="X17" s="63">
        <v>440.7</v>
      </c>
      <c r="Y17" s="41">
        <f t="shared" si="7"/>
        <v>-217.1</v>
      </c>
      <c r="Z17" s="63">
        <v>184.2</v>
      </c>
      <c r="AA17" s="63">
        <v>164.4</v>
      </c>
      <c r="AB17" s="41">
        <f t="shared" si="8"/>
        <v>19.799999999999983</v>
      </c>
      <c r="AC17" s="63">
        <v>184.2</v>
      </c>
      <c r="AD17" s="63">
        <v>217.1</v>
      </c>
      <c r="AE17" s="41">
        <f t="shared" si="9"/>
        <v>-32.900000000000006</v>
      </c>
      <c r="AF17" s="63">
        <v>65.8</v>
      </c>
      <c r="AG17" s="63">
        <v>65.8</v>
      </c>
      <c r="AH17" s="41">
        <f t="shared" si="10"/>
        <v>0</v>
      </c>
      <c r="AI17" s="63">
        <v>302.60000000000002</v>
      </c>
      <c r="AJ17" s="63">
        <v>243.4</v>
      </c>
      <c r="AK17" s="47">
        <f t="shared" si="11"/>
        <v>59.200000000000017</v>
      </c>
    </row>
    <row r="18" spans="1:37" x14ac:dyDescent="0.25">
      <c r="A18" s="69" t="s">
        <v>221</v>
      </c>
      <c r="B18" s="46">
        <v>134.9</v>
      </c>
      <c r="C18" s="63">
        <v>134.9</v>
      </c>
      <c r="D18" s="41">
        <f t="shared" si="0"/>
        <v>0</v>
      </c>
      <c r="E18" s="63">
        <v>242.9</v>
      </c>
      <c r="F18" s="63">
        <v>124.1</v>
      </c>
      <c r="G18" s="41">
        <f t="shared" si="1"/>
        <v>118.80000000000001</v>
      </c>
      <c r="H18" s="63">
        <v>64.8</v>
      </c>
      <c r="I18" s="63">
        <v>32.4</v>
      </c>
      <c r="J18" s="41">
        <f t="shared" si="2"/>
        <v>32.4</v>
      </c>
      <c r="K18" s="63">
        <v>199.7</v>
      </c>
      <c r="L18" s="63">
        <v>188.9</v>
      </c>
      <c r="M18" s="41">
        <f t="shared" si="3"/>
        <v>10.799999999999983</v>
      </c>
      <c r="N18" s="63">
        <v>134.9</v>
      </c>
      <c r="O18" s="63">
        <v>118.7</v>
      </c>
      <c r="P18" s="41">
        <f t="shared" si="4"/>
        <v>16.200000000000003</v>
      </c>
      <c r="Q18" s="63">
        <v>226.7</v>
      </c>
      <c r="R18" s="63">
        <v>215.9</v>
      </c>
      <c r="S18" s="41">
        <f t="shared" si="5"/>
        <v>10.799999999999983</v>
      </c>
      <c r="T18" s="63">
        <v>107.9</v>
      </c>
      <c r="U18" s="63">
        <v>145.69999999999999</v>
      </c>
      <c r="V18" s="41">
        <f t="shared" si="6"/>
        <v>-37.799999999999983</v>
      </c>
      <c r="W18" s="63">
        <v>188.9</v>
      </c>
      <c r="X18" s="63">
        <v>291.39999999999998</v>
      </c>
      <c r="Y18" s="41">
        <f t="shared" si="7"/>
        <v>-102.49999999999997</v>
      </c>
      <c r="Z18" s="63">
        <v>161.9</v>
      </c>
      <c r="AA18" s="63">
        <v>124.1</v>
      </c>
      <c r="AB18" s="41">
        <f t="shared" si="8"/>
        <v>37.800000000000011</v>
      </c>
      <c r="AC18" s="63">
        <v>161.9</v>
      </c>
      <c r="AD18" s="63">
        <v>134.9</v>
      </c>
      <c r="AE18" s="41">
        <f t="shared" si="9"/>
        <v>27</v>
      </c>
      <c r="AF18" s="63">
        <v>107.9</v>
      </c>
      <c r="AG18" s="63">
        <v>199.7</v>
      </c>
      <c r="AH18" s="41">
        <f t="shared" si="10"/>
        <v>-91.799999999999983</v>
      </c>
      <c r="AI18" s="63">
        <v>264.39999999999998</v>
      </c>
      <c r="AJ18" s="63">
        <v>302.2</v>
      </c>
      <c r="AK18" s="47">
        <f t="shared" si="11"/>
        <v>-37.800000000000011</v>
      </c>
    </row>
    <row r="19" spans="1:37" x14ac:dyDescent="0.25">
      <c r="A19" s="69" t="s">
        <v>230</v>
      </c>
      <c r="B19" s="46">
        <v>72.8</v>
      </c>
      <c r="C19" s="63">
        <v>86.8</v>
      </c>
      <c r="D19" s="41">
        <f t="shared" si="0"/>
        <v>-14</v>
      </c>
      <c r="E19" s="63">
        <v>70</v>
      </c>
      <c r="F19" s="63">
        <v>58.8</v>
      </c>
      <c r="G19" s="41">
        <f t="shared" si="1"/>
        <v>11.200000000000003</v>
      </c>
      <c r="H19" s="63">
        <v>123.2</v>
      </c>
      <c r="I19" s="63">
        <v>243.6</v>
      </c>
      <c r="J19" s="41">
        <f t="shared" si="2"/>
        <v>-120.39999999999999</v>
      </c>
      <c r="K19" s="63">
        <v>165.2</v>
      </c>
      <c r="L19" s="63">
        <v>151.19999999999999</v>
      </c>
      <c r="M19" s="41">
        <f t="shared" si="3"/>
        <v>14</v>
      </c>
      <c r="N19" s="63">
        <v>95.2</v>
      </c>
      <c r="O19" s="63">
        <v>98</v>
      </c>
      <c r="P19" s="41">
        <f t="shared" si="4"/>
        <v>-2.7999999999999972</v>
      </c>
      <c r="Q19" s="63">
        <v>89.6</v>
      </c>
      <c r="R19" s="63">
        <v>109.2</v>
      </c>
      <c r="S19" s="41">
        <f t="shared" si="5"/>
        <v>-19.600000000000009</v>
      </c>
      <c r="T19" s="63">
        <v>120.4</v>
      </c>
      <c r="U19" s="63">
        <v>128.80000000000001</v>
      </c>
      <c r="V19" s="41">
        <f t="shared" si="6"/>
        <v>-8.4000000000000057</v>
      </c>
      <c r="W19" s="63">
        <v>196</v>
      </c>
      <c r="X19" s="63">
        <v>221.2</v>
      </c>
      <c r="Y19" s="41">
        <f t="shared" si="7"/>
        <v>-25.199999999999989</v>
      </c>
      <c r="Z19" s="63">
        <v>92.4</v>
      </c>
      <c r="AA19" s="63">
        <v>109.2</v>
      </c>
      <c r="AB19" s="41">
        <f t="shared" si="8"/>
        <v>-16.799999999999997</v>
      </c>
      <c r="AC19" s="63">
        <v>193.2</v>
      </c>
      <c r="AD19" s="63">
        <v>140</v>
      </c>
      <c r="AE19" s="41">
        <f t="shared" si="9"/>
        <v>53.199999999999989</v>
      </c>
      <c r="AF19" s="63">
        <v>81.2</v>
      </c>
      <c r="AG19" s="63">
        <v>47.6</v>
      </c>
      <c r="AH19" s="41">
        <f t="shared" si="10"/>
        <v>33.6</v>
      </c>
      <c r="AI19" s="63">
        <v>182</v>
      </c>
      <c r="AJ19" s="63">
        <v>243.6</v>
      </c>
      <c r="AK19" s="47">
        <f t="shared" si="11"/>
        <v>-61.599999999999994</v>
      </c>
    </row>
    <row r="20" spans="1:37" x14ac:dyDescent="0.25">
      <c r="A20" s="69" t="s">
        <v>234</v>
      </c>
      <c r="B20" s="46">
        <v>115.9</v>
      </c>
      <c r="C20" s="63">
        <v>186.5</v>
      </c>
      <c r="D20" s="41">
        <f t="shared" si="0"/>
        <v>-70.599999999999994</v>
      </c>
      <c r="E20" s="63">
        <v>50.4</v>
      </c>
      <c r="F20" s="63">
        <v>45.4</v>
      </c>
      <c r="G20" s="41">
        <f t="shared" si="1"/>
        <v>5</v>
      </c>
      <c r="H20" s="63">
        <v>40.299999999999997</v>
      </c>
      <c r="I20" s="63">
        <v>45.4</v>
      </c>
      <c r="J20" s="41">
        <f t="shared" si="2"/>
        <v>-5.1000000000000014</v>
      </c>
      <c r="K20" s="63">
        <v>115.9</v>
      </c>
      <c r="L20" s="63">
        <v>126</v>
      </c>
      <c r="M20" s="41">
        <f t="shared" si="3"/>
        <v>-10.099999999999994</v>
      </c>
      <c r="N20" s="63">
        <v>45.4</v>
      </c>
      <c r="O20" s="63">
        <v>55.5</v>
      </c>
      <c r="P20" s="41">
        <f t="shared" si="4"/>
        <v>-10.100000000000001</v>
      </c>
      <c r="Q20" s="63">
        <v>60.5</v>
      </c>
      <c r="R20" s="63">
        <v>70.599999999999994</v>
      </c>
      <c r="S20" s="41">
        <f t="shared" si="5"/>
        <v>-10.099999999999994</v>
      </c>
      <c r="T20" s="63">
        <v>20.2</v>
      </c>
      <c r="U20" s="63">
        <v>25.2</v>
      </c>
      <c r="V20" s="41">
        <f t="shared" si="6"/>
        <v>-5</v>
      </c>
      <c r="W20" s="63">
        <v>80.7</v>
      </c>
      <c r="X20" s="63">
        <v>80.7</v>
      </c>
      <c r="Y20" s="41">
        <f t="shared" si="7"/>
        <v>0</v>
      </c>
      <c r="Z20" s="63">
        <v>60.5</v>
      </c>
      <c r="AA20" s="63">
        <v>60.5</v>
      </c>
      <c r="AB20" s="41">
        <f t="shared" si="8"/>
        <v>0</v>
      </c>
      <c r="AC20" s="63">
        <v>95.8</v>
      </c>
      <c r="AD20" s="63">
        <v>115.9</v>
      </c>
      <c r="AE20" s="41">
        <f t="shared" si="9"/>
        <v>-20.100000000000009</v>
      </c>
      <c r="AF20" s="63">
        <v>30.2</v>
      </c>
      <c r="AG20" s="63">
        <v>30.2</v>
      </c>
      <c r="AH20" s="41">
        <f t="shared" si="10"/>
        <v>0</v>
      </c>
      <c r="AI20" s="63">
        <v>141.19999999999999</v>
      </c>
      <c r="AJ20" s="63">
        <v>126</v>
      </c>
      <c r="AK20" s="47">
        <f t="shared" si="11"/>
        <v>15.199999999999989</v>
      </c>
    </row>
    <row r="21" spans="1:37" x14ac:dyDescent="0.25">
      <c r="A21" s="69" t="s">
        <v>249</v>
      </c>
      <c r="B21" s="46">
        <v>47.9</v>
      </c>
      <c r="C21" s="63">
        <v>28.8</v>
      </c>
      <c r="D21" s="41">
        <f t="shared" si="0"/>
        <v>19.099999999999998</v>
      </c>
      <c r="E21" s="63">
        <v>52.7</v>
      </c>
      <c r="F21" s="63">
        <v>52.7</v>
      </c>
      <c r="G21" s="41">
        <f t="shared" si="1"/>
        <v>0</v>
      </c>
      <c r="H21" s="63">
        <v>71.900000000000006</v>
      </c>
      <c r="I21" s="63">
        <v>71.900000000000006</v>
      </c>
      <c r="J21" s="41">
        <f t="shared" si="2"/>
        <v>0</v>
      </c>
      <c r="K21" s="63">
        <v>124.6</v>
      </c>
      <c r="L21" s="63">
        <v>129.4</v>
      </c>
      <c r="M21" s="41">
        <f t="shared" si="3"/>
        <v>-4.8000000000000114</v>
      </c>
      <c r="N21" s="63">
        <v>47.9</v>
      </c>
      <c r="O21" s="63">
        <v>38.299999999999997</v>
      </c>
      <c r="P21" s="41">
        <f t="shared" si="4"/>
        <v>9.6000000000000014</v>
      </c>
      <c r="Q21" s="63">
        <v>91.1</v>
      </c>
      <c r="R21" s="63">
        <v>100.7</v>
      </c>
      <c r="S21" s="41">
        <f t="shared" si="5"/>
        <v>-9.6000000000000085</v>
      </c>
      <c r="T21" s="63">
        <v>28.8</v>
      </c>
      <c r="U21" s="63">
        <v>38.299999999999997</v>
      </c>
      <c r="V21" s="41">
        <f t="shared" si="6"/>
        <v>-9.4999999999999964</v>
      </c>
      <c r="W21" s="63">
        <v>105.4</v>
      </c>
      <c r="X21" s="63">
        <v>124.6</v>
      </c>
      <c r="Y21" s="41">
        <f t="shared" si="7"/>
        <v>-19.199999999999989</v>
      </c>
      <c r="Z21" s="63">
        <v>57.5</v>
      </c>
      <c r="AA21" s="63">
        <v>57.5</v>
      </c>
      <c r="AB21" s="41">
        <f t="shared" si="8"/>
        <v>0</v>
      </c>
      <c r="AC21" s="63">
        <v>81.5</v>
      </c>
      <c r="AD21" s="63">
        <v>52.7</v>
      </c>
      <c r="AE21" s="41">
        <f t="shared" si="9"/>
        <v>28.799999999999997</v>
      </c>
      <c r="AF21" s="63">
        <v>57.5</v>
      </c>
      <c r="AG21" s="63">
        <v>62.3</v>
      </c>
      <c r="AH21" s="41">
        <f t="shared" si="10"/>
        <v>-4.7999999999999972</v>
      </c>
      <c r="AI21" s="63">
        <v>71.900000000000006</v>
      </c>
      <c r="AJ21" s="63">
        <v>76.7</v>
      </c>
      <c r="AK21" s="47">
        <f t="shared" si="11"/>
        <v>-4.7999999999999972</v>
      </c>
    </row>
    <row r="22" spans="1:37" x14ac:dyDescent="0.25">
      <c r="A22" s="69" t="s">
        <v>255</v>
      </c>
      <c r="B22" s="46">
        <v>234.5</v>
      </c>
      <c r="C22" s="63">
        <v>217.8</v>
      </c>
      <c r="D22" s="41">
        <f t="shared" si="0"/>
        <v>16.699999999999989</v>
      </c>
      <c r="E22" s="63">
        <v>79.599999999999994</v>
      </c>
      <c r="F22" s="63">
        <v>62.8</v>
      </c>
      <c r="G22" s="41">
        <f t="shared" si="1"/>
        <v>16.799999999999997</v>
      </c>
      <c r="H22" s="63">
        <v>75.400000000000006</v>
      </c>
      <c r="I22" s="63">
        <v>54.4</v>
      </c>
      <c r="J22" s="41">
        <f t="shared" si="2"/>
        <v>21.000000000000007</v>
      </c>
      <c r="K22" s="63">
        <v>238.7</v>
      </c>
      <c r="L22" s="63">
        <v>305.7</v>
      </c>
      <c r="M22" s="41">
        <f t="shared" si="3"/>
        <v>-67</v>
      </c>
      <c r="N22" s="63">
        <v>163.30000000000001</v>
      </c>
      <c r="O22" s="63">
        <v>129.80000000000001</v>
      </c>
      <c r="P22" s="41">
        <f t="shared" si="4"/>
        <v>33.5</v>
      </c>
      <c r="Q22" s="63">
        <v>113.1</v>
      </c>
      <c r="R22" s="63">
        <v>142.4</v>
      </c>
      <c r="S22" s="41">
        <f t="shared" si="5"/>
        <v>-29.300000000000011</v>
      </c>
      <c r="T22" s="63">
        <v>62.8</v>
      </c>
      <c r="U22" s="63">
        <v>37.700000000000003</v>
      </c>
      <c r="V22" s="41">
        <f t="shared" si="6"/>
        <v>25.099999999999994</v>
      </c>
      <c r="W22" s="63">
        <v>188.5</v>
      </c>
      <c r="X22" s="63">
        <v>150.80000000000001</v>
      </c>
      <c r="Y22" s="41">
        <f t="shared" si="7"/>
        <v>37.699999999999989</v>
      </c>
      <c r="Z22" s="63">
        <v>205.2</v>
      </c>
      <c r="AA22" s="63">
        <v>205.2</v>
      </c>
      <c r="AB22" s="41">
        <f t="shared" si="8"/>
        <v>0</v>
      </c>
      <c r="AC22" s="63">
        <v>201</v>
      </c>
      <c r="AD22" s="63">
        <v>188.5</v>
      </c>
      <c r="AE22" s="41">
        <f t="shared" si="9"/>
        <v>12.5</v>
      </c>
      <c r="AF22" s="63">
        <v>50.3</v>
      </c>
      <c r="AG22" s="63">
        <v>50.3</v>
      </c>
      <c r="AH22" s="41">
        <f t="shared" si="10"/>
        <v>0</v>
      </c>
      <c r="AI22" s="63">
        <v>259.7</v>
      </c>
      <c r="AJ22" s="63">
        <v>318.3</v>
      </c>
      <c r="AK22" s="47">
        <f t="shared" si="11"/>
        <v>-58.600000000000023</v>
      </c>
    </row>
    <row r="23" spans="1:37" x14ac:dyDescent="0.25">
      <c r="A23" s="69" t="s">
        <v>271</v>
      </c>
      <c r="B23" s="46">
        <v>142.80000000000001</v>
      </c>
      <c r="C23" s="63">
        <v>178.5</v>
      </c>
      <c r="D23" s="41">
        <f t="shared" si="0"/>
        <v>-35.699999999999989</v>
      </c>
      <c r="E23" s="63">
        <v>172.5</v>
      </c>
      <c r="F23" s="63">
        <v>196.3</v>
      </c>
      <c r="G23" s="41">
        <f t="shared" si="1"/>
        <v>-23.800000000000011</v>
      </c>
      <c r="H23" s="63">
        <v>124.9</v>
      </c>
      <c r="I23" s="63">
        <v>154.69999999999999</v>
      </c>
      <c r="J23" s="41">
        <f t="shared" si="2"/>
        <v>-29.799999999999983</v>
      </c>
      <c r="K23" s="63">
        <v>190.4</v>
      </c>
      <c r="L23" s="63">
        <v>148.69999999999999</v>
      </c>
      <c r="M23" s="41">
        <f t="shared" si="3"/>
        <v>41.700000000000017</v>
      </c>
      <c r="N23" s="63">
        <v>136.80000000000001</v>
      </c>
      <c r="O23" s="63">
        <v>154.69999999999999</v>
      </c>
      <c r="P23" s="41">
        <f t="shared" si="4"/>
        <v>-17.899999999999977</v>
      </c>
      <c r="Q23" s="63">
        <v>297.39999999999998</v>
      </c>
      <c r="R23" s="63">
        <v>333.1</v>
      </c>
      <c r="S23" s="41">
        <f t="shared" si="5"/>
        <v>-35.700000000000045</v>
      </c>
      <c r="T23" s="63">
        <v>83.3</v>
      </c>
      <c r="U23" s="63">
        <v>41.6</v>
      </c>
      <c r="V23" s="41">
        <f t="shared" si="6"/>
        <v>41.699999999999996</v>
      </c>
      <c r="W23" s="63">
        <v>261.7</v>
      </c>
      <c r="X23" s="63">
        <v>273.60000000000002</v>
      </c>
      <c r="Y23" s="41">
        <f t="shared" si="7"/>
        <v>-11.900000000000034</v>
      </c>
      <c r="Z23" s="63">
        <v>130.9</v>
      </c>
      <c r="AA23" s="63">
        <v>142.80000000000001</v>
      </c>
      <c r="AB23" s="41">
        <f t="shared" si="8"/>
        <v>-11.900000000000006</v>
      </c>
      <c r="AC23" s="63">
        <v>279.60000000000002</v>
      </c>
      <c r="AD23" s="63">
        <v>220.1</v>
      </c>
      <c r="AE23" s="41">
        <f t="shared" si="9"/>
        <v>59.500000000000028</v>
      </c>
      <c r="AF23" s="63">
        <v>148.69999999999999</v>
      </c>
      <c r="AG23" s="63">
        <v>124.9</v>
      </c>
      <c r="AH23" s="41">
        <f t="shared" si="10"/>
        <v>23.799999999999983</v>
      </c>
      <c r="AI23" s="63">
        <v>237.9</v>
      </c>
      <c r="AJ23" s="63">
        <v>130.9</v>
      </c>
      <c r="AK23" s="47">
        <f t="shared" si="11"/>
        <v>107</v>
      </c>
    </row>
    <row r="24" spans="1:37" x14ac:dyDescent="0.25">
      <c r="A24" s="69" t="s">
        <v>288</v>
      </c>
      <c r="B24" s="46"/>
      <c r="C24" s="63"/>
      <c r="D24" s="41">
        <f t="shared" si="0"/>
        <v>0</v>
      </c>
      <c r="E24" s="63"/>
      <c r="F24" s="63">
        <v>11.7</v>
      </c>
      <c r="G24" s="41">
        <f t="shared" si="1"/>
        <v>-11.7</v>
      </c>
      <c r="H24" s="63"/>
      <c r="I24" s="63">
        <v>11.7</v>
      </c>
      <c r="J24" s="41">
        <f t="shared" si="2"/>
        <v>-11.7</v>
      </c>
      <c r="K24" s="63"/>
      <c r="L24" s="63"/>
      <c r="M24" s="41">
        <f t="shared" si="3"/>
        <v>0</v>
      </c>
      <c r="N24" s="63">
        <v>23.3</v>
      </c>
      <c r="O24" s="63">
        <v>46.6</v>
      </c>
      <c r="P24" s="41">
        <f t="shared" si="4"/>
        <v>-23.3</v>
      </c>
      <c r="Q24" s="63">
        <v>11.7</v>
      </c>
      <c r="R24" s="63"/>
      <c r="S24" s="41">
        <f t="shared" si="5"/>
        <v>11.7</v>
      </c>
      <c r="T24" s="63">
        <v>11.7</v>
      </c>
      <c r="U24" s="63">
        <v>23.3</v>
      </c>
      <c r="V24" s="41">
        <f t="shared" si="6"/>
        <v>-11.600000000000001</v>
      </c>
      <c r="W24" s="63">
        <v>58.3</v>
      </c>
      <c r="X24" s="63">
        <v>70</v>
      </c>
      <c r="Y24" s="41">
        <f t="shared" si="7"/>
        <v>-11.700000000000003</v>
      </c>
      <c r="Z24" s="63">
        <v>81.599999999999994</v>
      </c>
      <c r="AA24" s="63">
        <v>58.3</v>
      </c>
      <c r="AB24" s="41">
        <f t="shared" si="8"/>
        <v>23.299999999999997</v>
      </c>
      <c r="AC24" s="63">
        <v>105</v>
      </c>
      <c r="AD24" s="63">
        <v>93.3</v>
      </c>
      <c r="AE24" s="41">
        <f t="shared" si="9"/>
        <v>11.700000000000003</v>
      </c>
      <c r="AF24" s="63">
        <v>46.6</v>
      </c>
      <c r="AG24" s="63">
        <v>58.3</v>
      </c>
      <c r="AH24" s="41">
        <f t="shared" si="10"/>
        <v>-11.699999999999996</v>
      </c>
      <c r="AI24" s="63">
        <v>139.9</v>
      </c>
      <c r="AJ24" s="63">
        <v>81.599999999999994</v>
      </c>
      <c r="AK24" s="47">
        <f t="shared" si="11"/>
        <v>58.300000000000011</v>
      </c>
    </row>
    <row r="25" spans="1:37" x14ac:dyDescent="0.25">
      <c r="A25" s="69" t="s">
        <v>290</v>
      </c>
      <c r="B25" s="46">
        <v>446.5</v>
      </c>
      <c r="C25" s="63">
        <v>348.8</v>
      </c>
      <c r="D25" s="41">
        <f t="shared" si="0"/>
        <v>97.699999999999989</v>
      </c>
      <c r="E25" s="63">
        <v>216.3</v>
      </c>
      <c r="F25" s="63">
        <v>202.3</v>
      </c>
      <c r="G25" s="41">
        <f t="shared" si="1"/>
        <v>14</v>
      </c>
      <c r="H25" s="63">
        <v>195.3</v>
      </c>
      <c r="I25" s="63">
        <v>118.6</v>
      </c>
      <c r="J25" s="41">
        <f t="shared" si="2"/>
        <v>76.700000000000017</v>
      </c>
      <c r="K25" s="63">
        <v>495.3</v>
      </c>
      <c r="L25" s="63">
        <v>327.9</v>
      </c>
      <c r="M25" s="41">
        <f t="shared" si="3"/>
        <v>167.40000000000003</v>
      </c>
      <c r="N25" s="63">
        <v>397.6</v>
      </c>
      <c r="O25" s="63">
        <v>481.4</v>
      </c>
      <c r="P25" s="41">
        <f t="shared" si="4"/>
        <v>-83.799999999999955</v>
      </c>
      <c r="Q25" s="63">
        <v>174.4</v>
      </c>
      <c r="R25" s="63">
        <v>216.3</v>
      </c>
      <c r="S25" s="41">
        <f t="shared" si="5"/>
        <v>-41.900000000000006</v>
      </c>
      <c r="T25" s="63">
        <v>258.10000000000002</v>
      </c>
      <c r="U25" s="63">
        <v>132.5</v>
      </c>
      <c r="V25" s="41">
        <f t="shared" si="6"/>
        <v>125.60000000000002</v>
      </c>
      <c r="W25" s="63">
        <v>565.1</v>
      </c>
      <c r="X25" s="63">
        <v>327.9</v>
      </c>
      <c r="Y25" s="41">
        <f t="shared" si="7"/>
        <v>237.20000000000005</v>
      </c>
      <c r="Z25" s="63">
        <v>195.3</v>
      </c>
      <c r="AA25" s="63">
        <v>104.6</v>
      </c>
      <c r="AB25" s="41">
        <f t="shared" si="8"/>
        <v>90.700000000000017</v>
      </c>
      <c r="AC25" s="63">
        <v>334.9</v>
      </c>
      <c r="AD25" s="63">
        <v>195.3</v>
      </c>
      <c r="AE25" s="41">
        <f t="shared" si="9"/>
        <v>139.59999999999997</v>
      </c>
      <c r="AF25" s="63">
        <v>341.8</v>
      </c>
      <c r="AG25" s="63">
        <v>634.79999999999995</v>
      </c>
      <c r="AH25" s="41">
        <f t="shared" si="10"/>
        <v>-292.99999999999994</v>
      </c>
      <c r="AI25" s="63">
        <v>355.8</v>
      </c>
      <c r="AJ25" s="63">
        <v>369.7</v>
      </c>
      <c r="AK25" s="47">
        <f t="shared" si="11"/>
        <v>-13.899999999999977</v>
      </c>
    </row>
    <row r="26" spans="1:37" x14ac:dyDescent="0.25">
      <c r="A26" s="69" t="s">
        <v>308</v>
      </c>
      <c r="B26" s="46">
        <v>178.4</v>
      </c>
      <c r="C26" s="63">
        <v>157</v>
      </c>
      <c r="D26" s="41">
        <f t="shared" si="0"/>
        <v>21.400000000000006</v>
      </c>
      <c r="E26" s="63">
        <v>199.8</v>
      </c>
      <c r="F26" s="63">
        <v>221.2</v>
      </c>
      <c r="G26" s="41">
        <f t="shared" si="1"/>
        <v>-21.399999999999977</v>
      </c>
      <c r="H26" s="63">
        <v>142.69999999999999</v>
      </c>
      <c r="I26" s="63">
        <v>160.6</v>
      </c>
      <c r="J26" s="41">
        <f t="shared" si="2"/>
        <v>-17.900000000000006</v>
      </c>
      <c r="K26" s="63">
        <v>160.6</v>
      </c>
      <c r="L26" s="63">
        <v>196.2</v>
      </c>
      <c r="M26" s="41">
        <f t="shared" si="3"/>
        <v>-35.599999999999994</v>
      </c>
      <c r="N26" s="63">
        <v>117.7</v>
      </c>
      <c r="O26" s="63">
        <v>114.2</v>
      </c>
      <c r="P26" s="41">
        <f t="shared" si="4"/>
        <v>3.5</v>
      </c>
      <c r="Q26" s="63">
        <v>214.1</v>
      </c>
      <c r="R26" s="63">
        <v>224.8</v>
      </c>
      <c r="S26" s="41">
        <f t="shared" si="5"/>
        <v>-10.700000000000017</v>
      </c>
      <c r="T26" s="63">
        <v>82.1</v>
      </c>
      <c r="U26" s="63">
        <v>74.900000000000006</v>
      </c>
      <c r="V26" s="41">
        <f t="shared" si="6"/>
        <v>7.1999999999999886</v>
      </c>
      <c r="W26" s="63">
        <v>192.7</v>
      </c>
      <c r="X26" s="63">
        <v>239.1</v>
      </c>
      <c r="Y26" s="41">
        <f t="shared" si="7"/>
        <v>-46.400000000000006</v>
      </c>
      <c r="Z26" s="63">
        <v>89.2</v>
      </c>
      <c r="AA26" s="63">
        <v>96.3</v>
      </c>
      <c r="AB26" s="41">
        <f t="shared" si="8"/>
        <v>-7.0999999999999943</v>
      </c>
      <c r="AC26" s="63">
        <v>167.7</v>
      </c>
      <c r="AD26" s="63">
        <v>157</v>
      </c>
      <c r="AE26" s="41">
        <f t="shared" si="9"/>
        <v>10.699999999999989</v>
      </c>
      <c r="AF26" s="63">
        <v>50</v>
      </c>
      <c r="AG26" s="63">
        <v>53.5</v>
      </c>
      <c r="AH26" s="41">
        <f t="shared" si="10"/>
        <v>-3.5</v>
      </c>
      <c r="AI26" s="63">
        <v>171.3</v>
      </c>
      <c r="AJ26" s="63">
        <v>217.6</v>
      </c>
      <c r="AK26" s="47">
        <f t="shared" si="11"/>
        <v>-46.299999999999983</v>
      </c>
    </row>
    <row r="27" spans="1:37" x14ac:dyDescent="0.25">
      <c r="A27" s="69" t="s">
        <v>320</v>
      </c>
      <c r="B27" s="46">
        <v>119.6</v>
      </c>
      <c r="C27" s="63">
        <v>119.6</v>
      </c>
      <c r="D27" s="41">
        <f t="shared" si="0"/>
        <v>0</v>
      </c>
      <c r="E27" s="63">
        <v>206</v>
      </c>
      <c r="F27" s="63">
        <v>199.4</v>
      </c>
      <c r="G27" s="41">
        <f t="shared" si="1"/>
        <v>6.5999999999999943</v>
      </c>
      <c r="H27" s="63">
        <v>166.1</v>
      </c>
      <c r="I27" s="63">
        <v>93</v>
      </c>
      <c r="J27" s="41">
        <f t="shared" si="2"/>
        <v>73.099999999999994</v>
      </c>
      <c r="K27" s="63">
        <v>206</v>
      </c>
      <c r="L27" s="63">
        <v>159.5</v>
      </c>
      <c r="M27" s="41">
        <f t="shared" si="3"/>
        <v>46.5</v>
      </c>
      <c r="N27" s="63">
        <v>126.3</v>
      </c>
      <c r="O27" s="63">
        <v>59.8</v>
      </c>
      <c r="P27" s="41">
        <f t="shared" si="4"/>
        <v>66.5</v>
      </c>
      <c r="Q27" s="63">
        <v>232.6</v>
      </c>
      <c r="R27" s="63">
        <v>172.8</v>
      </c>
      <c r="S27" s="41">
        <f t="shared" si="5"/>
        <v>59.799999999999983</v>
      </c>
      <c r="T27" s="63">
        <v>99.7</v>
      </c>
      <c r="U27" s="63">
        <v>179.4</v>
      </c>
      <c r="V27" s="41">
        <f t="shared" si="6"/>
        <v>-79.7</v>
      </c>
      <c r="W27" s="63">
        <v>172.8</v>
      </c>
      <c r="X27" s="63">
        <v>199.4</v>
      </c>
      <c r="Y27" s="41">
        <f t="shared" si="7"/>
        <v>-26.599999999999994</v>
      </c>
      <c r="Z27" s="63">
        <v>139.5</v>
      </c>
      <c r="AA27" s="63">
        <v>99.7</v>
      </c>
      <c r="AB27" s="41">
        <f t="shared" si="8"/>
        <v>39.799999999999997</v>
      </c>
      <c r="AC27" s="63">
        <v>79.7</v>
      </c>
      <c r="AD27" s="63">
        <v>66.5</v>
      </c>
      <c r="AE27" s="41">
        <f t="shared" si="9"/>
        <v>13.200000000000003</v>
      </c>
      <c r="AF27" s="63">
        <v>126.3</v>
      </c>
      <c r="AG27" s="63">
        <v>66.5</v>
      </c>
      <c r="AH27" s="41">
        <f t="shared" si="10"/>
        <v>59.8</v>
      </c>
      <c r="AI27" s="63">
        <v>259.2</v>
      </c>
      <c r="AJ27" s="63">
        <v>192.7</v>
      </c>
      <c r="AK27" s="47">
        <f t="shared" si="11"/>
        <v>66.5</v>
      </c>
    </row>
    <row r="28" spans="1:37" x14ac:dyDescent="0.25">
      <c r="A28" s="69" t="s">
        <v>336</v>
      </c>
      <c r="B28" s="46">
        <v>95.6</v>
      </c>
      <c r="C28" s="63">
        <v>72.8</v>
      </c>
      <c r="D28" s="41">
        <f t="shared" si="0"/>
        <v>22.799999999999997</v>
      </c>
      <c r="E28" s="63">
        <v>150.19999999999999</v>
      </c>
      <c r="F28" s="63">
        <v>191.1</v>
      </c>
      <c r="G28" s="41">
        <f t="shared" si="1"/>
        <v>-40.900000000000006</v>
      </c>
      <c r="H28" s="63">
        <v>72.8</v>
      </c>
      <c r="I28" s="63">
        <v>54.6</v>
      </c>
      <c r="J28" s="41">
        <f t="shared" si="2"/>
        <v>18.199999999999996</v>
      </c>
      <c r="K28" s="63">
        <v>122.9</v>
      </c>
      <c r="L28" s="63">
        <v>122.9</v>
      </c>
      <c r="M28" s="41">
        <f t="shared" si="3"/>
        <v>0</v>
      </c>
      <c r="N28" s="63">
        <v>54.6</v>
      </c>
      <c r="O28" s="63">
        <v>45.5</v>
      </c>
      <c r="P28" s="41">
        <f t="shared" si="4"/>
        <v>9.1000000000000014</v>
      </c>
      <c r="Q28" s="63">
        <v>109.2</v>
      </c>
      <c r="R28" s="63">
        <v>122.9</v>
      </c>
      <c r="S28" s="41">
        <f t="shared" si="5"/>
        <v>-13.700000000000003</v>
      </c>
      <c r="T28" s="63">
        <v>36.4</v>
      </c>
      <c r="U28" s="63">
        <v>18.2</v>
      </c>
      <c r="V28" s="41">
        <f t="shared" si="6"/>
        <v>18.2</v>
      </c>
      <c r="W28" s="63">
        <v>104.7</v>
      </c>
      <c r="X28" s="63">
        <v>63.7</v>
      </c>
      <c r="Y28" s="41">
        <f t="shared" si="7"/>
        <v>41</v>
      </c>
      <c r="Z28" s="63">
        <v>54.6</v>
      </c>
      <c r="AA28" s="63">
        <v>50.1</v>
      </c>
      <c r="AB28" s="41">
        <f t="shared" si="8"/>
        <v>4.5</v>
      </c>
      <c r="AC28" s="63">
        <v>100.1</v>
      </c>
      <c r="AD28" s="63">
        <v>127.4</v>
      </c>
      <c r="AE28" s="41">
        <f t="shared" si="9"/>
        <v>-27.300000000000011</v>
      </c>
      <c r="AF28" s="63">
        <v>54.6</v>
      </c>
      <c r="AG28" s="63">
        <v>72.8</v>
      </c>
      <c r="AH28" s="41">
        <f t="shared" si="10"/>
        <v>-18.199999999999996</v>
      </c>
      <c r="AI28" s="63">
        <v>204.8</v>
      </c>
      <c r="AJ28" s="63">
        <v>250.3</v>
      </c>
      <c r="AK28" s="47">
        <f t="shared" si="11"/>
        <v>-45.5</v>
      </c>
    </row>
    <row r="29" spans="1:37" x14ac:dyDescent="0.25">
      <c r="A29" s="69" t="s">
        <v>342</v>
      </c>
      <c r="B29" s="46"/>
      <c r="C29" s="63"/>
      <c r="D29" s="41">
        <f t="shared" si="0"/>
        <v>0</v>
      </c>
      <c r="E29" s="63"/>
      <c r="F29" s="63"/>
      <c r="G29" s="41">
        <f t="shared" si="1"/>
        <v>0</v>
      </c>
      <c r="H29" s="63"/>
      <c r="I29" s="63"/>
      <c r="J29" s="41">
        <f t="shared" si="2"/>
        <v>0</v>
      </c>
      <c r="K29" s="63"/>
      <c r="L29" s="63"/>
      <c r="M29" s="41">
        <f t="shared" si="3"/>
        <v>0</v>
      </c>
      <c r="N29" s="63">
        <v>26.2</v>
      </c>
      <c r="O29" s="63">
        <v>39.4</v>
      </c>
      <c r="P29" s="41">
        <f t="shared" si="4"/>
        <v>-13.2</v>
      </c>
      <c r="Q29" s="63">
        <v>78.7</v>
      </c>
      <c r="R29" s="63">
        <v>91.9</v>
      </c>
      <c r="S29" s="41">
        <f t="shared" si="5"/>
        <v>-13.200000000000003</v>
      </c>
      <c r="T29" s="63">
        <v>91.9</v>
      </c>
      <c r="U29" s="63">
        <v>52.5</v>
      </c>
      <c r="V29" s="41">
        <f t="shared" si="6"/>
        <v>39.400000000000006</v>
      </c>
      <c r="W29" s="63">
        <v>105</v>
      </c>
      <c r="X29" s="63">
        <v>131.19999999999999</v>
      </c>
      <c r="Y29" s="41">
        <f t="shared" si="7"/>
        <v>-26.199999999999989</v>
      </c>
      <c r="Z29" s="63">
        <v>91.9</v>
      </c>
      <c r="AA29" s="63">
        <v>52.5</v>
      </c>
      <c r="AB29" s="41">
        <f t="shared" si="8"/>
        <v>39.400000000000006</v>
      </c>
      <c r="AC29" s="63">
        <v>91.9</v>
      </c>
      <c r="AD29" s="63">
        <v>78.7</v>
      </c>
      <c r="AE29" s="41">
        <f t="shared" si="9"/>
        <v>13.200000000000003</v>
      </c>
      <c r="AF29" s="63">
        <v>78.7</v>
      </c>
      <c r="AG29" s="63">
        <v>105</v>
      </c>
      <c r="AH29" s="41">
        <f t="shared" si="10"/>
        <v>-26.299999999999997</v>
      </c>
      <c r="AI29" s="63">
        <v>157.5</v>
      </c>
      <c r="AJ29" s="63">
        <v>118.1</v>
      </c>
      <c r="AK29" s="47">
        <f t="shared" si="11"/>
        <v>39.400000000000006</v>
      </c>
    </row>
    <row r="30" spans="1:37" x14ac:dyDescent="0.25">
      <c r="A30" s="69" t="s">
        <v>344</v>
      </c>
      <c r="B30" s="46">
        <v>63.4</v>
      </c>
      <c r="C30" s="63">
        <v>40.299999999999997</v>
      </c>
      <c r="D30" s="41">
        <f t="shared" si="0"/>
        <v>23.1</v>
      </c>
      <c r="E30" s="63">
        <v>103.7</v>
      </c>
      <c r="F30" s="63">
        <v>69.099999999999994</v>
      </c>
      <c r="G30" s="41">
        <f t="shared" si="1"/>
        <v>34.600000000000009</v>
      </c>
      <c r="H30" s="63">
        <v>86.4</v>
      </c>
      <c r="I30" s="63">
        <v>92.2</v>
      </c>
      <c r="J30" s="41">
        <f t="shared" si="2"/>
        <v>-5.7999999999999972</v>
      </c>
      <c r="K30" s="63">
        <v>155.6</v>
      </c>
      <c r="L30" s="63">
        <v>184.4</v>
      </c>
      <c r="M30" s="41">
        <f t="shared" si="3"/>
        <v>-28.800000000000011</v>
      </c>
      <c r="N30" s="63">
        <v>167.1</v>
      </c>
      <c r="O30" s="63">
        <v>345.7</v>
      </c>
      <c r="P30" s="41">
        <f t="shared" si="4"/>
        <v>-178.6</v>
      </c>
      <c r="Q30" s="63">
        <v>63.4</v>
      </c>
      <c r="R30" s="63">
        <v>34.6</v>
      </c>
      <c r="S30" s="41">
        <f t="shared" si="5"/>
        <v>28.799999999999997</v>
      </c>
      <c r="T30" s="63">
        <v>132.5</v>
      </c>
      <c r="U30" s="63">
        <v>161.30000000000001</v>
      </c>
      <c r="V30" s="41">
        <f t="shared" si="6"/>
        <v>-28.800000000000011</v>
      </c>
      <c r="W30" s="63">
        <v>144</v>
      </c>
      <c r="X30" s="63">
        <v>126.7</v>
      </c>
      <c r="Y30" s="41">
        <f t="shared" si="7"/>
        <v>17.299999999999997</v>
      </c>
      <c r="Z30" s="63">
        <v>103.7</v>
      </c>
      <c r="AA30" s="63">
        <v>74.900000000000006</v>
      </c>
      <c r="AB30" s="41">
        <f t="shared" si="8"/>
        <v>28.799999999999997</v>
      </c>
      <c r="AC30" s="63">
        <v>103.7</v>
      </c>
      <c r="AD30" s="63">
        <v>74.900000000000006</v>
      </c>
      <c r="AE30" s="41">
        <f t="shared" si="9"/>
        <v>28.799999999999997</v>
      </c>
      <c r="AF30" s="63">
        <v>46.1</v>
      </c>
      <c r="AG30" s="63">
        <v>34.6</v>
      </c>
      <c r="AH30" s="41">
        <f t="shared" si="10"/>
        <v>11.5</v>
      </c>
      <c r="AI30" s="63">
        <v>144</v>
      </c>
      <c r="AJ30" s="63">
        <v>126.7</v>
      </c>
      <c r="AK30" s="47">
        <f t="shared" si="11"/>
        <v>17.299999999999997</v>
      </c>
    </row>
    <row r="31" spans="1:37" x14ac:dyDescent="0.25">
      <c r="A31" s="69" t="s">
        <v>357</v>
      </c>
      <c r="B31" s="46">
        <v>336.5</v>
      </c>
      <c r="C31" s="63">
        <v>315.10000000000002</v>
      </c>
      <c r="D31" s="41">
        <f t="shared" si="0"/>
        <v>21.399999999999977</v>
      </c>
      <c r="E31" s="63">
        <v>336.5</v>
      </c>
      <c r="F31" s="63">
        <v>322.2</v>
      </c>
      <c r="G31" s="41">
        <f t="shared" si="1"/>
        <v>14.300000000000011</v>
      </c>
      <c r="H31" s="63">
        <v>214.8</v>
      </c>
      <c r="I31" s="63">
        <v>164.7</v>
      </c>
      <c r="J31" s="41">
        <f t="shared" si="2"/>
        <v>50.100000000000023</v>
      </c>
      <c r="K31" s="63">
        <v>343.7</v>
      </c>
      <c r="L31" s="63">
        <v>601.5</v>
      </c>
      <c r="M31" s="41">
        <f t="shared" si="3"/>
        <v>-257.8</v>
      </c>
      <c r="N31" s="63">
        <v>286.39999999999998</v>
      </c>
      <c r="O31" s="63">
        <v>343.7</v>
      </c>
      <c r="P31" s="41">
        <f t="shared" si="4"/>
        <v>-57.300000000000011</v>
      </c>
      <c r="Q31" s="63">
        <v>143.19999999999999</v>
      </c>
      <c r="R31" s="63">
        <v>179</v>
      </c>
      <c r="S31" s="41">
        <f t="shared" si="5"/>
        <v>-35.800000000000011</v>
      </c>
      <c r="T31" s="63">
        <v>293.60000000000002</v>
      </c>
      <c r="U31" s="63">
        <v>207.6</v>
      </c>
      <c r="V31" s="41">
        <f t="shared" si="6"/>
        <v>86.000000000000028</v>
      </c>
      <c r="W31" s="63">
        <v>415.3</v>
      </c>
      <c r="X31" s="63">
        <v>272.10000000000002</v>
      </c>
      <c r="Y31" s="41">
        <f t="shared" si="7"/>
        <v>143.19999999999999</v>
      </c>
      <c r="Z31" s="63">
        <v>365.2</v>
      </c>
      <c r="AA31" s="63">
        <v>207.6</v>
      </c>
      <c r="AB31" s="41">
        <f t="shared" si="8"/>
        <v>157.6</v>
      </c>
      <c r="AC31" s="63">
        <v>250.6</v>
      </c>
      <c r="AD31" s="63">
        <v>121.7</v>
      </c>
      <c r="AE31" s="41">
        <f t="shared" si="9"/>
        <v>128.89999999999998</v>
      </c>
      <c r="AF31" s="63">
        <v>85.9</v>
      </c>
      <c r="AG31" s="63">
        <v>78.8</v>
      </c>
      <c r="AH31" s="41">
        <f t="shared" si="10"/>
        <v>7.1000000000000085</v>
      </c>
      <c r="AI31" s="63">
        <v>379.5</v>
      </c>
      <c r="AJ31" s="63">
        <v>300.7</v>
      </c>
      <c r="AK31" s="47">
        <f t="shared" si="11"/>
        <v>78.800000000000011</v>
      </c>
    </row>
    <row r="32" spans="1:37" x14ac:dyDescent="0.25">
      <c r="A32" s="69" t="s">
        <v>371</v>
      </c>
      <c r="B32" s="46">
        <v>97.1</v>
      </c>
      <c r="C32" s="63">
        <v>68.599999999999994</v>
      </c>
      <c r="D32" s="41">
        <f t="shared" si="0"/>
        <v>28.5</v>
      </c>
      <c r="E32" s="63">
        <v>114.3</v>
      </c>
      <c r="F32" s="63">
        <v>68.599999999999994</v>
      </c>
      <c r="G32" s="41">
        <f t="shared" si="1"/>
        <v>45.7</v>
      </c>
      <c r="H32" s="63">
        <v>120</v>
      </c>
      <c r="I32" s="63">
        <v>131.4</v>
      </c>
      <c r="J32" s="41">
        <f t="shared" si="2"/>
        <v>-11.400000000000006</v>
      </c>
      <c r="K32" s="63">
        <v>154.30000000000001</v>
      </c>
      <c r="L32" s="63">
        <v>91.4</v>
      </c>
      <c r="M32" s="41">
        <f t="shared" si="3"/>
        <v>62.900000000000006</v>
      </c>
      <c r="N32" s="63">
        <v>137.1</v>
      </c>
      <c r="O32" s="63">
        <v>97.1</v>
      </c>
      <c r="P32" s="41">
        <f t="shared" si="4"/>
        <v>40</v>
      </c>
      <c r="Q32" s="63">
        <v>74.3</v>
      </c>
      <c r="R32" s="63">
        <v>97.1</v>
      </c>
      <c r="S32" s="41">
        <f t="shared" si="5"/>
        <v>-22.799999999999997</v>
      </c>
      <c r="T32" s="63">
        <v>102.9</v>
      </c>
      <c r="U32" s="63">
        <v>80</v>
      </c>
      <c r="V32" s="41">
        <f t="shared" si="6"/>
        <v>22.900000000000006</v>
      </c>
      <c r="W32" s="63">
        <v>211.4</v>
      </c>
      <c r="X32" s="63">
        <v>148.6</v>
      </c>
      <c r="Y32" s="41">
        <f t="shared" si="7"/>
        <v>62.800000000000011</v>
      </c>
      <c r="Z32" s="63">
        <v>97.1</v>
      </c>
      <c r="AA32" s="63">
        <v>102.9</v>
      </c>
      <c r="AB32" s="41">
        <f t="shared" si="8"/>
        <v>-5.8000000000000114</v>
      </c>
      <c r="AC32" s="63">
        <v>154.30000000000001</v>
      </c>
      <c r="AD32" s="63">
        <v>142.9</v>
      </c>
      <c r="AE32" s="41">
        <f t="shared" si="9"/>
        <v>11.400000000000006</v>
      </c>
      <c r="AF32" s="63">
        <v>68.599999999999994</v>
      </c>
      <c r="AG32" s="63">
        <v>142.9</v>
      </c>
      <c r="AH32" s="41">
        <f t="shared" si="10"/>
        <v>-74.300000000000011</v>
      </c>
      <c r="AI32" s="63">
        <v>148.6</v>
      </c>
      <c r="AJ32" s="63">
        <v>285.7</v>
      </c>
      <c r="AK32" s="47">
        <f t="shared" si="11"/>
        <v>-137.1</v>
      </c>
    </row>
    <row r="33" spans="1:37" x14ac:dyDescent="0.25">
      <c r="A33" s="69" t="s">
        <v>376</v>
      </c>
      <c r="B33" s="46">
        <v>131.80000000000001</v>
      </c>
      <c r="C33" s="63">
        <v>75.3</v>
      </c>
      <c r="D33" s="41">
        <f t="shared" si="0"/>
        <v>56.500000000000014</v>
      </c>
      <c r="E33" s="63">
        <v>103.6</v>
      </c>
      <c r="F33" s="63">
        <v>61.2</v>
      </c>
      <c r="G33" s="41">
        <f t="shared" si="1"/>
        <v>42.399999999999991</v>
      </c>
      <c r="H33" s="63">
        <v>113</v>
      </c>
      <c r="I33" s="63">
        <v>70.599999999999994</v>
      </c>
      <c r="J33" s="41">
        <f t="shared" si="2"/>
        <v>42.400000000000006</v>
      </c>
      <c r="K33" s="63">
        <v>216.6</v>
      </c>
      <c r="L33" s="63">
        <v>183.6</v>
      </c>
      <c r="M33" s="41">
        <f t="shared" si="3"/>
        <v>33</v>
      </c>
      <c r="N33" s="63">
        <v>70.599999999999994</v>
      </c>
      <c r="O33" s="63">
        <v>80.099999999999994</v>
      </c>
      <c r="P33" s="41">
        <f t="shared" si="4"/>
        <v>-9.5</v>
      </c>
      <c r="Q33" s="63">
        <v>146</v>
      </c>
      <c r="R33" s="63">
        <v>169.5</v>
      </c>
      <c r="S33" s="41">
        <f t="shared" si="5"/>
        <v>-23.5</v>
      </c>
      <c r="T33" s="63">
        <v>94.2</v>
      </c>
      <c r="U33" s="63">
        <v>122.4</v>
      </c>
      <c r="V33" s="41">
        <f t="shared" si="6"/>
        <v>-28.200000000000003</v>
      </c>
      <c r="W33" s="63">
        <v>160.1</v>
      </c>
      <c r="X33" s="63">
        <v>108.3</v>
      </c>
      <c r="Y33" s="41">
        <f t="shared" si="7"/>
        <v>51.8</v>
      </c>
      <c r="Z33" s="63">
        <v>131.80000000000001</v>
      </c>
      <c r="AA33" s="63">
        <v>160.1</v>
      </c>
      <c r="AB33" s="41">
        <f t="shared" si="8"/>
        <v>-28.299999999999983</v>
      </c>
      <c r="AC33" s="63">
        <v>84.8</v>
      </c>
      <c r="AD33" s="63">
        <v>89.5</v>
      </c>
      <c r="AE33" s="41">
        <f t="shared" si="9"/>
        <v>-4.7000000000000028</v>
      </c>
      <c r="AF33" s="63">
        <v>136.6</v>
      </c>
      <c r="AG33" s="63">
        <v>89.5</v>
      </c>
      <c r="AH33" s="41">
        <f t="shared" si="10"/>
        <v>47.099999999999994</v>
      </c>
      <c r="AI33" s="63">
        <v>183.6</v>
      </c>
      <c r="AJ33" s="63">
        <v>282.5</v>
      </c>
      <c r="AK33" s="47">
        <f t="shared" si="11"/>
        <v>-98.9</v>
      </c>
    </row>
    <row r="34" spans="1:37" x14ac:dyDescent="0.25">
      <c r="A34" s="69" t="s">
        <v>387</v>
      </c>
      <c r="B34" s="46">
        <v>160.30000000000001</v>
      </c>
      <c r="C34" s="63">
        <v>171</v>
      </c>
      <c r="D34" s="41">
        <f t="shared" si="0"/>
        <v>-10.699999999999989</v>
      </c>
      <c r="E34" s="63">
        <v>101.5</v>
      </c>
      <c r="F34" s="63">
        <v>133.6</v>
      </c>
      <c r="G34" s="41">
        <f t="shared" si="1"/>
        <v>-32.099999999999994</v>
      </c>
      <c r="H34" s="63">
        <v>80.2</v>
      </c>
      <c r="I34" s="63">
        <v>58.8</v>
      </c>
      <c r="J34" s="41">
        <f t="shared" si="2"/>
        <v>21.400000000000006</v>
      </c>
      <c r="K34" s="63">
        <v>160.30000000000001</v>
      </c>
      <c r="L34" s="63">
        <v>299.2</v>
      </c>
      <c r="M34" s="41">
        <f t="shared" si="3"/>
        <v>-138.89999999999998</v>
      </c>
      <c r="N34" s="63">
        <v>80.2</v>
      </c>
      <c r="O34" s="63">
        <v>42.7</v>
      </c>
      <c r="P34" s="41">
        <f t="shared" si="4"/>
        <v>37.5</v>
      </c>
      <c r="Q34" s="63">
        <v>192.4</v>
      </c>
      <c r="R34" s="63">
        <v>240.5</v>
      </c>
      <c r="S34" s="41">
        <f t="shared" si="5"/>
        <v>-48.099999999999994</v>
      </c>
      <c r="T34" s="63">
        <v>128.19999999999999</v>
      </c>
      <c r="U34" s="63">
        <v>208.4</v>
      </c>
      <c r="V34" s="41">
        <f t="shared" si="6"/>
        <v>-80.200000000000017</v>
      </c>
      <c r="W34" s="63">
        <v>240.5</v>
      </c>
      <c r="X34" s="63">
        <v>138.9</v>
      </c>
      <c r="Y34" s="41">
        <f t="shared" si="7"/>
        <v>101.6</v>
      </c>
      <c r="Z34" s="63">
        <v>165.6</v>
      </c>
      <c r="AA34" s="63">
        <v>176.3</v>
      </c>
      <c r="AB34" s="41">
        <f t="shared" si="8"/>
        <v>-10.700000000000017</v>
      </c>
      <c r="AC34" s="63">
        <v>187</v>
      </c>
      <c r="AD34" s="63">
        <v>101.5</v>
      </c>
      <c r="AE34" s="41">
        <f t="shared" si="9"/>
        <v>85.5</v>
      </c>
      <c r="AF34" s="63">
        <v>64.099999999999994</v>
      </c>
      <c r="AG34" s="63">
        <v>85.5</v>
      </c>
      <c r="AH34" s="41">
        <f t="shared" si="10"/>
        <v>-21.400000000000006</v>
      </c>
      <c r="AI34" s="63">
        <v>229.8</v>
      </c>
      <c r="AJ34" s="63">
        <v>229.8</v>
      </c>
      <c r="AK34" s="47">
        <f t="shared" si="11"/>
        <v>0</v>
      </c>
    </row>
    <row r="35" spans="1:37" x14ac:dyDescent="0.25">
      <c r="A35" s="69" t="s">
        <v>402</v>
      </c>
      <c r="B35" s="46">
        <v>107.1</v>
      </c>
      <c r="C35" s="63">
        <v>132.30000000000001</v>
      </c>
      <c r="D35" s="41">
        <f t="shared" si="0"/>
        <v>-25.200000000000017</v>
      </c>
      <c r="E35" s="63">
        <v>321.3</v>
      </c>
      <c r="F35" s="63">
        <v>258.3</v>
      </c>
      <c r="G35" s="41">
        <f t="shared" si="1"/>
        <v>63</v>
      </c>
      <c r="H35" s="63">
        <v>100.8</v>
      </c>
      <c r="I35" s="63">
        <v>75.599999999999994</v>
      </c>
      <c r="J35" s="41">
        <f t="shared" si="2"/>
        <v>25.200000000000003</v>
      </c>
      <c r="K35" s="63">
        <v>296.10000000000002</v>
      </c>
      <c r="L35" s="63">
        <v>226.8</v>
      </c>
      <c r="M35" s="41">
        <f t="shared" si="3"/>
        <v>69.300000000000011</v>
      </c>
      <c r="N35" s="63">
        <v>144.9</v>
      </c>
      <c r="O35" s="63">
        <v>189</v>
      </c>
      <c r="P35" s="41">
        <f t="shared" si="4"/>
        <v>-44.099999999999994</v>
      </c>
      <c r="Q35" s="63">
        <v>233.1</v>
      </c>
      <c r="R35" s="63">
        <v>252</v>
      </c>
      <c r="S35" s="41">
        <f t="shared" si="5"/>
        <v>-18.900000000000006</v>
      </c>
      <c r="T35" s="63">
        <v>50.4</v>
      </c>
      <c r="U35" s="63">
        <v>88.2</v>
      </c>
      <c r="V35" s="41">
        <f t="shared" si="6"/>
        <v>-37.800000000000004</v>
      </c>
      <c r="W35" s="63">
        <v>195.3</v>
      </c>
      <c r="X35" s="63">
        <v>132.30000000000001</v>
      </c>
      <c r="Y35" s="41">
        <f t="shared" si="7"/>
        <v>63</v>
      </c>
      <c r="Z35" s="63">
        <v>182.7</v>
      </c>
      <c r="AA35" s="63">
        <v>163.80000000000001</v>
      </c>
      <c r="AB35" s="41">
        <f t="shared" si="8"/>
        <v>18.899999999999977</v>
      </c>
      <c r="AC35" s="63">
        <v>157.5</v>
      </c>
      <c r="AD35" s="63">
        <v>201.6</v>
      </c>
      <c r="AE35" s="41">
        <f t="shared" si="9"/>
        <v>-44.099999999999994</v>
      </c>
      <c r="AF35" s="63">
        <v>88.2</v>
      </c>
      <c r="AG35" s="63">
        <v>88.2</v>
      </c>
      <c r="AH35" s="41">
        <f t="shared" si="10"/>
        <v>0</v>
      </c>
      <c r="AI35" s="63">
        <v>252</v>
      </c>
      <c r="AJ35" s="63">
        <v>321.3</v>
      </c>
      <c r="AK35" s="47">
        <f t="shared" si="11"/>
        <v>-69.300000000000011</v>
      </c>
    </row>
    <row r="36" spans="1:37" x14ac:dyDescent="0.25">
      <c r="A36" s="69" t="s">
        <v>417</v>
      </c>
      <c r="B36" s="46">
        <v>201.9</v>
      </c>
      <c r="C36" s="63">
        <v>108.7</v>
      </c>
      <c r="D36" s="41">
        <f t="shared" si="0"/>
        <v>93.2</v>
      </c>
      <c r="E36" s="63">
        <v>194.1</v>
      </c>
      <c r="F36" s="63">
        <v>132</v>
      </c>
      <c r="G36" s="41">
        <f t="shared" si="1"/>
        <v>62.099999999999994</v>
      </c>
      <c r="H36" s="63">
        <v>77.599999999999994</v>
      </c>
      <c r="I36" s="63">
        <v>46.6</v>
      </c>
      <c r="J36" s="41">
        <f t="shared" si="2"/>
        <v>30.999999999999993</v>
      </c>
      <c r="K36" s="63">
        <v>217.4</v>
      </c>
      <c r="L36" s="63">
        <v>139.69999999999999</v>
      </c>
      <c r="M36" s="41">
        <f t="shared" si="3"/>
        <v>77.700000000000017</v>
      </c>
      <c r="N36" s="63">
        <v>240.7</v>
      </c>
      <c r="O36" s="63">
        <v>310.5</v>
      </c>
      <c r="P36" s="41">
        <f t="shared" si="4"/>
        <v>-69.800000000000011</v>
      </c>
      <c r="Q36" s="63">
        <v>201.9</v>
      </c>
      <c r="R36" s="63">
        <v>163</v>
      </c>
      <c r="S36" s="41">
        <f t="shared" si="5"/>
        <v>38.900000000000006</v>
      </c>
      <c r="T36" s="63">
        <v>38.799999999999997</v>
      </c>
      <c r="U36" s="63">
        <v>38.799999999999997</v>
      </c>
      <c r="V36" s="41">
        <f t="shared" si="6"/>
        <v>0</v>
      </c>
      <c r="W36" s="63">
        <v>194.1</v>
      </c>
      <c r="X36" s="63">
        <v>139.69999999999999</v>
      </c>
      <c r="Y36" s="41">
        <f t="shared" si="7"/>
        <v>54.400000000000006</v>
      </c>
      <c r="Z36" s="63">
        <v>186.3</v>
      </c>
      <c r="AA36" s="63">
        <v>232.9</v>
      </c>
      <c r="AB36" s="41">
        <f t="shared" si="8"/>
        <v>-46.599999999999994</v>
      </c>
      <c r="AC36" s="63">
        <v>163</v>
      </c>
      <c r="AD36" s="63">
        <v>124.2</v>
      </c>
      <c r="AE36" s="41">
        <f t="shared" si="9"/>
        <v>38.799999999999997</v>
      </c>
      <c r="AF36" s="63">
        <v>100.9</v>
      </c>
      <c r="AG36" s="63">
        <v>69.900000000000006</v>
      </c>
      <c r="AH36" s="41">
        <f t="shared" si="10"/>
        <v>31</v>
      </c>
      <c r="AI36" s="63">
        <v>209.6</v>
      </c>
      <c r="AJ36" s="63">
        <v>442.5</v>
      </c>
      <c r="AK36" s="47">
        <f t="shared" si="11"/>
        <v>-232.9</v>
      </c>
    </row>
    <row r="37" spans="1:37" x14ac:dyDescent="0.25">
      <c r="A37" s="69" t="s">
        <v>426</v>
      </c>
      <c r="B37" s="46"/>
      <c r="C37" s="63">
        <v>4</v>
      </c>
      <c r="D37" s="41">
        <f t="shared" si="0"/>
        <v>-4</v>
      </c>
      <c r="E37" s="63"/>
      <c r="F37" s="63"/>
      <c r="G37" s="41">
        <f t="shared" si="1"/>
        <v>0</v>
      </c>
      <c r="H37" s="63"/>
      <c r="I37" s="63">
        <v>4</v>
      </c>
      <c r="J37" s="41">
        <f t="shared" si="2"/>
        <v>-4</v>
      </c>
      <c r="K37" s="63"/>
      <c r="L37" s="63">
        <v>4</v>
      </c>
      <c r="M37" s="41">
        <f t="shared" si="3"/>
        <v>-4</v>
      </c>
      <c r="N37" s="63">
        <v>7.9</v>
      </c>
      <c r="O37" s="63">
        <v>11.9</v>
      </c>
      <c r="P37" s="41">
        <f t="shared" si="4"/>
        <v>-4</v>
      </c>
      <c r="Q37" s="63">
        <v>7.9</v>
      </c>
      <c r="R37" s="63">
        <v>7.9</v>
      </c>
      <c r="S37" s="41">
        <f t="shared" si="5"/>
        <v>0</v>
      </c>
      <c r="T37" s="63">
        <v>7.9</v>
      </c>
      <c r="U37" s="63">
        <v>4</v>
      </c>
      <c r="V37" s="41">
        <f t="shared" si="6"/>
        <v>3.9000000000000004</v>
      </c>
      <c r="W37" s="63">
        <v>23.7</v>
      </c>
      <c r="X37" s="63">
        <v>27.7</v>
      </c>
      <c r="Y37" s="41">
        <f t="shared" si="7"/>
        <v>-4</v>
      </c>
      <c r="Z37" s="63">
        <v>67.2</v>
      </c>
      <c r="AA37" s="63">
        <v>55.4</v>
      </c>
      <c r="AB37" s="41">
        <f t="shared" si="8"/>
        <v>11.800000000000004</v>
      </c>
      <c r="AC37" s="63">
        <v>59.3</v>
      </c>
      <c r="AD37" s="63">
        <v>51.4</v>
      </c>
      <c r="AE37" s="41">
        <f t="shared" si="9"/>
        <v>7.8999999999999986</v>
      </c>
      <c r="AF37" s="63">
        <v>27.7</v>
      </c>
      <c r="AG37" s="63">
        <v>27.7</v>
      </c>
      <c r="AH37" s="41">
        <f t="shared" si="10"/>
        <v>0</v>
      </c>
      <c r="AI37" s="63">
        <v>55.4</v>
      </c>
      <c r="AJ37" s="63">
        <v>67.2</v>
      </c>
      <c r="AK37" s="47">
        <f t="shared" si="11"/>
        <v>-11.800000000000004</v>
      </c>
    </row>
    <row r="38" spans="1:37" x14ac:dyDescent="0.25">
      <c r="A38" s="69" t="s">
        <v>428</v>
      </c>
      <c r="B38" s="46">
        <v>127.8</v>
      </c>
      <c r="C38" s="63">
        <v>142.80000000000001</v>
      </c>
      <c r="D38" s="41">
        <f t="shared" si="0"/>
        <v>-15.000000000000014</v>
      </c>
      <c r="E38" s="63">
        <v>142.80000000000001</v>
      </c>
      <c r="F38" s="63">
        <v>112.7</v>
      </c>
      <c r="G38" s="41">
        <f t="shared" si="1"/>
        <v>30.100000000000009</v>
      </c>
      <c r="H38" s="63">
        <v>52.6</v>
      </c>
      <c r="I38" s="63">
        <v>22.5</v>
      </c>
      <c r="J38" s="41">
        <f t="shared" si="2"/>
        <v>30.1</v>
      </c>
      <c r="K38" s="63">
        <v>97.7</v>
      </c>
      <c r="L38" s="63">
        <v>97.7</v>
      </c>
      <c r="M38" s="41">
        <f t="shared" si="3"/>
        <v>0</v>
      </c>
      <c r="N38" s="63">
        <v>120.2</v>
      </c>
      <c r="O38" s="63">
        <v>75.2</v>
      </c>
      <c r="P38" s="41">
        <f t="shared" si="4"/>
        <v>45</v>
      </c>
      <c r="Q38" s="63">
        <v>112.7</v>
      </c>
      <c r="R38" s="63">
        <v>75.2</v>
      </c>
      <c r="S38" s="41">
        <f t="shared" si="5"/>
        <v>37.5</v>
      </c>
      <c r="T38" s="63">
        <v>105.2</v>
      </c>
      <c r="U38" s="63">
        <v>127.8</v>
      </c>
      <c r="V38" s="41">
        <f t="shared" si="6"/>
        <v>-22.599999999999994</v>
      </c>
      <c r="W38" s="63">
        <v>150.30000000000001</v>
      </c>
      <c r="X38" s="63">
        <v>135.30000000000001</v>
      </c>
      <c r="Y38" s="41">
        <f t="shared" si="7"/>
        <v>15</v>
      </c>
      <c r="Z38" s="63">
        <v>90.2</v>
      </c>
      <c r="AA38" s="63">
        <v>150.30000000000001</v>
      </c>
      <c r="AB38" s="41">
        <f t="shared" si="8"/>
        <v>-60.100000000000009</v>
      </c>
      <c r="AC38" s="63">
        <v>150.30000000000001</v>
      </c>
      <c r="AD38" s="63">
        <v>135.30000000000001</v>
      </c>
      <c r="AE38" s="41">
        <f t="shared" si="9"/>
        <v>15</v>
      </c>
      <c r="AF38" s="63">
        <v>75.2</v>
      </c>
      <c r="AG38" s="63">
        <v>90.2</v>
      </c>
      <c r="AH38" s="41">
        <f t="shared" si="10"/>
        <v>-15</v>
      </c>
      <c r="AI38" s="63">
        <v>105.2</v>
      </c>
      <c r="AJ38" s="63">
        <v>135.30000000000001</v>
      </c>
      <c r="AK38" s="47">
        <f t="shared" si="11"/>
        <v>-30.100000000000009</v>
      </c>
    </row>
    <row r="39" spans="1:37" x14ac:dyDescent="0.25">
      <c r="A39" s="69" t="s">
        <v>437</v>
      </c>
      <c r="B39" s="46">
        <v>110.9</v>
      </c>
      <c r="C39" s="63">
        <v>181.4</v>
      </c>
      <c r="D39" s="41">
        <f t="shared" si="0"/>
        <v>-70.5</v>
      </c>
      <c r="E39" s="63">
        <v>85.7</v>
      </c>
      <c r="F39" s="63">
        <v>120.9</v>
      </c>
      <c r="G39" s="41">
        <f t="shared" si="1"/>
        <v>-35.200000000000003</v>
      </c>
      <c r="H39" s="63">
        <v>161.19999999999999</v>
      </c>
      <c r="I39" s="63">
        <v>151.19999999999999</v>
      </c>
      <c r="J39" s="41">
        <f t="shared" si="2"/>
        <v>10</v>
      </c>
      <c r="K39" s="63">
        <v>181.4</v>
      </c>
      <c r="L39" s="63">
        <v>186.4</v>
      </c>
      <c r="M39" s="41">
        <f t="shared" si="3"/>
        <v>-5</v>
      </c>
      <c r="N39" s="63">
        <v>50.4</v>
      </c>
      <c r="O39" s="63">
        <v>65.5</v>
      </c>
      <c r="P39" s="41">
        <f t="shared" si="4"/>
        <v>-15.100000000000001</v>
      </c>
      <c r="Q39" s="63">
        <v>90.7</v>
      </c>
      <c r="R39" s="63">
        <v>45.4</v>
      </c>
      <c r="S39" s="41">
        <f t="shared" si="5"/>
        <v>45.300000000000004</v>
      </c>
      <c r="T39" s="63">
        <v>25.2</v>
      </c>
      <c r="U39" s="63">
        <v>10.1</v>
      </c>
      <c r="V39" s="41">
        <f t="shared" si="6"/>
        <v>15.1</v>
      </c>
      <c r="W39" s="63">
        <v>141.1</v>
      </c>
      <c r="X39" s="63">
        <v>95.7</v>
      </c>
      <c r="Y39" s="41">
        <f t="shared" si="7"/>
        <v>45.399999999999991</v>
      </c>
      <c r="Z39" s="63">
        <v>141.1</v>
      </c>
      <c r="AA39" s="63">
        <v>141.1</v>
      </c>
      <c r="AB39" s="41">
        <f t="shared" si="8"/>
        <v>0</v>
      </c>
      <c r="AC39" s="63">
        <v>45.4</v>
      </c>
      <c r="AD39" s="63">
        <v>40.299999999999997</v>
      </c>
      <c r="AE39" s="41">
        <f t="shared" si="9"/>
        <v>5.1000000000000014</v>
      </c>
      <c r="AF39" s="63">
        <v>55.4</v>
      </c>
      <c r="AG39" s="63">
        <v>45.4</v>
      </c>
      <c r="AH39" s="41">
        <f t="shared" si="10"/>
        <v>10</v>
      </c>
      <c r="AI39" s="63">
        <v>176.4</v>
      </c>
      <c r="AJ39" s="63">
        <v>120.9</v>
      </c>
      <c r="AK39" s="47">
        <f t="shared" si="11"/>
        <v>55.5</v>
      </c>
    </row>
    <row r="40" spans="1:37" x14ac:dyDescent="0.25">
      <c r="A40" s="69" t="s">
        <v>446</v>
      </c>
      <c r="B40" s="46">
        <v>250.7</v>
      </c>
      <c r="C40" s="63">
        <v>285.3</v>
      </c>
      <c r="D40" s="41">
        <f t="shared" si="0"/>
        <v>-34.600000000000023</v>
      </c>
      <c r="E40" s="63">
        <v>198.8</v>
      </c>
      <c r="F40" s="63">
        <v>181.6</v>
      </c>
      <c r="G40" s="41">
        <f t="shared" si="1"/>
        <v>17.200000000000017</v>
      </c>
      <c r="H40" s="63">
        <v>138.30000000000001</v>
      </c>
      <c r="I40" s="63">
        <v>164.3</v>
      </c>
      <c r="J40" s="41">
        <f t="shared" si="2"/>
        <v>-26</v>
      </c>
      <c r="K40" s="63">
        <v>700.3</v>
      </c>
      <c r="L40" s="63">
        <v>639.79999999999995</v>
      </c>
      <c r="M40" s="41">
        <f t="shared" si="3"/>
        <v>60.5</v>
      </c>
      <c r="N40" s="63">
        <v>285.3</v>
      </c>
      <c r="O40" s="63">
        <v>164.3</v>
      </c>
      <c r="P40" s="41">
        <f t="shared" si="4"/>
        <v>121</v>
      </c>
      <c r="Q40" s="63">
        <v>95.1</v>
      </c>
      <c r="R40" s="63">
        <v>77.8</v>
      </c>
      <c r="S40" s="41">
        <f t="shared" si="5"/>
        <v>17.299999999999997</v>
      </c>
      <c r="T40" s="63">
        <v>77.8</v>
      </c>
      <c r="U40" s="63">
        <v>69.2</v>
      </c>
      <c r="V40" s="41">
        <f t="shared" si="6"/>
        <v>8.5999999999999943</v>
      </c>
      <c r="W40" s="63">
        <v>328.5</v>
      </c>
      <c r="X40" s="63">
        <v>198.8</v>
      </c>
      <c r="Y40" s="41">
        <f t="shared" si="7"/>
        <v>129.69999999999999</v>
      </c>
      <c r="Z40" s="63">
        <v>319.89999999999998</v>
      </c>
      <c r="AA40" s="63">
        <v>164.3</v>
      </c>
      <c r="AB40" s="41">
        <f t="shared" si="8"/>
        <v>155.59999999999997</v>
      </c>
      <c r="AC40" s="63">
        <v>207.5</v>
      </c>
      <c r="AD40" s="63">
        <v>138.30000000000001</v>
      </c>
      <c r="AE40" s="41">
        <f t="shared" si="9"/>
        <v>69.199999999999989</v>
      </c>
      <c r="AF40" s="63">
        <v>69.2</v>
      </c>
      <c r="AG40" s="63">
        <v>60.5</v>
      </c>
      <c r="AH40" s="41">
        <f t="shared" si="10"/>
        <v>8.7000000000000028</v>
      </c>
      <c r="AI40" s="63">
        <v>345.8</v>
      </c>
      <c r="AJ40" s="63">
        <v>233.4</v>
      </c>
      <c r="AK40" s="47">
        <f t="shared" si="11"/>
        <v>112.4</v>
      </c>
    </row>
    <row r="41" spans="1:37" x14ac:dyDescent="0.25">
      <c r="A41" s="69" t="s">
        <v>459</v>
      </c>
      <c r="B41" s="46">
        <v>257.89999999999998</v>
      </c>
      <c r="C41" s="63">
        <v>205.2</v>
      </c>
      <c r="D41" s="41">
        <f t="shared" si="0"/>
        <v>52.699999999999989</v>
      </c>
      <c r="E41" s="63">
        <v>205.2</v>
      </c>
      <c r="F41" s="63">
        <v>175.8</v>
      </c>
      <c r="G41" s="41">
        <f t="shared" si="1"/>
        <v>29.399999999999977</v>
      </c>
      <c r="H41" s="63">
        <v>105.5</v>
      </c>
      <c r="I41" s="63">
        <v>76.2</v>
      </c>
      <c r="J41" s="41">
        <f t="shared" si="2"/>
        <v>29.299999999999997</v>
      </c>
      <c r="K41" s="63">
        <v>187.6</v>
      </c>
      <c r="L41" s="63">
        <v>146.5</v>
      </c>
      <c r="M41" s="41">
        <f t="shared" si="3"/>
        <v>41.099999999999994</v>
      </c>
      <c r="N41" s="63">
        <v>164.1</v>
      </c>
      <c r="O41" s="63">
        <v>134.80000000000001</v>
      </c>
      <c r="P41" s="41">
        <f t="shared" si="4"/>
        <v>29.299999999999983</v>
      </c>
      <c r="Q41" s="63">
        <v>187.6</v>
      </c>
      <c r="R41" s="63">
        <v>105.5</v>
      </c>
      <c r="S41" s="41">
        <f t="shared" si="5"/>
        <v>82.1</v>
      </c>
      <c r="T41" s="63">
        <v>70.3</v>
      </c>
      <c r="U41" s="63">
        <v>46.9</v>
      </c>
      <c r="V41" s="41">
        <f t="shared" si="6"/>
        <v>23.4</v>
      </c>
      <c r="W41" s="63">
        <v>129</v>
      </c>
      <c r="X41" s="63">
        <v>134.80000000000001</v>
      </c>
      <c r="Y41" s="41">
        <f t="shared" si="7"/>
        <v>-5.8000000000000114</v>
      </c>
      <c r="Z41" s="63">
        <v>164.1</v>
      </c>
      <c r="AA41" s="63">
        <v>181.7</v>
      </c>
      <c r="AB41" s="41">
        <f t="shared" si="8"/>
        <v>-17.599999999999994</v>
      </c>
      <c r="AC41" s="63">
        <v>228.6</v>
      </c>
      <c r="AD41" s="63">
        <v>193.4</v>
      </c>
      <c r="AE41" s="41">
        <f t="shared" si="9"/>
        <v>35.199999999999989</v>
      </c>
      <c r="AF41" s="63">
        <v>164.1</v>
      </c>
      <c r="AG41" s="63">
        <v>170</v>
      </c>
      <c r="AH41" s="41">
        <f t="shared" si="10"/>
        <v>-5.9000000000000057</v>
      </c>
      <c r="AI41" s="63">
        <v>234.5</v>
      </c>
      <c r="AJ41" s="63">
        <v>257.89999999999998</v>
      </c>
      <c r="AK41" s="47">
        <f t="shared" si="11"/>
        <v>-23.399999999999977</v>
      </c>
    </row>
    <row r="42" spans="1:37" x14ac:dyDescent="0.25">
      <c r="A42" s="69" t="s">
        <v>471</v>
      </c>
      <c r="B42" s="46">
        <v>248.1</v>
      </c>
      <c r="C42" s="63">
        <v>218.2</v>
      </c>
      <c r="D42" s="41">
        <f t="shared" si="0"/>
        <v>29.900000000000006</v>
      </c>
      <c r="E42" s="63">
        <v>192.5</v>
      </c>
      <c r="F42" s="63">
        <v>98.4</v>
      </c>
      <c r="G42" s="41">
        <f t="shared" si="1"/>
        <v>94.1</v>
      </c>
      <c r="H42" s="63">
        <v>188.2</v>
      </c>
      <c r="I42" s="63">
        <v>196.8</v>
      </c>
      <c r="J42" s="41">
        <f t="shared" si="2"/>
        <v>-8.6000000000000227</v>
      </c>
      <c r="K42" s="63">
        <v>213.9</v>
      </c>
      <c r="L42" s="63">
        <v>149.69999999999999</v>
      </c>
      <c r="M42" s="41">
        <f t="shared" si="3"/>
        <v>64.200000000000017</v>
      </c>
      <c r="N42" s="63">
        <v>239.6</v>
      </c>
      <c r="O42" s="63">
        <v>290.89999999999998</v>
      </c>
      <c r="P42" s="41">
        <f t="shared" si="4"/>
        <v>-51.299999999999983</v>
      </c>
      <c r="Q42" s="63">
        <v>205.3</v>
      </c>
      <c r="R42" s="63">
        <v>419.2</v>
      </c>
      <c r="S42" s="41">
        <f t="shared" si="5"/>
        <v>-213.89999999999998</v>
      </c>
      <c r="T42" s="63">
        <v>136.9</v>
      </c>
      <c r="U42" s="63">
        <v>136.9</v>
      </c>
      <c r="V42" s="41">
        <f t="shared" si="6"/>
        <v>0</v>
      </c>
      <c r="W42" s="63">
        <v>273.8</v>
      </c>
      <c r="X42" s="63">
        <v>265.2</v>
      </c>
      <c r="Y42" s="41">
        <f t="shared" si="7"/>
        <v>8.6000000000000227</v>
      </c>
      <c r="Z42" s="63">
        <v>115.5</v>
      </c>
      <c r="AA42" s="63">
        <v>81.3</v>
      </c>
      <c r="AB42" s="41">
        <f t="shared" si="8"/>
        <v>34.200000000000003</v>
      </c>
      <c r="AC42" s="63">
        <v>145.4</v>
      </c>
      <c r="AD42" s="63">
        <v>85.6</v>
      </c>
      <c r="AE42" s="41">
        <f t="shared" si="9"/>
        <v>59.800000000000011</v>
      </c>
      <c r="AF42" s="63">
        <v>188.2</v>
      </c>
      <c r="AG42" s="63">
        <v>132.6</v>
      </c>
      <c r="AH42" s="41">
        <f t="shared" si="10"/>
        <v>55.599999999999994</v>
      </c>
      <c r="AI42" s="63">
        <v>312.3</v>
      </c>
      <c r="AJ42" s="63">
        <v>162.6</v>
      </c>
      <c r="AK42" s="47">
        <f t="shared" si="11"/>
        <v>149.70000000000002</v>
      </c>
    </row>
    <row r="43" spans="1:37" x14ac:dyDescent="0.25">
      <c r="A43" s="69" t="s">
        <v>481</v>
      </c>
      <c r="B43" s="46">
        <v>180.6</v>
      </c>
      <c r="C43" s="63">
        <v>130</v>
      </c>
      <c r="D43" s="41">
        <f t="shared" si="0"/>
        <v>50.599999999999994</v>
      </c>
      <c r="E43" s="63">
        <v>238.4</v>
      </c>
      <c r="F43" s="63">
        <v>144.5</v>
      </c>
      <c r="G43" s="41">
        <f t="shared" si="1"/>
        <v>93.9</v>
      </c>
      <c r="H43" s="63">
        <v>115.6</v>
      </c>
      <c r="I43" s="63">
        <v>79.5</v>
      </c>
      <c r="J43" s="41">
        <f t="shared" si="2"/>
        <v>36.099999999999994</v>
      </c>
      <c r="K43" s="63">
        <v>202.3</v>
      </c>
      <c r="L43" s="63">
        <v>231.2</v>
      </c>
      <c r="M43" s="41">
        <f t="shared" si="3"/>
        <v>-28.899999999999977</v>
      </c>
      <c r="N43" s="63">
        <v>281.8</v>
      </c>
      <c r="O43" s="63">
        <v>289</v>
      </c>
      <c r="P43" s="41">
        <f t="shared" si="4"/>
        <v>-7.1999999999999886</v>
      </c>
      <c r="Q43" s="63">
        <v>216.7</v>
      </c>
      <c r="R43" s="63">
        <v>137.30000000000001</v>
      </c>
      <c r="S43" s="41">
        <f t="shared" si="5"/>
        <v>79.399999999999977</v>
      </c>
      <c r="T43" s="63">
        <v>101.1</v>
      </c>
      <c r="U43" s="63">
        <v>57.8</v>
      </c>
      <c r="V43" s="41">
        <f t="shared" si="6"/>
        <v>43.3</v>
      </c>
      <c r="W43" s="63">
        <v>187.8</v>
      </c>
      <c r="X43" s="63">
        <v>180.6</v>
      </c>
      <c r="Y43" s="41">
        <f t="shared" si="7"/>
        <v>7.2000000000000171</v>
      </c>
      <c r="Z43" s="63">
        <v>296.2</v>
      </c>
      <c r="AA43" s="63">
        <v>180.6</v>
      </c>
      <c r="AB43" s="41">
        <f t="shared" si="8"/>
        <v>115.6</v>
      </c>
      <c r="AC43" s="63">
        <v>173.4</v>
      </c>
      <c r="AD43" s="63">
        <v>151.69999999999999</v>
      </c>
      <c r="AE43" s="41">
        <f t="shared" si="9"/>
        <v>21.700000000000017</v>
      </c>
      <c r="AF43" s="63">
        <v>158.9</v>
      </c>
      <c r="AG43" s="63">
        <v>122.8</v>
      </c>
      <c r="AH43" s="41">
        <f t="shared" si="10"/>
        <v>36.100000000000009</v>
      </c>
      <c r="AI43" s="63">
        <v>231.2</v>
      </c>
      <c r="AJ43" s="63">
        <v>267.3</v>
      </c>
      <c r="AK43" s="47">
        <f t="shared" si="11"/>
        <v>-36.100000000000023</v>
      </c>
    </row>
    <row r="44" spans="1:37" x14ac:dyDescent="0.25">
      <c r="A44" s="69" t="s">
        <v>495</v>
      </c>
      <c r="B44" s="46">
        <v>31</v>
      </c>
      <c r="C44" s="63">
        <v>18.600000000000001</v>
      </c>
      <c r="D44" s="41">
        <f t="shared" si="0"/>
        <v>12.399999999999999</v>
      </c>
      <c r="E44" s="63">
        <v>18.600000000000001</v>
      </c>
      <c r="F44" s="63">
        <v>24.8</v>
      </c>
      <c r="G44" s="41">
        <f t="shared" si="1"/>
        <v>-6.1999999999999993</v>
      </c>
      <c r="H44" s="63">
        <v>37.200000000000003</v>
      </c>
      <c r="I44" s="63">
        <v>37.200000000000003</v>
      </c>
      <c r="J44" s="41">
        <f t="shared" si="2"/>
        <v>0</v>
      </c>
      <c r="K44" s="63">
        <v>68.2</v>
      </c>
      <c r="L44" s="63">
        <v>49.6</v>
      </c>
      <c r="M44" s="41">
        <f t="shared" si="3"/>
        <v>18.600000000000001</v>
      </c>
      <c r="N44" s="63">
        <v>18.600000000000001</v>
      </c>
      <c r="O44" s="63">
        <v>12.4</v>
      </c>
      <c r="P44" s="41">
        <f t="shared" si="4"/>
        <v>6.2000000000000011</v>
      </c>
      <c r="Q44" s="63">
        <v>43.4</v>
      </c>
      <c r="R44" s="63">
        <v>24.8</v>
      </c>
      <c r="S44" s="41">
        <f t="shared" si="5"/>
        <v>18.599999999999998</v>
      </c>
      <c r="T44" s="63">
        <v>31</v>
      </c>
      <c r="U44" s="63">
        <v>31</v>
      </c>
      <c r="V44" s="41">
        <f t="shared" si="6"/>
        <v>0</v>
      </c>
      <c r="W44" s="63">
        <v>55.8</v>
      </c>
      <c r="X44" s="63">
        <v>24.8</v>
      </c>
      <c r="Y44" s="41">
        <f t="shared" si="7"/>
        <v>30.999999999999996</v>
      </c>
      <c r="Z44" s="63">
        <v>68.2</v>
      </c>
      <c r="AA44" s="63">
        <v>142.6</v>
      </c>
      <c r="AB44" s="41">
        <f t="shared" si="8"/>
        <v>-74.399999999999991</v>
      </c>
      <c r="AC44" s="63">
        <v>55.8</v>
      </c>
      <c r="AD44" s="63">
        <v>111.6</v>
      </c>
      <c r="AE44" s="41">
        <f t="shared" si="9"/>
        <v>-55.8</v>
      </c>
      <c r="AF44" s="63">
        <v>18.600000000000001</v>
      </c>
      <c r="AG44" s="63">
        <v>12.4</v>
      </c>
      <c r="AH44" s="41">
        <f t="shared" si="10"/>
        <v>6.2000000000000011</v>
      </c>
      <c r="AI44" s="63">
        <v>55.8</v>
      </c>
      <c r="AJ44" s="63">
        <v>99.2</v>
      </c>
      <c r="AK44" s="47">
        <f t="shared" si="11"/>
        <v>-43.400000000000006</v>
      </c>
    </row>
    <row r="45" spans="1:37" x14ac:dyDescent="0.25">
      <c r="A45" s="69" t="s">
        <v>499</v>
      </c>
      <c r="B45" s="46">
        <v>66.3</v>
      </c>
      <c r="C45" s="63">
        <v>81.599999999999994</v>
      </c>
      <c r="D45" s="41">
        <f t="shared" si="0"/>
        <v>-15.299999999999997</v>
      </c>
      <c r="E45" s="63">
        <v>66.3</v>
      </c>
      <c r="F45" s="63">
        <v>61.2</v>
      </c>
      <c r="G45" s="41">
        <f t="shared" si="1"/>
        <v>5.0999999999999943</v>
      </c>
      <c r="H45" s="63">
        <v>51</v>
      </c>
      <c r="I45" s="63">
        <v>61.2</v>
      </c>
      <c r="J45" s="41">
        <f t="shared" si="2"/>
        <v>-10.200000000000003</v>
      </c>
      <c r="K45" s="63">
        <v>107</v>
      </c>
      <c r="L45" s="63">
        <v>209</v>
      </c>
      <c r="M45" s="41">
        <f t="shared" si="3"/>
        <v>-102</v>
      </c>
      <c r="N45" s="63">
        <v>56.1</v>
      </c>
      <c r="O45" s="63">
        <v>66.3</v>
      </c>
      <c r="P45" s="41">
        <f t="shared" si="4"/>
        <v>-10.199999999999996</v>
      </c>
      <c r="Q45" s="63">
        <v>71.400000000000006</v>
      </c>
      <c r="R45" s="63">
        <v>127.4</v>
      </c>
      <c r="S45" s="41">
        <f t="shared" si="5"/>
        <v>-56</v>
      </c>
      <c r="T45" s="63">
        <v>25.5</v>
      </c>
      <c r="U45" s="63">
        <v>40.799999999999997</v>
      </c>
      <c r="V45" s="41">
        <f t="shared" si="6"/>
        <v>-15.299999999999997</v>
      </c>
      <c r="W45" s="63">
        <v>101.9</v>
      </c>
      <c r="X45" s="63">
        <v>56.1</v>
      </c>
      <c r="Y45" s="41">
        <f t="shared" si="7"/>
        <v>45.800000000000004</v>
      </c>
      <c r="Z45" s="63">
        <v>96.8</v>
      </c>
      <c r="AA45" s="63">
        <v>51</v>
      </c>
      <c r="AB45" s="41">
        <f t="shared" si="8"/>
        <v>45.8</v>
      </c>
      <c r="AC45" s="63">
        <v>71.400000000000006</v>
      </c>
      <c r="AD45" s="63">
        <v>40.799999999999997</v>
      </c>
      <c r="AE45" s="41">
        <f t="shared" si="9"/>
        <v>30.600000000000009</v>
      </c>
      <c r="AF45" s="63">
        <v>40.799999999999997</v>
      </c>
      <c r="AG45" s="63">
        <v>45.9</v>
      </c>
      <c r="AH45" s="41">
        <f t="shared" si="10"/>
        <v>-5.1000000000000014</v>
      </c>
      <c r="AI45" s="63">
        <v>132.5</v>
      </c>
      <c r="AJ45" s="63">
        <v>173.3</v>
      </c>
      <c r="AK45" s="47">
        <f t="shared" si="11"/>
        <v>-40.800000000000011</v>
      </c>
    </row>
    <row r="46" spans="1:37" x14ac:dyDescent="0.25">
      <c r="A46" s="69" t="s">
        <v>503</v>
      </c>
      <c r="B46" s="46">
        <v>186.5</v>
      </c>
      <c r="C46" s="63">
        <v>173.2</v>
      </c>
      <c r="D46" s="41">
        <f t="shared" si="0"/>
        <v>13.300000000000011</v>
      </c>
      <c r="E46" s="63">
        <v>206.5</v>
      </c>
      <c r="F46" s="63">
        <v>106.6</v>
      </c>
      <c r="G46" s="41">
        <f t="shared" si="1"/>
        <v>99.9</v>
      </c>
      <c r="H46" s="63">
        <v>86.6</v>
      </c>
      <c r="I46" s="63">
        <v>53.3</v>
      </c>
      <c r="J46" s="41">
        <f t="shared" si="2"/>
        <v>33.299999999999997</v>
      </c>
      <c r="K46" s="63">
        <v>213.1</v>
      </c>
      <c r="L46" s="63">
        <v>226.4</v>
      </c>
      <c r="M46" s="41">
        <f t="shared" si="3"/>
        <v>-13.300000000000011</v>
      </c>
      <c r="N46" s="63">
        <v>79.900000000000006</v>
      </c>
      <c r="O46" s="63">
        <v>53.3</v>
      </c>
      <c r="P46" s="41">
        <f t="shared" si="4"/>
        <v>26.600000000000009</v>
      </c>
      <c r="Q46" s="63">
        <v>119.9</v>
      </c>
      <c r="R46" s="63">
        <v>139.9</v>
      </c>
      <c r="S46" s="41">
        <f t="shared" si="5"/>
        <v>-20</v>
      </c>
      <c r="T46" s="63">
        <v>119.9</v>
      </c>
      <c r="U46" s="63">
        <v>113.2</v>
      </c>
      <c r="V46" s="41">
        <f t="shared" si="6"/>
        <v>6.7000000000000028</v>
      </c>
      <c r="W46" s="63">
        <v>159.80000000000001</v>
      </c>
      <c r="X46" s="63">
        <v>213.1</v>
      </c>
      <c r="Y46" s="41">
        <f t="shared" si="7"/>
        <v>-53.299999999999983</v>
      </c>
      <c r="Z46" s="63">
        <v>233.1</v>
      </c>
      <c r="AA46" s="63">
        <v>119.9</v>
      </c>
      <c r="AB46" s="41">
        <f t="shared" si="8"/>
        <v>113.19999999999999</v>
      </c>
      <c r="AC46" s="63">
        <v>186.5</v>
      </c>
      <c r="AD46" s="63">
        <v>146.5</v>
      </c>
      <c r="AE46" s="41">
        <f t="shared" si="9"/>
        <v>40</v>
      </c>
      <c r="AF46" s="63">
        <v>126.5</v>
      </c>
      <c r="AG46" s="63">
        <v>66.599999999999994</v>
      </c>
      <c r="AH46" s="41">
        <f t="shared" si="10"/>
        <v>59.900000000000006</v>
      </c>
      <c r="AI46" s="63">
        <v>166.5</v>
      </c>
      <c r="AJ46" s="63">
        <v>93.2</v>
      </c>
      <c r="AK46" s="47">
        <f t="shared" si="11"/>
        <v>73.3</v>
      </c>
    </row>
    <row r="47" spans="1:37" x14ac:dyDescent="0.25">
      <c r="A47" s="69" t="s">
        <v>514</v>
      </c>
      <c r="B47" s="46">
        <v>237.6</v>
      </c>
      <c r="C47" s="63">
        <v>350.5</v>
      </c>
      <c r="D47" s="41">
        <f t="shared" si="0"/>
        <v>-112.9</v>
      </c>
      <c r="E47" s="63">
        <v>148</v>
      </c>
      <c r="F47" s="63">
        <v>268.7</v>
      </c>
      <c r="G47" s="41">
        <f t="shared" si="1"/>
        <v>-120.69999999999999</v>
      </c>
      <c r="H47" s="63">
        <v>136.30000000000001</v>
      </c>
      <c r="I47" s="63">
        <v>70.099999999999994</v>
      </c>
      <c r="J47" s="41">
        <f t="shared" si="2"/>
        <v>66.200000000000017</v>
      </c>
      <c r="K47" s="63">
        <v>194.7</v>
      </c>
      <c r="L47" s="63">
        <v>194.7</v>
      </c>
      <c r="M47" s="41">
        <f t="shared" si="3"/>
        <v>0</v>
      </c>
      <c r="N47" s="63">
        <v>331.1</v>
      </c>
      <c r="O47" s="63">
        <v>346.6</v>
      </c>
      <c r="P47" s="41">
        <f t="shared" si="4"/>
        <v>-15.5</v>
      </c>
      <c r="Q47" s="63">
        <v>148</v>
      </c>
      <c r="R47" s="63">
        <v>167.5</v>
      </c>
      <c r="S47" s="41">
        <f t="shared" si="5"/>
        <v>-19.5</v>
      </c>
      <c r="T47" s="63">
        <v>132.4</v>
      </c>
      <c r="U47" s="63">
        <v>101.3</v>
      </c>
      <c r="V47" s="41">
        <f t="shared" si="6"/>
        <v>31.100000000000009</v>
      </c>
      <c r="W47" s="63">
        <v>350.5</v>
      </c>
      <c r="X47" s="63">
        <v>409</v>
      </c>
      <c r="Y47" s="41">
        <f t="shared" si="7"/>
        <v>-58.5</v>
      </c>
      <c r="Z47" s="63">
        <v>342.7</v>
      </c>
      <c r="AA47" s="63">
        <v>424.5</v>
      </c>
      <c r="AB47" s="41">
        <f t="shared" si="8"/>
        <v>-81.800000000000011</v>
      </c>
      <c r="AC47" s="63">
        <v>187</v>
      </c>
      <c r="AD47" s="63">
        <v>194.7</v>
      </c>
      <c r="AE47" s="41">
        <f t="shared" si="9"/>
        <v>-7.6999999999999886</v>
      </c>
      <c r="AF47" s="63">
        <v>136.30000000000001</v>
      </c>
      <c r="AG47" s="63">
        <v>159.69999999999999</v>
      </c>
      <c r="AH47" s="41">
        <f t="shared" si="10"/>
        <v>-23.399999999999977</v>
      </c>
      <c r="AI47" s="63">
        <v>401.2</v>
      </c>
      <c r="AJ47" s="63">
        <v>557</v>
      </c>
      <c r="AK47" s="47">
        <f t="shared" si="11"/>
        <v>-155.80000000000001</v>
      </c>
    </row>
    <row r="48" spans="1:37" x14ac:dyDescent="0.25">
      <c r="A48" s="69" t="s">
        <v>534</v>
      </c>
      <c r="B48" s="46"/>
      <c r="C48" s="63"/>
      <c r="D48" s="41">
        <f t="shared" si="0"/>
        <v>0</v>
      </c>
      <c r="E48" s="63"/>
      <c r="F48" s="63"/>
      <c r="G48" s="41">
        <f t="shared" si="1"/>
        <v>0</v>
      </c>
      <c r="H48" s="63"/>
      <c r="I48" s="63"/>
      <c r="J48" s="41">
        <f t="shared" si="2"/>
        <v>0</v>
      </c>
      <c r="K48" s="63"/>
      <c r="L48" s="63">
        <v>8.5</v>
      </c>
      <c r="M48" s="41">
        <f t="shared" si="3"/>
        <v>-8.5</v>
      </c>
      <c r="N48" s="63">
        <v>76.2</v>
      </c>
      <c r="O48" s="63">
        <v>93.2</v>
      </c>
      <c r="P48" s="41">
        <f t="shared" si="4"/>
        <v>-17</v>
      </c>
      <c r="Q48" s="63">
        <v>135.5</v>
      </c>
      <c r="R48" s="63">
        <v>211.7</v>
      </c>
      <c r="S48" s="41">
        <f t="shared" si="5"/>
        <v>-76.199999999999989</v>
      </c>
      <c r="T48" s="63">
        <v>76.2</v>
      </c>
      <c r="U48" s="63">
        <v>50.8</v>
      </c>
      <c r="V48" s="41">
        <f t="shared" si="6"/>
        <v>25.400000000000006</v>
      </c>
      <c r="W48" s="63">
        <v>93.2</v>
      </c>
      <c r="X48" s="63">
        <v>67.8</v>
      </c>
      <c r="Y48" s="41">
        <f t="shared" si="7"/>
        <v>25.400000000000006</v>
      </c>
      <c r="Z48" s="63">
        <v>330.3</v>
      </c>
      <c r="AA48" s="63">
        <v>415</v>
      </c>
      <c r="AB48" s="41">
        <f t="shared" si="8"/>
        <v>-84.699999999999989</v>
      </c>
      <c r="AC48" s="63">
        <v>279.5</v>
      </c>
      <c r="AD48" s="63">
        <v>254.1</v>
      </c>
      <c r="AE48" s="41">
        <f t="shared" si="9"/>
        <v>25.400000000000006</v>
      </c>
      <c r="AF48" s="63">
        <v>127</v>
      </c>
      <c r="AG48" s="63">
        <v>144</v>
      </c>
      <c r="AH48" s="41">
        <f t="shared" si="10"/>
        <v>-17</v>
      </c>
      <c r="AI48" s="63">
        <v>262.5</v>
      </c>
      <c r="AJ48" s="63">
        <v>144</v>
      </c>
      <c r="AK48" s="47">
        <f t="shared" si="11"/>
        <v>118.5</v>
      </c>
    </row>
    <row r="49" spans="1:43" ht="15.75" thickBot="1" x14ac:dyDescent="0.3">
      <c r="A49" s="70" t="s">
        <v>536</v>
      </c>
      <c r="B49" s="48">
        <v>449</v>
      </c>
      <c r="C49" s="66">
        <v>440.3</v>
      </c>
      <c r="D49" s="67">
        <f t="shared" si="0"/>
        <v>8.6999999999999886</v>
      </c>
      <c r="E49" s="66">
        <v>181.3</v>
      </c>
      <c r="F49" s="66">
        <v>172.7</v>
      </c>
      <c r="G49" s="67">
        <f t="shared" si="1"/>
        <v>8.6000000000000227</v>
      </c>
      <c r="H49" s="66">
        <v>341</v>
      </c>
      <c r="I49" s="66">
        <v>332.4</v>
      </c>
      <c r="J49" s="67">
        <f t="shared" si="2"/>
        <v>8.6000000000000227</v>
      </c>
      <c r="K49" s="66">
        <v>453.3</v>
      </c>
      <c r="L49" s="66">
        <v>449</v>
      </c>
      <c r="M49" s="67">
        <f t="shared" si="3"/>
        <v>4.3000000000000114</v>
      </c>
      <c r="N49" s="66">
        <v>181.3</v>
      </c>
      <c r="O49" s="66">
        <v>107.9</v>
      </c>
      <c r="P49" s="67">
        <f t="shared" si="4"/>
        <v>73.400000000000006</v>
      </c>
      <c r="Q49" s="66">
        <v>302.2</v>
      </c>
      <c r="R49" s="66">
        <v>310.8</v>
      </c>
      <c r="S49" s="67">
        <f t="shared" si="5"/>
        <v>-8.6000000000000227</v>
      </c>
      <c r="T49" s="66">
        <v>125.2</v>
      </c>
      <c r="U49" s="66">
        <v>159.69999999999999</v>
      </c>
      <c r="V49" s="67">
        <f t="shared" si="6"/>
        <v>-34.499999999999986</v>
      </c>
      <c r="W49" s="66">
        <v>500.8</v>
      </c>
      <c r="X49" s="66">
        <v>392.8</v>
      </c>
      <c r="Y49" s="67">
        <f t="shared" si="7"/>
        <v>108</v>
      </c>
      <c r="Z49" s="66">
        <v>366.9</v>
      </c>
      <c r="AA49" s="66">
        <v>552.6</v>
      </c>
      <c r="AB49" s="67">
        <f t="shared" si="8"/>
        <v>-185.70000000000005</v>
      </c>
      <c r="AC49" s="66">
        <v>284.89999999999998</v>
      </c>
      <c r="AD49" s="66">
        <v>168.4</v>
      </c>
      <c r="AE49" s="67">
        <f t="shared" si="9"/>
        <v>116.49999999999997</v>
      </c>
      <c r="AF49" s="66">
        <v>215.8</v>
      </c>
      <c r="AG49" s="66">
        <v>224.5</v>
      </c>
      <c r="AH49" s="67">
        <f t="shared" si="10"/>
        <v>-8.6999999999999886</v>
      </c>
      <c r="AI49" s="66">
        <v>228.8</v>
      </c>
      <c r="AJ49" s="66">
        <v>276.3</v>
      </c>
      <c r="AK49" s="49">
        <f t="shared" si="11"/>
        <v>-47.5</v>
      </c>
    </row>
    <row r="50" spans="1:43" ht="15.75" thickBot="1" x14ac:dyDescent="0.3"/>
    <row r="51" spans="1:43" x14ac:dyDescent="0.25">
      <c r="A51" s="7" t="s">
        <v>557</v>
      </c>
      <c r="B51" s="5">
        <f>MAX(B$2:B$49)</f>
        <v>449</v>
      </c>
      <c r="C51" s="3"/>
      <c r="D51" s="3"/>
      <c r="E51" s="3">
        <f t="shared" ref="E51:AM52" si="12">MAX(E$2:E$49)</f>
        <v>361.4</v>
      </c>
      <c r="F51" s="3"/>
      <c r="G51" s="3"/>
      <c r="H51" s="3">
        <f t="shared" si="12"/>
        <v>341</v>
      </c>
      <c r="I51" s="3"/>
      <c r="J51" s="3"/>
      <c r="K51" s="3">
        <f t="shared" si="12"/>
        <v>700.3</v>
      </c>
      <c r="L51" s="3"/>
      <c r="M51" s="3"/>
      <c r="N51" s="3">
        <f t="shared" si="12"/>
        <v>397.6</v>
      </c>
      <c r="O51" s="3"/>
      <c r="P51" s="3"/>
      <c r="Q51" s="3">
        <f t="shared" si="12"/>
        <v>302.2</v>
      </c>
      <c r="R51" s="3"/>
      <c r="S51" s="3"/>
      <c r="T51" s="3">
        <f t="shared" si="12"/>
        <v>293.60000000000002</v>
      </c>
      <c r="U51" s="3"/>
      <c r="V51" s="3"/>
      <c r="W51" s="3">
        <f t="shared" si="12"/>
        <v>565.1</v>
      </c>
      <c r="X51" s="3"/>
      <c r="Y51" s="3"/>
      <c r="Z51" s="3">
        <f t="shared" si="12"/>
        <v>366.9</v>
      </c>
      <c r="AA51" s="3"/>
      <c r="AB51" s="3"/>
      <c r="AC51" s="3">
        <f t="shared" si="12"/>
        <v>334.9</v>
      </c>
      <c r="AD51" s="3"/>
      <c r="AE51" s="3"/>
      <c r="AF51" s="3">
        <f t="shared" si="12"/>
        <v>341.8</v>
      </c>
      <c r="AG51" s="3"/>
      <c r="AH51" s="3"/>
      <c r="AI51" s="3">
        <f t="shared" si="12"/>
        <v>401.2</v>
      </c>
      <c r="AJ51" s="3"/>
      <c r="AK51" s="3"/>
      <c r="AL51" s="15">
        <f>MAX(B51:AK51)</f>
        <v>700.3</v>
      </c>
      <c r="AM51" s="95" t="s">
        <v>1673</v>
      </c>
      <c r="AN51" s="97" t="s">
        <v>1675</v>
      </c>
      <c r="AO51" s="99">
        <f>MIN(B$51:AK$52)</f>
        <v>267.5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ref="C52:AK53" si="13">MAX(C$2:C$49)</f>
        <v>440.3</v>
      </c>
      <c r="D52" s="4"/>
      <c r="E52" s="4"/>
      <c r="F52" s="4">
        <f t="shared" si="13"/>
        <v>322.2</v>
      </c>
      <c r="G52" s="4"/>
      <c r="H52" s="4"/>
      <c r="I52" s="4">
        <f t="shared" si="13"/>
        <v>332.4</v>
      </c>
      <c r="J52" s="4"/>
      <c r="K52" s="4"/>
      <c r="L52" s="4">
        <f t="shared" si="13"/>
        <v>639.79999999999995</v>
      </c>
      <c r="M52" s="4"/>
      <c r="N52" s="4"/>
      <c r="O52" s="4">
        <f t="shared" si="13"/>
        <v>481.4</v>
      </c>
      <c r="P52" s="4"/>
      <c r="Q52" s="4"/>
      <c r="R52" s="4">
        <f t="shared" si="13"/>
        <v>419.2</v>
      </c>
      <c r="S52" s="4"/>
      <c r="T52" s="4"/>
      <c r="U52" s="4">
        <f t="shared" si="13"/>
        <v>267.5</v>
      </c>
      <c r="V52" s="4"/>
      <c r="W52" s="4"/>
      <c r="X52" s="4">
        <f t="shared" si="13"/>
        <v>440.7</v>
      </c>
      <c r="Y52" s="4"/>
      <c r="Z52" s="4"/>
      <c r="AA52" s="4">
        <f t="shared" si="13"/>
        <v>552.6</v>
      </c>
      <c r="AB52" s="4"/>
      <c r="AC52" s="4"/>
      <c r="AD52" s="4">
        <f t="shared" si="13"/>
        <v>285.10000000000002</v>
      </c>
      <c r="AE52" s="4"/>
      <c r="AF52" s="4"/>
      <c r="AG52" s="4">
        <f t="shared" si="13"/>
        <v>634.79999999999995</v>
      </c>
      <c r="AH52" s="4"/>
      <c r="AI52" s="4"/>
      <c r="AJ52" s="4">
        <f t="shared" si="13"/>
        <v>557</v>
      </c>
      <c r="AK52" s="4"/>
      <c r="AL52" s="16">
        <f>MAX(B52:AK52)</f>
        <v>639.79999999999995</v>
      </c>
      <c r="AM52" s="96" t="s">
        <v>1674</v>
      </c>
      <c r="AN52" s="98"/>
      <c r="AO52" s="100">
        <f>MAX(B$51:AK$52)</f>
        <v>700.3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18.3</v>
      </c>
      <c r="C53" s="3"/>
      <c r="D53" s="3"/>
      <c r="E53" s="3">
        <f t="shared" ref="E53:AM54" si="14">MIN(E$2:E$49)</f>
        <v>18.600000000000001</v>
      </c>
      <c r="F53" s="3"/>
      <c r="G53" s="3"/>
      <c r="H53" s="3">
        <f t="shared" si="14"/>
        <v>25.7</v>
      </c>
      <c r="I53" s="3"/>
      <c r="J53" s="3"/>
      <c r="K53" s="3">
        <f t="shared" si="14"/>
        <v>36.6</v>
      </c>
      <c r="L53" s="3"/>
      <c r="M53" s="3"/>
      <c r="N53" s="3">
        <f t="shared" si="14"/>
        <v>7.9</v>
      </c>
      <c r="O53" s="3"/>
      <c r="P53" s="3"/>
      <c r="Q53" s="3">
        <f t="shared" si="14"/>
        <v>7.9</v>
      </c>
      <c r="R53" s="3"/>
      <c r="S53" s="3"/>
      <c r="T53" s="3">
        <f t="shared" si="14"/>
        <v>7.9</v>
      </c>
      <c r="U53" s="3"/>
      <c r="V53" s="3"/>
      <c r="W53" s="3">
        <f t="shared" si="14"/>
        <v>23.7</v>
      </c>
      <c r="X53" s="3"/>
      <c r="Y53" s="3"/>
      <c r="Z53" s="3">
        <f t="shared" si="14"/>
        <v>36.6</v>
      </c>
      <c r="AA53" s="3"/>
      <c r="AB53" s="3"/>
      <c r="AC53" s="3">
        <f t="shared" si="14"/>
        <v>22</v>
      </c>
      <c r="AD53" s="3"/>
      <c r="AE53" s="3"/>
      <c r="AF53" s="3">
        <f t="shared" si="14"/>
        <v>18.3</v>
      </c>
      <c r="AG53" s="3"/>
      <c r="AH53" s="3"/>
      <c r="AI53" s="3">
        <f t="shared" si="14"/>
        <v>36.6</v>
      </c>
      <c r="AJ53" s="3"/>
      <c r="AK53" s="3"/>
      <c r="AL53" s="15">
        <f>MIN(B53:AK53)</f>
        <v>7.9</v>
      </c>
      <c r="AM53" s="95" t="s">
        <v>1673</v>
      </c>
      <c r="AN53" s="97" t="s">
        <v>1676</v>
      </c>
      <c r="AO53" s="99">
        <f>MIN(B$53:AK$54)</f>
        <v>4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ref="C54:AK55" si="15">MIN(C$2:C$49)</f>
        <v>4</v>
      </c>
      <c r="D54" s="4"/>
      <c r="E54" s="4"/>
      <c r="F54" s="4">
        <f t="shared" si="15"/>
        <v>11.7</v>
      </c>
      <c r="G54" s="4"/>
      <c r="H54" s="4"/>
      <c r="I54" s="4">
        <f t="shared" si="15"/>
        <v>4</v>
      </c>
      <c r="J54" s="4"/>
      <c r="K54" s="4"/>
      <c r="L54" s="4">
        <f t="shared" si="15"/>
        <v>4</v>
      </c>
      <c r="M54" s="4"/>
      <c r="N54" s="4"/>
      <c r="O54" s="4">
        <f t="shared" si="15"/>
        <v>11.9</v>
      </c>
      <c r="P54" s="4"/>
      <c r="Q54" s="4"/>
      <c r="R54" s="4">
        <f t="shared" si="15"/>
        <v>7.9</v>
      </c>
      <c r="S54" s="4"/>
      <c r="T54" s="4"/>
      <c r="U54" s="4">
        <f t="shared" si="15"/>
        <v>4</v>
      </c>
      <c r="V54" s="4"/>
      <c r="W54" s="4"/>
      <c r="X54" s="4">
        <f t="shared" si="15"/>
        <v>24.8</v>
      </c>
      <c r="Y54" s="4"/>
      <c r="Z54" s="4"/>
      <c r="AA54" s="4">
        <f t="shared" si="15"/>
        <v>50.1</v>
      </c>
      <c r="AB54" s="4"/>
      <c r="AC54" s="4"/>
      <c r="AD54" s="4">
        <f t="shared" si="15"/>
        <v>40.299999999999997</v>
      </c>
      <c r="AE54" s="4"/>
      <c r="AF54" s="4"/>
      <c r="AG54" s="4">
        <f t="shared" si="15"/>
        <v>12.4</v>
      </c>
      <c r="AH54" s="4"/>
      <c r="AI54" s="4"/>
      <c r="AJ54" s="4">
        <f t="shared" si="15"/>
        <v>33</v>
      </c>
      <c r="AK54" s="4"/>
      <c r="AL54" s="16">
        <f>MIN(B54:AK54)</f>
        <v>4</v>
      </c>
      <c r="AM54" s="96" t="s">
        <v>1674</v>
      </c>
      <c r="AN54" s="98"/>
      <c r="AO54" s="100">
        <f>MAX(B$53:AK$54)</f>
        <v>50.1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0</v>
      </c>
      <c r="C55" s="14">
        <f>COUNTIF(C$2:C$49,0)</f>
        <v>0</v>
      </c>
      <c r="D55" s="14"/>
      <c r="E55" s="14">
        <f t="shared" ref="E55:AM55" si="16">COUNTIF(E$2:E$49,0)</f>
        <v>0</v>
      </c>
      <c r="F55" s="14">
        <f t="shared" si="16"/>
        <v>0</v>
      </c>
      <c r="G55" s="14"/>
      <c r="H55" s="14">
        <f t="shared" si="16"/>
        <v>0</v>
      </c>
      <c r="I55" s="14">
        <f t="shared" si="16"/>
        <v>0</v>
      </c>
      <c r="J55" s="14"/>
      <c r="K55" s="14">
        <f t="shared" si="16"/>
        <v>0</v>
      </c>
      <c r="L55" s="14">
        <f t="shared" si="16"/>
        <v>0</v>
      </c>
      <c r="M55" s="14"/>
      <c r="N55" s="14">
        <f t="shared" si="16"/>
        <v>0</v>
      </c>
      <c r="O55" s="14">
        <f t="shared" si="16"/>
        <v>0</v>
      </c>
      <c r="P55" s="14"/>
      <c r="Q55" s="14">
        <f t="shared" si="16"/>
        <v>0</v>
      </c>
      <c r="R55" s="14">
        <f t="shared" si="16"/>
        <v>0</v>
      </c>
      <c r="S55" s="14"/>
      <c r="T55" s="14">
        <f t="shared" si="16"/>
        <v>0</v>
      </c>
      <c r="U55" s="14">
        <f t="shared" si="16"/>
        <v>0</v>
      </c>
      <c r="V55" s="14"/>
      <c r="W55" s="14">
        <f t="shared" si="16"/>
        <v>0</v>
      </c>
      <c r="X55" s="14">
        <f t="shared" si="16"/>
        <v>0</v>
      </c>
      <c r="Y55" s="14"/>
      <c r="Z55" s="14">
        <f t="shared" si="16"/>
        <v>0</v>
      </c>
      <c r="AA55" s="14">
        <f t="shared" si="16"/>
        <v>0</v>
      </c>
      <c r="AB55" s="14"/>
      <c r="AC55" s="14">
        <f t="shared" si="16"/>
        <v>0</v>
      </c>
      <c r="AD55" s="14">
        <f t="shared" si="16"/>
        <v>0</v>
      </c>
      <c r="AE55" s="14"/>
      <c r="AF55" s="14">
        <f t="shared" si="16"/>
        <v>0</v>
      </c>
      <c r="AG55" s="14">
        <f t="shared" si="16"/>
        <v>0</v>
      </c>
      <c r="AH55" s="14"/>
      <c r="AI55" s="14">
        <f t="shared" si="16"/>
        <v>0</v>
      </c>
      <c r="AJ55" s="14">
        <f t="shared" si="16"/>
        <v>0</v>
      </c>
      <c r="AK55" s="39"/>
    </row>
    <row r="56" spans="1:43" x14ac:dyDescent="0.25">
      <c r="A56" s="7" t="s">
        <v>559</v>
      </c>
      <c r="B56" s="5">
        <f>AVERAGE(B$2:B$49)</f>
        <v>165.9545454545455</v>
      </c>
      <c r="C56" s="3"/>
      <c r="D56" s="3"/>
      <c r="E56" s="3">
        <f t="shared" ref="E56:AM57" si="17">AVERAGE(E$2:E$49)</f>
        <v>160.8636363636364</v>
      </c>
      <c r="F56" s="3"/>
      <c r="G56" s="3"/>
      <c r="H56" s="3">
        <f t="shared" si="17"/>
        <v>109.05454545454546</v>
      </c>
      <c r="I56" s="3"/>
      <c r="J56" s="3"/>
      <c r="K56" s="3">
        <f t="shared" si="17"/>
        <v>211.20227272727277</v>
      </c>
      <c r="L56" s="3"/>
      <c r="M56" s="3"/>
      <c r="N56" s="3">
        <f t="shared" si="17"/>
        <v>137.23541666666668</v>
      </c>
      <c r="O56" s="3"/>
      <c r="P56" s="3"/>
      <c r="Q56" s="3">
        <f t="shared" si="17"/>
        <v>145.16041666666661</v>
      </c>
      <c r="R56" s="3"/>
      <c r="S56" s="3"/>
      <c r="T56" s="3">
        <f t="shared" si="17"/>
        <v>91.591666666666654</v>
      </c>
      <c r="U56" s="3"/>
      <c r="V56" s="3"/>
      <c r="W56" s="3">
        <f t="shared" si="17"/>
        <v>193.08750000000001</v>
      </c>
      <c r="X56" s="3"/>
      <c r="Y56" s="3"/>
      <c r="Z56" s="3">
        <f t="shared" si="17"/>
        <v>156.78958333333335</v>
      </c>
      <c r="AA56" s="3"/>
      <c r="AB56" s="3"/>
      <c r="AC56" s="3">
        <f t="shared" si="17"/>
        <v>161.84166666666664</v>
      </c>
      <c r="AD56" s="3"/>
      <c r="AE56" s="3"/>
      <c r="AF56" s="3">
        <f t="shared" si="17"/>
        <v>95.964583333333323</v>
      </c>
      <c r="AG56" s="3"/>
      <c r="AH56" s="3"/>
      <c r="AI56" s="3">
        <f t="shared" si="17"/>
        <v>207.55208333333334</v>
      </c>
      <c r="AJ56" s="3"/>
      <c r="AK56" s="3"/>
      <c r="AL56" s="15">
        <f>AVERAGE(B56,E56,H56,K56,N56,Q56,T56,W56,Z56,AC56,AF56,AI56)</f>
        <v>153.0248263888889</v>
      </c>
      <c r="AM56" s="95" t="s">
        <v>1673</v>
      </c>
      <c r="AN56" s="97" t="s">
        <v>1670</v>
      </c>
      <c r="AO56" s="99">
        <f>MIN(B$56:AK$57)</f>
        <v>91.591666666666654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ref="C57:AK58" si="18">AVERAGE(C$2:C$49)</f>
        <v>158.20666666666671</v>
      </c>
      <c r="D57" s="4"/>
      <c r="E57" s="4"/>
      <c r="F57" s="4">
        <f t="shared" si="18"/>
        <v>139.10000000000002</v>
      </c>
      <c r="G57" s="4"/>
      <c r="H57" s="4"/>
      <c r="I57" s="4">
        <f t="shared" si="18"/>
        <v>101.71956521739129</v>
      </c>
      <c r="J57" s="4"/>
      <c r="K57" s="4"/>
      <c r="L57" s="4">
        <f t="shared" si="18"/>
        <v>198.31521739130432</v>
      </c>
      <c r="M57" s="4"/>
      <c r="N57" s="4"/>
      <c r="O57" s="4">
        <f t="shared" si="18"/>
        <v>141.16249999999999</v>
      </c>
      <c r="P57" s="4"/>
      <c r="Q57" s="4"/>
      <c r="R57" s="4">
        <f t="shared" si="18"/>
        <v>149.63404255319151</v>
      </c>
      <c r="S57" s="4"/>
      <c r="T57" s="4"/>
      <c r="U57" s="4">
        <f t="shared" si="18"/>
        <v>92.404166666666683</v>
      </c>
      <c r="V57" s="4"/>
      <c r="W57" s="4"/>
      <c r="X57" s="4">
        <f t="shared" si="18"/>
        <v>177.89791666666667</v>
      </c>
      <c r="Y57" s="4"/>
      <c r="Z57" s="4"/>
      <c r="AA57" s="4">
        <f t="shared" si="18"/>
        <v>152.71458333333337</v>
      </c>
      <c r="AB57" s="4"/>
      <c r="AC57" s="4"/>
      <c r="AD57" s="4">
        <f t="shared" si="18"/>
        <v>142.10416666666666</v>
      </c>
      <c r="AE57" s="4"/>
      <c r="AF57" s="4"/>
      <c r="AG57" s="4">
        <f t="shared" si="18"/>
        <v>106.27916666666668</v>
      </c>
      <c r="AH57" s="4"/>
      <c r="AI57" s="4"/>
      <c r="AJ57" s="4">
        <f t="shared" si="18"/>
        <v>220.38749999999996</v>
      </c>
      <c r="AK57" s="4"/>
      <c r="AL57" s="16">
        <f>AVERAGE(C57,F57,I57,L57,O57,R57,U57,X57,AA57,AD57,AG57,AK57)</f>
        <v>141.77618107532311</v>
      </c>
      <c r="AM57" s="96" t="s">
        <v>1674</v>
      </c>
      <c r="AN57" s="98"/>
      <c r="AO57" s="100">
        <f>MAX(B$56:AK$57)</f>
        <v>220.38749999999996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153.44999999999999</v>
      </c>
      <c r="C58" s="11"/>
      <c r="D58" s="11"/>
      <c r="E58" s="11">
        <f t="shared" ref="E58:AM59" si="19">MEDIAN(E$2:E$49)</f>
        <v>164.2</v>
      </c>
      <c r="F58" s="11"/>
      <c r="G58" s="11"/>
      <c r="H58" s="11">
        <f t="shared" si="19"/>
        <v>94.449999999999989</v>
      </c>
      <c r="I58" s="11"/>
      <c r="J58" s="11"/>
      <c r="K58" s="11">
        <f t="shared" si="19"/>
        <v>193.3</v>
      </c>
      <c r="L58" s="11"/>
      <c r="M58" s="11"/>
      <c r="N58" s="11">
        <f t="shared" si="19"/>
        <v>128.6</v>
      </c>
      <c r="O58" s="11"/>
      <c r="P58" s="11"/>
      <c r="Q58" s="11">
        <f t="shared" si="19"/>
        <v>132.60000000000002</v>
      </c>
      <c r="R58" s="11"/>
      <c r="S58" s="11"/>
      <c r="T58" s="11">
        <f t="shared" si="19"/>
        <v>83.1</v>
      </c>
      <c r="U58" s="11"/>
      <c r="V58" s="11"/>
      <c r="W58" s="11">
        <f t="shared" si="19"/>
        <v>188.15</v>
      </c>
      <c r="X58" s="11"/>
      <c r="Y58" s="11"/>
      <c r="Z58" s="11">
        <f t="shared" si="19"/>
        <v>135.65</v>
      </c>
      <c r="AA58" s="11"/>
      <c r="AB58" s="11"/>
      <c r="AC58" s="11">
        <f t="shared" si="19"/>
        <v>165.35</v>
      </c>
      <c r="AD58" s="11"/>
      <c r="AE58" s="11"/>
      <c r="AF58" s="11">
        <f t="shared" si="19"/>
        <v>79.95</v>
      </c>
      <c r="AG58" s="11"/>
      <c r="AH58" s="11"/>
      <c r="AI58" s="11">
        <f t="shared" si="19"/>
        <v>203.55</v>
      </c>
      <c r="AJ58" s="11"/>
      <c r="AK58" s="11"/>
      <c r="AL58" s="18">
        <f>MEDIAN(B58,E58,H58,K58,N58,Q58,T58,W58,Z58,AC58,AF58,AI58)</f>
        <v>144.55000000000001</v>
      </c>
      <c r="AM58" s="95" t="s">
        <v>1673</v>
      </c>
      <c r="AN58" s="97" t="s">
        <v>1671</v>
      </c>
      <c r="AO58" s="99">
        <f>MIN(B$58:AK$59)</f>
        <v>73.75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ref="C59:AK60" si="20">MEDIAN(C$2:C$49)</f>
        <v>154.1</v>
      </c>
      <c r="D59" s="4"/>
      <c r="E59" s="4"/>
      <c r="F59" s="4">
        <f t="shared" si="20"/>
        <v>132</v>
      </c>
      <c r="G59" s="4"/>
      <c r="H59" s="4"/>
      <c r="I59" s="4">
        <f t="shared" si="20"/>
        <v>73.75</v>
      </c>
      <c r="J59" s="4"/>
      <c r="K59" s="4"/>
      <c r="L59" s="4">
        <f t="shared" si="20"/>
        <v>184</v>
      </c>
      <c r="M59" s="4"/>
      <c r="N59" s="4"/>
      <c r="O59" s="4">
        <f t="shared" si="20"/>
        <v>106.30000000000001</v>
      </c>
      <c r="P59" s="4"/>
      <c r="Q59" s="4"/>
      <c r="R59" s="4">
        <f t="shared" si="20"/>
        <v>139.9</v>
      </c>
      <c r="S59" s="4"/>
      <c r="T59" s="4"/>
      <c r="U59" s="4">
        <f t="shared" si="20"/>
        <v>77.5</v>
      </c>
      <c r="V59" s="4"/>
      <c r="W59" s="4"/>
      <c r="X59" s="4">
        <f t="shared" si="20"/>
        <v>149.30000000000001</v>
      </c>
      <c r="Y59" s="4"/>
      <c r="Z59" s="4"/>
      <c r="AA59" s="4">
        <f t="shared" si="20"/>
        <v>134.55000000000001</v>
      </c>
      <c r="AB59" s="4"/>
      <c r="AC59" s="4"/>
      <c r="AD59" s="4">
        <f t="shared" si="20"/>
        <v>139.15</v>
      </c>
      <c r="AE59" s="4"/>
      <c r="AF59" s="4"/>
      <c r="AG59" s="4">
        <f t="shared" si="20"/>
        <v>79.400000000000006</v>
      </c>
      <c r="AH59" s="4"/>
      <c r="AI59" s="4"/>
      <c r="AJ59" s="4">
        <f t="shared" si="20"/>
        <v>223.7</v>
      </c>
      <c r="AK59" s="4"/>
      <c r="AL59" s="16">
        <f>MEDIAN(C59,F59,I59,L59,O59,R59,U59,X59,AA59,AD59,AG59,AK59)</f>
        <v>134.55000000000001</v>
      </c>
      <c r="AM59" s="96" t="s">
        <v>1674</v>
      </c>
      <c r="AN59" s="98"/>
      <c r="AO59" s="100">
        <f>MAX(B$58:AK$59)</f>
        <v>223.7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95.371258540519065</v>
      </c>
      <c r="C60" s="11"/>
      <c r="D60" s="11"/>
      <c r="E60" s="11">
        <f>_xlfn.STDEV.S(E$2:E$49)</f>
        <v>79.296843219694892</v>
      </c>
      <c r="F60" s="11"/>
      <c r="G60" s="11"/>
      <c r="H60" s="11">
        <f>_xlfn.STDEV.S(H$2:H$49)</f>
        <v>59.965619818806978</v>
      </c>
      <c r="I60" s="11"/>
      <c r="J60" s="11"/>
      <c r="K60" s="11">
        <f>_xlfn.STDEV.S(K$2:K$49)</f>
        <v>116.40682368042579</v>
      </c>
      <c r="L60" s="11"/>
      <c r="M60" s="11"/>
      <c r="N60" s="11">
        <f>_xlfn.STDEV.S(N$2:N$49)</f>
        <v>89.935077031566223</v>
      </c>
      <c r="O60" s="11"/>
      <c r="P60" s="11"/>
      <c r="Q60" s="11">
        <f>_xlfn.STDEV.S(Q$2:Q$49)</f>
        <v>74.311837891997698</v>
      </c>
      <c r="R60" s="11"/>
      <c r="S60" s="11"/>
      <c r="T60" s="11">
        <f>_xlfn.STDEV.S(T$2:T$49)</f>
        <v>57.194419580984245</v>
      </c>
      <c r="U60" s="11"/>
      <c r="V60" s="11"/>
      <c r="W60" s="11">
        <f>_xlfn.STDEV.S(W$2:W$49)</f>
        <v>105.95554592736508</v>
      </c>
      <c r="X60" s="11"/>
      <c r="Y60" s="11"/>
      <c r="Z60" s="11">
        <f>_xlfn.STDEV.S(Z$2:Z$49)</f>
        <v>84.20923090751667</v>
      </c>
      <c r="AA60" s="11"/>
      <c r="AB60" s="11"/>
      <c r="AC60" s="11">
        <f>_xlfn.STDEV.S(AC$2:AC$49)</f>
        <v>73.113979317441093</v>
      </c>
      <c r="AD60" s="11"/>
      <c r="AE60" s="11"/>
      <c r="AF60" s="11">
        <f>_xlfn.STDEV.S(AF$2:AF$49)</f>
        <v>61.389653607391061</v>
      </c>
      <c r="AG60" s="11"/>
      <c r="AH60" s="11"/>
      <c r="AI60" s="11">
        <f>_xlfn.STDEV.S(AI$2:AI$49)</f>
        <v>82.79321585318479</v>
      </c>
      <c r="AJ60" s="11"/>
      <c r="AK60" s="11"/>
      <c r="AL60" s="18">
        <f>AVERAGE(B60,E60,H60,K60,N60,Q60,T60,W60,Z60,AC60,AF60,AI60)</f>
        <v>81.661958781407805</v>
      </c>
      <c r="AM60" s="95" t="s">
        <v>1673</v>
      </c>
      <c r="AN60" s="97" t="s">
        <v>1672</v>
      </c>
      <c r="AO60" s="99">
        <f>MIN(B$60:AK$61)</f>
        <v>57.194419580984245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98.613412788616941</v>
      </c>
      <c r="D61" s="55"/>
      <c r="E61" s="55"/>
      <c r="F61" s="55">
        <f>_xlfn.STDEV.S(F$2:F$49)</f>
        <v>71.567561849562182</v>
      </c>
      <c r="G61" s="55"/>
      <c r="H61" s="55"/>
      <c r="I61" s="55">
        <f>_xlfn.STDEV.S(I$2:I$49)</f>
        <v>75.358808729571209</v>
      </c>
      <c r="J61" s="55"/>
      <c r="K61" s="55"/>
      <c r="L61" s="55">
        <f>_xlfn.STDEV.S(L$2:L$49)</f>
        <v>125.15812392932088</v>
      </c>
      <c r="M61" s="55"/>
      <c r="N61" s="55"/>
      <c r="O61" s="55">
        <f>_xlfn.STDEV.S(O$2:O$49)</f>
        <v>112.26813387145407</v>
      </c>
      <c r="P61" s="55"/>
      <c r="Q61" s="55"/>
      <c r="R61" s="55">
        <f>_xlfn.STDEV.S(R$2:R$49)</f>
        <v>84.904435477407617</v>
      </c>
      <c r="S61" s="55"/>
      <c r="T61" s="55"/>
      <c r="U61" s="55">
        <f>_xlfn.STDEV.S(U$2:U$49)</f>
        <v>61.90658700158162</v>
      </c>
      <c r="V61" s="55"/>
      <c r="W61" s="55"/>
      <c r="X61" s="55">
        <f>_xlfn.STDEV.S(X$2:X$49)</f>
        <v>97.997152563026006</v>
      </c>
      <c r="Y61" s="55"/>
      <c r="Z61" s="55"/>
      <c r="AA61" s="55">
        <f>_xlfn.STDEV.S(AA$2:AA$49)</f>
        <v>101.830984269374</v>
      </c>
      <c r="AB61" s="55"/>
      <c r="AC61" s="55"/>
      <c r="AD61" s="55">
        <f>_xlfn.STDEV.S(AD$2:AD$49)</f>
        <v>62.690400901958185</v>
      </c>
      <c r="AE61" s="55"/>
      <c r="AF61" s="55"/>
      <c r="AG61" s="55">
        <f>_xlfn.STDEV.S(AG$2:AG$49)</f>
        <v>96.115136980277939</v>
      </c>
      <c r="AH61" s="55"/>
      <c r="AI61" s="55"/>
      <c r="AJ61" s="55">
        <f>_xlfn.STDEV.S(AJ$2:AJ$49)</f>
        <v>106.17512155006102</v>
      </c>
      <c r="AK61" s="55"/>
      <c r="AL61" s="16">
        <f>AVERAGE(C61,F61,I61,L61,O61,R61,U61,X61,AA61,AD61,AG61,AK61)</f>
        <v>89.855521669286432</v>
      </c>
      <c r="AM61" s="96" t="s">
        <v>1674</v>
      </c>
      <c r="AN61" s="98"/>
      <c r="AO61" s="100">
        <f>MAX(B$60:AK$61)</f>
        <v>125.15812392932088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7</v>
      </c>
      <c r="E62" s="83"/>
      <c r="F62" s="83"/>
      <c r="G62" s="83">
        <f>COUNTIF(G$2:G$49,0)</f>
        <v>6</v>
      </c>
      <c r="H62" s="83"/>
      <c r="I62" s="83"/>
      <c r="J62" s="83">
        <f>COUNTIF(J$2:J$49,0)</f>
        <v>5</v>
      </c>
      <c r="K62" s="83"/>
      <c r="L62" s="83"/>
      <c r="M62" s="83">
        <f>COUNTIF(M$2:M$49,0)</f>
        <v>5</v>
      </c>
      <c r="N62" s="83"/>
      <c r="O62" s="83"/>
      <c r="P62" s="83">
        <f>COUNTIF(P$2:P$49,0)</f>
        <v>1</v>
      </c>
      <c r="Q62" s="83"/>
      <c r="R62" s="83"/>
      <c r="S62" s="83">
        <f>COUNTIF(S$2:S$49,0)</f>
        <v>2</v>
      </c>
      <c r="T62" s="83"/>
      <c r="U62" s="83"/>
      <c r="V62" s="83">
        <f>COUNTIF(V$2:V$49,0)</f>
        <v>4</v>
      </c>
      <c r="W62" s="83"/>
      <c r="X62" s="83"/>
      <c r="Y62" s="83">
        <f>COUNTIF(Y$2:Y$49,0)</f>
        <v>1</v>
      </c>
      <c r="Z62" s="83"/>
      <c r="AA62" s="83"/>
      <c r="AB62" s="83">
        <f>COUNTIF(AB$2:AB$49,0)</f>
        <v>4</v>
      </c>
      <c r="AC62" s="83"/>
      <c r="AD62" s="83"/>
      <c r="AE62" s="83">
        <f>COUNTIF(AE$2:AE$49,0)</f>
        <v>1</v>
      </c>
      <c r="AF62" s="83"/>
      <c r="AG62" s="83"/>
      <c r="AH62" s="83">
        <f>COUNTIF(AH$2:AH$49,0)</f>
        <v>6</v>
      </c>
      <c r="AI62" s="83"/>
      <c r="AJ62" s="83"/>
      <c r="AK62" s="84">
        <f>COUNTIF(AK$2:AK$49,0)</f>
        <v>3</v>
      </c>
    </row>
    <row r="63" spans="1:43" x14ac:dyDescent="0.25">
      <c r="A63" s="59" t="s">
        <v>1668</v>
      </c>
      <c r="B63" s="85"/>
      <c r="C63" s="86"/>
      <c r="D63" s="86">
        <f>COUNTIF(D$2:D$49,"&lt;0")</f>
        <v>19</v>
      </c>
      <c r="E63" s="86"/>
      <c r="F63" s="86"/>
      <c r="G63" s="86">
        <f>COUNTIF(G$2:G$49,"&lt;0")</f>
        <v>14</v>
      </c>
      <c r="H63" s="86"/>
      <c r="I63" s="86"/>
      <c r="J63" s="86">
        <f>COUNTIF(J$2:J$49,"&lt;0")</f>
        <v>20</v>
      </c>
      <c r="K63" s="86"/>
      <c r="L63" s="86"/>
      <c r="M63" s="86">
        <f>COUNTIF(M$2:M$49,"&lt;0")</f>
        <v>21</v>
      </c>
      <c r="N63" s="86"/>
      <c r="O63" s="86"/>
      <c r="P63" s="86">
        <f>COUNTIF(P$2:P$49,"&lt;0")</f>
        <v>26</v>
      </c>
      <c r="Q63" s="86"/>
      <c r="R63" s="86"/>
      <c r="S63" s="86">
        <f>COUNTIF(S$2:S$49,"&lt;0")</f>
        <v>25</v>
      </c>
      <c r="T63" s="86"/>
      <c r="U63" s="86"/>
      <c r="V63" s="86">
        <f>COUNTIF(V$2:V$49,"&lt;0")</f>
        <v>19</v>
      </c>
      <c r="W63" s="86"/>
      <c r="X63" s="86"/>
      <c r="Y63" s="86">
        <f>COUNTIF(Y$2:Y$49,"&lt;0")</f>
        <v>20</v>
      </c>
      <c r="Z63" s="86"/>
      <c r="AA63" s="86"/>
      <c r="AB63" s="86">
        <f>COUNTIF(AB$2:AB$49,"&lt;0")</f>
        <v>21</v>
      </c>
      <c r="AC63" s="86"/>
      <c r="AD63" s="86"/>
      <c r="AE63" s="86">
        <f>COUNTIF(AE$2:AE$49,"&lt;0")</f>
        <v>13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26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22</v>
      </c>
      <c r="E64" s="89"/>
      <c r="F64" s="89"/>
      <c r="G64" s="89">
        <f>COUNTIF(G$2:G$49,"&gt;0")</f>
        <v>28</v>
      </c>
      <c r="H64" s="89"/>
      <c r="I64" s="89"/>
      <c r="J64" s="89">
        <f>COUNTIF(J$2:J$49,"&gt;0")</f>
        <v>23</v>
      </c>
      <c r="K64" s="89"/>
      <c r="L64" s="89"/>
      <c r="M64" s="89">
        <f>COUNTIF(M$2:M$49,"&gt;0")</f>
        <v>22</v>
      </c>
      <c r="N64" s="89"/>
      <c r="O64" s="89"/>
      <c r="P64" s="89">
        <f>COUNTIF(P$2:P$49,"&gt;0")</f>
        <v>21</v>
      </c>
      <c r="Q64" s="89"/>
      <c r="R64" s="89"/>
      <c r="S64" s="89">
        <f>COUNTIF(S$2:S$49,"&gt;0")</f>
        <v>21</v>
      </c>
      <c r="T64" s="89"/>
      <c r="U64" s="89"/>
      <c r="V64" s="89">
        <f>COUNTIF(V$2:V$49,"&gt;0")</f>
        <v>25</v>
      </c>
      <c r="W64" s="89"/>
      <c r="X64" s="89"/>
      <c r="Y64" s="89">
        <f>COUNTIF(Y$2:Y$49,"&gt;0")</f>
        <v>27</v>
      </c>
      <c r="Z64" s="89"/>
      <c r="AA64" s="89"/>
      <c r="AB64" s="89">
        <f>COUNTIF(AB$2:AB$49,"&gt;0")</f>
        <v>23</v>
      </c>
      <c r="AC64" s="89"/>
      <c r="AD64" s="89"/>
      <c r="AE64" s="89">
        <f>COUNTIF(AE$2:AE$49,"&gt;0")</f>
        <v>34</v>
      </c>
      <c r="AF64" s="89"/>
      <c r="AG64" s="89"/>
      <c r="AH64" s="89">
        <f>COUNTIF(AH$2:AH$49,"&gt;0")</f>
        <v>18</v>
      </c>
      <c r="AI64" s="89"/>
      <c r="AJ64" s="89"/>
      <c r="AK64" s="90">
        <f>COUNTIF(AK$2:AK$49,"&gt;0")</f>
        <v>19</v>
      </c>
    </row>
    <row r="65" spans="1:37" x14ac:dyDescent="0.25">
      <c r="A65" s="51" t="s">
        <v>1685</v>
      </c>
      <c r="B65" s="73"/>
      <c r="C65" s="57"/>
      <c r="D65" s="76">
        <f>(D62/(D$62+D$63+D$64))*100</f>
        <v>14.583333333333334</v>
      </c>
      <c r="E65" s="76"/>
      <c r="F65" s="76"/>
      <c r="G65" s="76">
        <f>(G62/(G$62+G$63+G$64))*100</f>
        <v>12.5</v>
      </c>
      <c r="H65" s="76"/>
      <c r="I65" s="76"/>
      <c r="J65" s="76">
        <f>(J62/(J$62+J$63+J$64))*100</f>
        <v>10.416666666666668</v>
      </c>
      <c r="K65" s="76"/>
      <c r="L65" s="76"/>
      <c r="M65" s="76">
        <f>(M62/(M$62+M$63+M$64))*100</f>
        <v>10.416666666666668</v>
      </c>
      <c r="N65" s="76"/>
      <c r="O65" s="76"/>
      <c r="P65" s="76">
        <f>(P62/(P$62+P$63+P$64))*100</f>
        <v>2.083333333333333</v>
      </c>
      <c r="Q65" s="76"/>
      <c r="R65" s="76"/>
      <c r="S65" s="76">
        <f>(S62/(S$62+S$63+S$64))*100</f>
        <v>4.1666666666666661</v>
      </c>
      <c r="T65" s="76"/>
      <c r="U65" s="76"/>
      <c r="V65" s="76">
        <f>(V62/(V$62+V$63+V$64))*100</f>
        <v>8.3333333333333321</v>
      </c>
      <c r="W65" s="76"/>
      <c r="X65" s="76"/>
      <c r="Y65" s="76">
        <f>(Y62/(Y$62+Y$63+Y$64))*100</f>
        <v>2.083333333333333</v>
      </c>
      <c r="Z65" s="76"/>
      <c r="AA65" s="76"/>
      <c r="AB65" s="76">
        <f>(AB62/(AB$62+AB$63+AB$64))*100</f>
        <v>8.3333333333333321</v>
      </c>
      <c r="AC65" s="76"/>
      <c r="AD65" s="76"/>
      <c r="AE65" s="76">
        <f>(AE62/(AE$62+AE$63+AE$64))*100</f>
        <v>2.083333333333333</v>
      </c>
      <c r="AF65" s="76"/>
      <c r="AG65" s="76"/>
      <c r="AH65" s="76">
        <f>(AH62/(AH$62+AH$63+AH$64))*100</f>
        <v>12.5</v>
      </c>
      <c r="AI65" s="76"/>
      <c r="AJ65" s="76"/>
      <c r="AK65" s="77">
        <f>(AK62/(AK$62+AK$63+AK$64))*100</f>
        <v>6.25</v>
      </c>
    </row>
    <row r="66" spans="1:37" x14ac:dyDescent="0.25">
      <c r="A66" s="59" t="s">
        <v>1686</v>
      </c>
      <c r="B66" s="74"/>
      <c r="C66" s="56"/>
      <c r="D66" s="78">
        <f>(D63/(D$62+D$63+D$64))*100</f>
        <v>39.583333333333329</v>
      </c>
      <c r="E66" s="78"/>
      <c r="F66" s="78"/>
      <c r="G66" s="78">
        <f>(G63/(G$62+G$63+G$64))*100</f>
        <v>29.166666666666668</v>
      </c>
      <c r="H66" s="78"/>
      <c r="I66" s="78"/>
      <c r="J66" s="78">
        <f>(J63/(J$62+J$63+J$64))*100</f>
        <v>41.666666666666671</v>
      </c>
      <c r="K66" s="78"/>
      <c r="L66" s="78"/>
      <c r="M66" s="78">
        <f>(M63/(M$62+M$63+M$64))*100</f>
        <v>43.75</v>
      </c>
      <c r="N66" s="78"/>
      <c r="O66" s="78"/>
      <c r="P66" s="78">
        <f>(P63/(P$62+P$63+P$64))*100</f>
        <v>54.166666666666664</v>
      </c>
      <c r="Q66" s="78"/>
      <c r="R66" s="78"/>
      <c r="S66" s="78">
        <f>(S63/(S$62+S$63+S$64))*100</f>
        <v>52.083333333333336</v>
      </c>
      <c r="T66" s="78"/>
      <c r="U66" s="78"/>
      <c r="V66" s="78">
        <f>(V63/(V$62+V$63+V$64))*100</f>
        <v>39.583333333333329</v>
      </c>
      <c r="W66" s="78"/>
      <c r="X66" s="78"/>
      <c r="Y66" s="78">
        <f>(Y63/(Y$62+Y$63+Y$64))*100</f>
        <v>41.666666666666671</v>
      </c>
      <c r="Z66" s="78"/>
      <c r="AA66" s="78"/>
      <c r="AB66" s="78">
        <f>(AB63/(AB$62+AB$63+AB$64))*100</f>
        <v>43.75</v>
      </c>
      <c r="AC66" s="78"/>
      <c r="AD66" s="78"/>
      <c r="AE66" s="78">
        <f>(AE63/(AE$62+AE$63+AE$64))*100</f>
        <v>27.083333333333332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54.166666666666664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45.833333333333329</v>
      </c>
      <c r="E67" s="80"/>
      <c r="F67" s="80"/>
      <c r="G67" s="80">
        <f>(G64/(G$62+G$63+G$64))*100</f>
        <v>58.333333333333336</v>
      </c>
      <c r="H67" s="80"/>
      <c r="I67" s="80"/>
      <c r="J67" s="80">
        <f>(J64/(J$62+J$63+J$64))*100</f>
        <v>47.916666666666671</v>
      </c>
      <c r="K67" s="80"/>
      <c r="L67" s="80"/>
      <c r="M67" s="80">
        <f>(M64/(M$62+M$63+M$64))*100</f>
        <v>45.833333333333329</v>
      </c>
      <c r="N67" s="80"/>
      <c r="O67" s="80"/>
      <c r="P67" s="80">
        <f>(P64/(P$62+P$63+P$64))*100</f>
        <v>43.75</v>
      </c>
      <c r="Q67" s="80"/>
      <c r="R67" s="80"/>
      <c r="S67" s="80">
        <f>(S64/(S$62+S$63+S$64))*100</f>
        <v>43.75</v>
      </c>
      <c r="T67" s="80"/>
      <c r="U67" s="80"/>
      <c r="V67" s="80">
        <f>(V64/(V$62+V$63+V$64))*100</f>
        <v>52.083333333333336</v>
      </c>
      <c r="W67" s="80"/>
      <c r="X67" s="80"/>
      <c r="Y67" s="80">
        <f>(Y64/(Y$62+Y$63+Y$64))*100</f>
        <v>56.25</v>
      </c>
      <c r="Z67" s="80"/>
      <c r="AA67" s="80"/>
      <c r="AB67" s="80">
        <f>(AB64/(AB$62+AB$63+AB$64))*100</f>
        <v>47.916666666666671</v>
      </c>
      <c r="AC67" s="80"/>
      <c r="AD67" s="80"/>
      <c r="AE67" s="80">
        <f>(AE64/(AE$62+AE$63+AE$64))*100</f>
        <v>70.833333333333343</v>
      </c>
      <c r="AF67" s="80"/>
      <c r="AG67" s="80"/>
      <c r="AH67" s="80">
        <f>(AH64/(AH$62+AH$63+AH$64))*100</f>
        <v>37.5</v>
      </c>
      <c r="AI67" s="80"/>
      <c r="AJ67" s="80"/>
      <c r="AK67" s="81">
        <f>(AK64/(AK$62+AK$63+AK$64))*100</f>
        <v>39.583333333333329</v>
      </c>
    </row>
  </sheetData>
  <mergeCells count="5">
    <mergeCell ref="AN51:AN52"/>
    <mergeCell ref="AN53:AN54"/>
    <mergeCell ref="AN56:AN57"/>
    <mergeCell ref="AN58:AN59"/>
    <mergeCell ref="AN60:AN61"/>
  </mergeCells>
  <conditionalFormatting sqref="A2:A49">
    <cfRule type="containsText" dxfId="533" priority="210" operator="containsText" text="_">
      <formula>NOT(ISERROR(SEARCH("_",A2)))</formula>
    </cfRule>
  </conditionalFormatting>
  <conditionalFormatting sqref="H2:H49">
    <cfRule type="cellIs" dxfId="531" priority="180" operator="equal">
      <formula>0</formula>
    </cfRule>
  </conditionalFormatting>
  <conditionalFormatting sqref="F2:F49">
    <cfRule type="cellIs" dxfId="530" priority="186" operator="equal">
      <formula>0</formula>
    </cfRule>
  </conditionalFormatting>
  <conditionalFormatting sqref="E2:E49">
    <cfRule type="cellIs" dxfId="529" priority="192" operator="equal">
      <formula>0</formula>
    </cfRule>
  </conditionalFormatting>
  <conditionalFormatting sqref="C2:C49">
    <cfRule type="cellIs" dxfId="528" priority="198" operator="equal">
      <formula>0</formula>
    </cfRule>
  </conditionalFormatting>
  <conditionalFormatting sqref="B2:B49">
    <cfRule type="cellIs" dxfId="527" priority="204" operator="equal">
      <formula>0</formula>
    </cfRule>
  </conditionalFormatting>
  <conditionalFormatting sqref="B2:B49">
    <cfRule type="cellIs" dxfId="526" priority="200" operator="equal">
      <formula>0</formula>
    </cfRule>
    <cfRule type="aboveAverage" dxfId="525" priority="201" aboveAverage="0"/>
    <cfRule type="aboveAverage" dxfId="524" priority="202"/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{8A157135-A1D3-4B89-A707-EBB02EC1439D}</x14:id>
        </ext>
      </extLst>
    </cfRule>
  </conditionalFormatting>
  <conditionalFormatting sqref="C2:C49">
    <cfRule type="cellIs" dxfId="523" priority="194" operator="equal">
      <formula>0</formula>
    </cfRule>
    <cfRule type="aboveAverage" dxfId="522" priority="195" aboveAverage="0"/>
    <cfRule type="aboveAverage" dxfId="521" priority="196"/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{0BF66FDE-4D01-49FE-BD19-06EC7E210FFD}</x14:id>
        </ext>
      </extLst>
    </cfRule>
  </conditionalFormatting>
  <conditionalFormatting sqref="E2:E49">
    <cfRule type="cellIs" dxfId="520" priority="188" operator="equal">
      <formula>0</formula>
    </cfRule>
    <cfRule type="aboveAverage" dxfId="519" priority="189" aboveAverage="0"/>
    <cfRule type="aboveAverage" dxfId="518" priority="190"/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{D96030EE-65F6-4F6E-9BBF-B88EA5013CB3}</x14:id>
        </ext>
      </extLst>
    </cfRule>
  </conditionalFormatting>
  <conditionalFormatting sqref="F2:F49">
    <cfRule type="cellIs" dxfId="517" priority="182" operator="equal">
      <formula>0</formula>
    </cfRule>
    <cfRule type="aboveAverage" dxfId="516" priority="183" aboveAverage="0"/>
    <cfRule type="aboveAverage" dxfId="515" priority="184"/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{7161BDDA-A16E-40AF-934F-08A96634C6B1}</x14:id>
        </ext>
      </extLst>
    </cfRule>
  </conditionalFormatting>
  <conditionalFormatting sqref="H2:H49">
    <cfRule type="cellIs" dxfId="514" priority="176" operator="equal">
      <formula>0</formula>
    </cfRule>
    <cfRule type="aboveAverage" dxfId="513" priority="177" aboveAverage="0"/>
    <cfRule type="aboveAverage" dxfId="512" priority="178"/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{633BD43C-786F-42CB-9CA8-F7701C4E338D}</x14:id>
        </ext>
      </extLst>
    </cfRule>
  </conditionalFormatting>
  <conditionalFormatting sqref="I2:I49">
    <cfRule type="cellIs" dxfId="511" priority="174" operator="equal">
      <formula>0</formula>
    </cfRule>
  </conditionalFormatting>
  <conditionalFormatting sqref="I2:I49">
    <cfRule type="cellIs" dxfId="510" priority="170" operator="equal">
      <formula>0</formula>
    </cfRule>
    <cfRule type="aboveAverage" dxfId="509" priority="171" aboveAverage="0"/>
    <cfRule type="aboveAverage" dxfId="508" priority="172"/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{D19F86B0-99A5-495F-BB92-38D5D484B8FB}</x14:id>
        </ext>
      </extLst>
    </cfRule>
  </conditionalFormatting>
  <conditionalFormatting sqref="K2:K49">
    <cfRule type="cellIs" dxfId="507" priority="168" operator="equal">
      <formula>0</formula>
    </cfRule>
  </conditionalFormatting>
  <conditionalFormatting sqref="K2:K49">
    <cfRule type="cellIs" dxfId="506" priority="164" operator="equal">
      <formula>0</formula>
    </cfRule>
    <cfRule type="aboveAverage" dxfId="505" priority="165" aboveAverage="0"/>
    <cfRule type="aboveAverage" dxfId="504" priority="166"/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{715EE411-7A10-43B0-AAD9-9B0C42FE9639}</x14:id>
        </ext>
      </extLst>
    </cfRule>
  </conditionalFormatting>
  <conditionalFormatting sqref="L2:L49">
    <cfRule type="cellIs" dxfId="503" priority="162" operator="equal">
      <formula>0</formula>
    </cfRule>
  </conditionalFormatting>
  <conditionalFormatting sqref="L2:L49">
    <cfRule type="cellIs" dxfId="502" priority="158" operator="equal">
      <formula>0</formula>
    </cfRule>
    <cfRule type="aboveAverage" dxfId="501" priority="159" aboveAverage="0"/>
    <cfRule type="aboveAverage" dxfId="500" priority="160"/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{CBECAC85-CA9E-4F6B-A385-987008C4FCC1}</x14:id>
        </ext>
      </extLst>
    </cfRule>
  </conditionalFormatting>
  <conditionalFormatting sqref="N2:N49">
    <cfRule type="cellIs" dxfId="499" priority="156" operator="equal">
      <formula>0</formula>
    </cfRule>
  </conditionalFormatting>
  <conditionalFormatting sqref="N2:N49">
    <cfRule type="cellIs" dxfId="498" priority="152" operator="equal">
      <formula>0</formula>
    </cfRule>
    <cfRule type="aboveAverage" dxfId="497" priority="153" aboveAverage="0"/>
    <cfRule type="aboveAverage" dxfId="496" priority="154"/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{BA8EE487-039C-4AA2-9B43-CA576C5E182A}</x14:id>
        </ext>
      </extLst>
    </cfRule>
  </conditionalFormatting>
  <conditionalFormatting sqref="O2:O49">
    <cfRule type="cellIs" dxfId="495" priority="150" operator="equal">
      <formula>0</formula>
    </cfRule>
  </conditionalFormatting>
  <conditionalFormatting sqref="O2:O49">
    <cfRule type="cellIs" dxfId="494" priority="146" operator="equal">
      <formula>0</formula>
    </cfRule>
    <cfRule type="aboveAverage" dxfId="493" priority="147" aboveAverage="0"/>
    <cfRule type="aboveAverage" dxfId="492" priority="148"/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{1E1A4A64-5F9E-42BE-AFFE-5F31A62958ED}</x14:id>
        </ext>
      </extLst>
    </cfRule>
  </conditionalFormatting>
  <conditionalFormatting sqref="Q2:Q49">
    <cfRule type="cellIs" dxfId="491" priority="144" operator="equal">
      <formula>0</formula>
    </cfRule>
  </conditionalFormatting>
  <conditionalFormatting sqref="Q2:Q49">
    <cfRule type="cellIs" dxfId="490" priority="140" operator="equal">
      <formula>0</formula>
    </cfRule>
    <cfRule type="aboveAverage" dxfId="489" priority="141" aboveAverage="0"/>
    <cfRule type="aboveAverage" dxfId="488" priority="142"/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{80DCAFD1-D268-4E8F-B72B-FBE367677005}</x14:id>
        </ext>
      </extLst>
    </cfRule>
  </conditionalFormatting>
  <conditionalFormatting sqref="R2:R49">
    <cfRule type="cellIs" dxfId="487" priority="138" operator="equal">
      <formula>0</formula>
    </cfRule>
  </conditionalFormatting>
  <conditionalFormatting sqref="R2:R49">
    <cfRule type="cellIs" dxfId="486" priority="134" operator="equal">
      <formula>0</formula>
    </cfRule>
    <cfRule type="aboveAverage" dxfId="485" priority="135" aboveAverage="0"/>
    <cfRule type="aboveAverage" dxfId="484" priority="136"/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{9F6E437C-8A7B-456B-995D-238CBA3DB001}</x14:id>
        </ext>
      </extLst>
    </cfRule>
  </conditionalFormatting>
  <conditionalFormatting sqref="T2:T49">
    <cfRule type="cellIs" dxfId="483" priority="132" operator="equal">
      <formula>0</formula>
    </cfRule>
  </conditionalFormatting>
  <conditionalFormatting sqref="T2:T49">
    <cfRule type="cellIs" dxfId="482" priority="128" operator="equal">
      <formula>0</formula>
    </cfRule>
    <cfRule type="aboveAverage" dxfId="481" priority="129" aboveAverage="0"/>
    <cfRule type="aboveAverage" dxfId="480" priority="130"/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{F4ADA21B-6FDE-4BC0-BAF1-4DD43BE156A5}</x14:id>
        </ext>
      </extLst>
    </cfRule>
  </conditionalFormatting>
  <conditionalFormatting sqref="U2:U49">
    <cfRule type="cellIs" dxfId="479" priority="126" operator="equal">
      <formula>0</formula>
    </cfRule>
  </conditionalFormatting>
  <conditionalFormatting sqref="U2:U49">
    <cfRule type="cellIs" dxfId="478" priority="122" operator="equal">
      <formula>0</formula>
    </cfRule>
    <cfRule type="aboveAverage" dxfId="477" priority="123" aboveAverage="0"/>
    <cfRule type="aboveAverage" dxfId="476" priority="124"/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{ACB907A4-47D8-459E-99D6-856367769946}</x14:id>
        </ext>
      </extLst>
    </cfRule>
  </conditionalFormatting>
  <conditionalFormatting sqref="W2:W49">
    <cfRule type="cellIs" dxfId="475" priority="120" operator="equal">
      <formula>0</formula>
    </cfRule>
  </conditionalFormatting>
  <conditionalFormatting sqref="W2:W49">
    <cfRule type="cellIs" dxfId="474" priority="116" operator="equal">
      <formula>0</formula>
    </cfRule>
    <cfRule type="aboveAverage" dxfId="473" priority="117" aboveAverage="0"/>
    <cfRule type="aboveAverage" dxfId="472" priority="118"/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{FC76E597-E449-4CE4-8E01-3577510F5FFC}</x14:id>
        </ext>
      </extLst>
    </cfRule>
  </conditionalFormatting>
  <conditionalFormatting sqref="X2:X49">
    <cfRule type="cellIs" dxfId="471" priority="114" operator="equal">
      <formula>0</formula>
    </cfRule>
  </conditionalFormatting>
  <conditionalFormatting sqref="X2:X49">
    <cfRule type="cellIs" dxfId="470" priority="110" operator="equal">
      <formula>0</formula>
    </cfRule>
    <cfRule type="aboveAverage" dxfId="469" priority="111" aboveAverage="0"/>
    <cfRule type="aboveAverage" dxfId="468" priority="112"/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{E5C04259-A545-48B5-969C-F372326EE5A9}</x14:id>
        </ext>
      </extLst>
    </cfRule>
  </conditionalFormatting>
  <conditionalFormatting sqref="Z2:Z49">
    <cfRule type="cellIs" dxfId="467" priority="108" operator="equal">
      <formula>0</formula>
    </cfRule>
  </conditionalFormatting>
  <conditionalFormatting sqref="Z2:Z49">
    <cfRule type="cellIs" dxfId="466" priority="104" operator="equal">
      <formula>0</formula>
    </cfRule>
    <cfRule type="aboveAverage" dxfId="465" priority="105" aboveAverage="0"/>
    <cfRule type="aboveAverage" dxfId="464" priority="106"/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{646A7550-6044-420D-BCC4-415683AA845C}</x14:id>
        </ext>
      </extLst>
    </cfRule>
  </conditionalFormatting>
  <conditionalFormatting sqref="AA2:AA49">
    <cfRule type="cellIs" dxfId="463" priority="102" operator="equal">
      <formula>0</formula>
    </cfRule>
  </conditionalFormatting>
  <conditionalFormatting sqref="AA2:AA49">
    <cfRule type="cellIs" dxfId="462" priority="98" operator="equal">
      <formula>0</formula>
    </cfRule>
    <cfRule type="aboveAverage" dxfId="461" priority="99" aboveAverage="0"/>
    <cfRule type="aboveAverage" dxfId="460" priority="100"/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{D00C647C-68D3-4B03-B017-1F07EDF0AE24}</x14:id>
        </ext>
      </extLst>
    </cfRule>
  </conditionalFormatting>
  <conditionalFormatting sqref="AC2:AC49">
    <cfRule type="cellIs" dxfId="459" priority="96" operator="equal">
      <formula>0</formula>
    </cfRule>
  </conditionalFormatting>
  <conditionalFormatting sqref="AC2:AC49">
    <cfRule type="cellIs" dxfId="458" priority="92" operator="equal">
      <formula>0</formula>
    </cfRule>
    <cfRule type="aboveAverage" dxfId="457" priority="93" aboveAverage="0"/>
    <cfRule type="aboveAverage" dxfId="456" priority="94"/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{ED2C19BC-DFC8-4FED-822D-7F87EF3BE58B}</x14:id>
        </ext>
      </extLst>
    </cfRule>
  </conditionalFormatting>
  <conditionalFormatting sqref="AD2:AD49">
    <cfRule type="cellIs" dxfId="455" priority="90" operator="equal">
      <formula>0</formula>
    </cfRule>
  </conditionalFormatting>
  <conditionalFormatting sqref="AD2:AD49">
    <cfRule type="cellIs" dxfId="454" priority="86" operator="equal">
      <formula>0</formula>
    </cfRule>
    <cfRule type="aboveAverage" dxfId="453" priority="87" aboveAverage="0"/>
    <cfRule type="aboveAverage" dxfId="452" priority="88"/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{590005AC-CEAE-4EFB-9010-7D024FAD6388}</x14:id>
        </ext>
      </extLst>
    </cfRule>
  </conditionalFormatting>
  <conditionalFormatting sqref="AF2:AF49">
    <cfRule type="cellIs" dxfId="451" priority="84" operator="equal">
      <formula>0</formula>
    </cfRule>
  </conditionalFormatting>
  <conditionalFormatting sqref="AF2:AF49">
    <cfRule type="cellIs" dxfId="450" priority="80" operator="equal">
      <formula>0</formula>
    </cfRule>
    <cfRule type="aboveAverage" dxfId="449" priority="81" aboveAverage="0"/>
    <cfRule type="aboveAverage" dxfId="448" priority="82"/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{985E2769-8CE1-438E-BAEA-7339C8EEDBB1}</x14:id>
        </ext>
      </extLst>
    </cfRule>
  </conditionalFormatting>
  <conditionalFormatting sqref="AG2:AG49">
    <cfRule type="cellIs" dxfId="447" priority="78" operator="equal">
      <formula>0</formula>
    </cfRule>
  </conditionalFormatting>
  <conditionalFormatting sqref="AG2:AG49">
    <cfRule type="cellIs" dxfId="446" priority="74" operator="equal">
      <formula>0</formula>
    </cfRule>
    <cfRule type="aboveAverage" dxfId="445" priority="75" aboveAverage="0"/>
    <cfRule type="aboveAverage" dxfId="444" priority="76"/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{33370298-A9D0-414B-90FC-4420E72C7B97}</x14:id>
        </ext>
      </extLst>
    </cfRule>
  </conditionalFormatting>
  <conditionalFormatting sqref="AI2:AI49">
    <cfRule type="cellIs" dxfId="443" priority="72" operator="equal">
      <formula>0</formula>
    </cfRule>
  </conditionalFormatting>
  <conditionalFormatting sqref="AI2:AI49">
    <cfRule type="cellIs" dxfId="442" priority="68" operator="equal">
      <formula>0</formula>
    </cfRule>
    <cfRule type="aboveAverage" dxfId="441" priority="69" aboveAverage="0"/>
    <cfRule type="aboveAverage" dxfId="440" priority="70"/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{0B1C3B4B-B7CC-43C5-8E64-BAD8EAD39956}</x14:id>
        </ext>
      </extLst>
    </cfRule>
  </conditionalFormatting>
  <conditionalFormatting sqref="AJ2:AJ49">
    <cfRule type="cellIs" dxfId="439" priority="60" operator="equal">
      <formula>0</formula>
    </cfRule>
  </conditionalFormatting>
  <conditionalFormatting sqref="AJ2:AJ49">
    <cfRule type="cellIs" dxfId="434" priority="56" operator="equal">
      <formula>0</formula>
    </cfRule>
    <cfRule type="aboveAverage" dxfId="433" priority="57" aboveAverage="0"/>
    <cfRule type="aboveAverage" dxfId="432" priority="58"/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{10CD785A-1A95-4E63-A2C8-0F7385883E3B}</x14:id>
        </ext>
      </extLst>
    </cfRule>
  </conditionalFormatting>
  <conditionalFormatting sqref="D2:D49">
    <cfRule type="cellIs" dxfId="431" priority="52" operator="lessThan">
      <formula>0</formula>
    </cfRule>
    <cfRule type="cellIs" dxfId="430" priority="53" operator="greaterThan">
      <formula>0</formula>
    </cfRule>
    <cfRule type="cellIs" dxfId="429" priority="54" operator="equal">
      <formula>0</formula>
    </cfRule>
  </conditionalFormatting>
  <conditionalFormatting sqref="G2:G49">
    <cfRule type="cellIs" dxfId="428" priority="49" operator="lessThan">
      <formula>0</formula>
    </cfRule>
    <cfRule type="cellIs" dxfId="427" priority="50" operator="greaterThan">
      <formula>0</formula>
    </cfRule>
    <cfRule type="cellIs" dxfId="426" priority="51" operator="equal">
      <formula>0</formula>
    </cfRule>
  </conditionalFormatting>
  <conditionalFormatting sqref="J2:J49">
    <cfRule type="cellIs" dxfId="425" priority="46" operator="lessThan">
      <formula>0</formula>
    </cfRule>
    <cfRule type="cellIs" dxfId="424" priority="47" operator="greaterThan">
      <formula>0</formula>
    </cfRule>
    <cfRule type="cellIs" dxfId="423" priority="48" operator="equal">
      <formula>0</formula>
    </cfRule>
  </conditionalFormatting>
  <conditionalFormatting sqref="M2:M49">
    <cfRule type="cellIs" dxfId="422" priority="43" operator="lessThan">
      <formula>0</formula>
    </cfRule>
    <cfRule type="cellIs" dxfId="421" priority="44" operator="greaterThan">
      <formula>0</formula>
    </cfRule>
    <cfRule type="cellIs" dxfId="420" priority="45" operator="equal">
      <formula>0</formula>
    </cfRule>
  </conditionalFormatting>
  <conditionalFormatting sqref="P2:P49">
    <cfRule type="cellIs" dxfId="419" priority="40" operator="lessThan">
      <formula>0</formula>
    </cfRule>
    <cfRule type="cellIs" dxfId="418" priority="41" operator="greaterThan">
      <formula>0</formula>
    </cfRule>
    <cfRule type="cellIs" dxfId="417" priority="42" operator="equal">
      <formula>0</formula>
    </cfRule>
  </conditionalFormatting>
  <conditionalFormatting sqref="S2:S49">
    <cfRule type="cellIs" dxfId="416" priority="37" operator="lessThan">
      <formula>0</formula>
    </cfRule>
    <cfRule type="cellIs" dxfId="415" priority="38" operator="greaterThan">
      <formula>0</formula>
    </cfRule>
    <cfRule type="cellIs" dxfId="414" priority="39" operator="equal">
      <formula>0</formula>
    </cfRule>
  </conditionalFormatting>
  <conditionalFormatting sqref="V2:V49">
    <cfRule type="cellIs" dxfId="413" priority="34" operator="lessThan">
      <formula>0</formula>
    </cfRule>
    <cfRule type="cellIs" dxfId="412" priority="35" operator="greaterThan">
      <formula>0</formula>
    </cfRule>
    <cfRule type="cellIs" dxfId="411" priority="36" operator="equal">
      <formula>0</formula>
    </cfRule>
  </conditionalFormatting>
  <conditionalFormatting sqref="Y2:Y49">
    <cfRule type="cellIs" dxfId="410" priority="31" operator="lessThan">
      <formula>0</formula>
    </cfRule>
    <cfRule type="cellIs" dxfId="409" priority="32" operator="greaterThan">
      <formula>0</formula>
    </cfRule>
    <cfRule type="cellIs" dxfId="408" priority="33" operator="equal">
      <formula>0</formula>
    </cfRule>
  </conditionalFormatting>
  <conditionalFormatting sqref="AB2:AB49">
    <cfRule type="cellIs" dxfId="407" priority="28" operator="lessThan">
      <formula>0</formula>
    </cfRule>
    <cfRule type="cellIs" dxfId="406" priority="29" operator="greaterThan">
      <formula>0</formula>
    </cfRule>
    <cfRule type="cellIs" dxfId="405" priority="30" operator="equal">
      <formula>0</formula>
    </cfRule>
  </conditionalFormatting>
  <conditionalFormatting sqref="AE2:AE49">
    <cfRule type="cellIs" dxfId="404" priority="25" operator="lessThan">
      <formula>0</formula>
    </cfRule>
    <cfRule type="cellIs" dxfId="403" priority="26" operator="greaterThan">
      <formula>0</formula>
    </cfRule>
    <cfRule type="cellIs" dxfId="402" priority="27" operator="equal">
      <formula>0</formula>
    </cfRule>
  </conditionalFormatting>
  <conditionalFormatting sqref="AH2:AH49">
    <cfRule type="cellIs" dxfId="401" priority="22" operator="lessThan">
      <formula>0</formula>
    </cfRule>
    <cfRule type="cellIs" dxfId="400" priority="23" operator="greaterThan">
      <formula>0</formula>
    </cfRule>
    <cfRule type="cellIs" dxfId="399" priority="24" operator="equal">
      <formula>0</formula>
    </cfRule>
  </conditionalFormatting>
  <conditionalFormatting sqref="AK2:AK49">
    <cfRule type="cellIs" dxfId="398" priority="16" operator="lessThan">
      <formula>0</formula>
    </cfRule>
    <cfRule type="cellIs" dxfId="397" priority="17" operator="greaterThan">
      <formula>0</formula>
    </cfRule>
    <cfRule type="cellIs" dxfId="396" priority="18" operator="equal">
      <formula>0</formula>
    </cfRule>
  </conditionalFormatting>
  <conditionalFormatting sqref="A51:AK59 A60 A62:A64">
    <cfRule type="containsBlanks" dxfId="59" priority="15">
      <formula>LEN(TRIM(A51))=0</formula>
    </cfRule>
  </conditionalFormatting>
  <conditionalFormatting sqref="B51:AK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">
    <cfRule type="containsBlanks" dxfId="57" priority="10">
      <formula>LEN(TRIM(A61))=0</formula>
    </cfRule>
  </conditionalFormatting>
  <conditionalFormatting sqref="B60:AK61">
    <cfRule type="containsBlanks" dxfId="55" priority="9">
      <formula>LEN(TRIM(B60))=0</formula>
    </cfRule>
  </conditionalFormatting>
  <conditionalFormatting sqref="B60:AK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53" priority="5">
      <formula>LEN(TRIM(B62))=0</formula>
    </cfRule>
    <cfRule type="containsBlanks" dxfId="52" priority="6">
      <formula>LEN(TRIM(B62))=0</formula>
    </cfRule>
    <cfRule type="containsBlanks" dxfId="51" priority="7">
      <formula>LEN(TRIM(B62))=0</formula>
    </cfRule>
  </conditionalFormatting>
  <conditionalFormatting sqref="A65:A67">
    <cfRule type="containsBlanks" dxfId="47" priority="4">
      <formula>LEN(TRIM(A65))=0</formula>
    </cfRule>
  </conditionalFormatting>
  <conditionalFormatting sqref="B65:AK67">
    <cfRule type="containsBlanks" dxfId="45" priority="1">
      <formula>LEN(TRIM(B65))=0</formula>
    </cfRule>
    <cfRule type="containsBlanks" dxfId="44" priority="2">
      <formula>LEN(TRIM(B65))=0</formula>
    </cfRule>
    <cfRule type="containsBlanks" dxfId="43" priority="3">
      <formula>LEN(TRIM(B65))=0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57135-A1D3-4B89-A707-EBB02EC14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dataBar" id="{0BF66FDE-4D01-49FE-BD19-06EC7E21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D96030EE-65F6-4F6E-9BBF-B88EA5013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7161BDDA-A16E-40AF-934F-08A96634C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dataBar" id="{633BD43C-786F-42CB-9CA8-F7701C4E3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dataBar" id="{D19F86B0-99A5-495F-BB92-38D5D484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715EE411-7A10-43B0-AAD9-9B0C42FE9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dataBar" id="{CBECAC85-CA9E-4F6B-A385-987008C4F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dataBar" id="{BA8EE487-039C-4AA2-9B43-CA576C5E1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dataBar" id="{1E1A4A64-5F9E-42BE-AFFE-5F31A6295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dataBar" id="{80DCAFD1-D268-4E8F-B72B-FBE367677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dataBar" id="{9F6E437C-8A7B-456B-995D-238CBA3DB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F4ADA21B-6FDE-4BC0-BAF1-4DD43BE15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dataBar" id="{ACB907A4-47D8-459E-99D6-856367769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dataBar" id="{FC76E597-E449-4CE4-8E01-3577510F5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dataBar" id="{E5C04259-A545-48B5-969C-F372326EE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dataBar" id="{646A7550-6044-420D-BCC4-415683AA8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dataBar" id="{D00C647C-68D3-4B03-B017-1F07EDF0A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dataBar" id="{ED2C19BC-DFC8-4FED-822D-7F87EF3BE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dataBar" id="{590005AC-CEAE-4EFB-9010-7D024FAD6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dataBar" id="{985E2769-8CE1-438E-BAEA-7339C8EED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dataBar" id="{33370298-A9D0-414B-90FC-4420E72C7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dataBar" id="{0B1C3B4B-B7CC-43C5-8E64-BAD8EAD39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199" id="{95963931-3355-4FE8-BD1C-FC1ACCE3F88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iconSet" priority="193" id="{179B67D1-901B-42A6-83F6-A5A1C1D2CAF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iconSet" priority="187" id="{BF7D295E-2775-498F-A653-B3D3284BAE4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iconSet" priority="181" id="{3B6D0EDD-FD9B-445F-8883-B3A389A9922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iconSet" priority="175" id="{EA068474-5B99-414B-BDA0-19728C52E97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iconSet" priority="169" id="{54766019-5645-421D-8E59-659121823D0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iconSet" priority="163" id="{F7A592A2-FA9F-4C65-AA6E-B60BE3EE03A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iconSet" priority="157" id="{5A039060-030F-44E4-A5D2-99177707462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iconSet" priority="151" id="{5A8F39A9-E3B2-4F4A-8A01-6DD59402B9D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iconSet" priority="145" id="{C95EE909-E7BB-44E7-8C29-42AC40CD52C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iconSet" priority="139" id="{2F6797D6-0B50-4556-9F53-91E1E49C6EA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iconSet" priority="133" id="{9292128F-44EC-4088-8554-2A751211170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iconSet" priority="127" id="{FBA3B2E2-64FF-4AF4-97AF-0C7DF443B96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iconSet" priority="121" id="{1B24AA22-8968-4231-AD54-680A16138AF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iconSet" priority="115" id="{C3A61469-8AE3-4423-9A6A-8033DA58389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iconSet" priority="109" id="{565B2E02-5B39-4B94-8957-9EF0ED922168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iconSet" priority="103" id="{05100C83-5C9D-4B91-A8D7-0D5C46E2C14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iconSet" priority="97" id="{FD277A21-F9D9-4F7D-B441-53BDF3E691BC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iconSet" priority="91" id="{3D5E27CC-A067-4985-825A-A9597DA9E73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iconSet" priority="85" id="{398D2754-FC76-4DDC-861E-D8B9811A3E0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iconSet" priority="79" id="{7FB7BC8E-37B0-4734-94CA-7B2D13665B8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iconSet" priority="73" id="{66453CBE-3E2E-46BF-855C-DF9C30C5F1B9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iconSet" priority="67" id="{178DB7D4-886A-4617-AEF7-4219A36E2917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10CD785A-1A95-4E63-A2C8-0F7385883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55" id="{9551E11D-B6CC-4B38-8FB9-A89A6F2E251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baseColWidth="10" defaultRowHeight="15" x14ac:dyDescent="0.25"/>
  <cols>
    <col min="39" max="39" width="24.42578125" bestFit="1" customWidth="1"/>
  </cols>
  <sheetData>
    <row r="1" spans="1:37" ht="15.75" thickBot="1" x14ac:dyDescent="0.3">
      <c r="A1" s="17" t="s">
        <v>0</v>
      </c>
      <c r="B1" s="42" t="s">
        <v>1</v>
      </c>
      <c r="C1" s="43" t="s">
        <v>2</v>
      </c>
      <c r="D1" s="43" t="s">
        <v>1653</v>
      </c>
      <c r="E1" s="43" t="s">
        <v>3</v>
      </c>
      <c r="F1" s="43" t="s">
        <v>4</v>
      </c>
      <c r="G1" s="43" t="s">
        <v>1654</v>
      </c>
      <c r="H1" s="43" t="s">
        <v>5</v>
      </c>
      <c r="I1" s="43" t="s">
        <v>6</v>
      </c>
      <c r="J1" s="43" t="s">
        <v>1655</v>
      </c>
      <c r="K1" s="43" t="s">
        <v>7</v>
      </c>
      <c r="L1" s="43" t="s">
        <v>8</v>
      </c>
      <c r="M1" s="43" t="s">
        <v>1656</v>
      </c>
      <c r="N1" s="43" t="s">
        <v>9</v>
      </c>
      <c r="O1" s="43" t="s">
        <v>10</v>
      </c>
      <c r="P1" s="43" t="s">
        <v>1657</v>
      </c>
      <c r="Q1" s="43" t="s">
        <v>11</v>
      </c>
      <c r="R1" s="43" t="s">
        <v>12</v>
      </c>
      <c r="S1" s="43" t="s">
        <v>1658</v>
      </c>
      <c r="T1" s="43" t="s">
        <v>13</v>
      </c>
      <c r="U1" s="43" t="s">
        <v>14</v>
      </c>
      <c r="V1" s="43" t="s">
        <v>1659</v>
      </c>
      <c r="W1" s="43" t="s">
        <v>15</v>
      </c>
      <c r="X1" s="43" t="s">
        <v>16</v>
      </c>
      <c r="Y1" s="43" t="s">
        <v>1660</v>
      </c>
      <c r="Z1" s="43" t="s">
        <v>17</v>
      </c>
      <c r="AA1" s="43" t="s">
        <v>18</v>
      </c>
      <c r="AB1" s="43" t="s">
        <v>1661</v>
      </c>
      <c r="AC1" s="43" t="s">
        <v>19</v>
      </c>
      <c r="AD1" s="43" t="s">
        <v>20</v>
      </c>
      <c r="AE1" s="43" t="s">
        <v>1662</v>
      </c>
      <c r="AF1" s="43" t="s">
        <v>21</v>
      </c>
      <c r="AG1" s="43" t="s">
        <v>22</v>
      </c>
      <c r="AH1" s="43" t="s">
        <v>1663</v>
      </c>
      <c r="AI1" s="43" t="s">
        <v>23</v>
      </c>
      <c r="AJ1" s="40" t="s">
        <v>24</v>
      </c>
      <c r="AK1" s="40" t="s">
        <v>1664</v>
      </c>
    </row>
    <row r="2" spans="1:37" x14ac:dyDescent="0.25">
      <c r="A2" s="71" t="s">
        <v>25</v>
      </c>
      <c r="B2" s="44">
        <v>268</v>
      </c>
      <c r="C2" s="64">
        <v>165.6</v>
      </c>
      <c r="D2" s="3">
        <f>B2-C2</f>
        <v>102.4</v>
      </c>
      <c r="E2" s="64">
        <v>120.5</v>
      </c>
      <c r="F2" s="64">
        <v>120.5</v>
      </c>
      <c r="G2" s="3">
        <f>E2-F2</f>
        <v>0</v>
      </c>
      <c r="H2" s="64">
        <v>102.4</v>
      </c>
      <c r="I2" s="64">
        <v>108.4</v>
      </c>
      <c r="J2" s="3">
        <f>H2-I2</f>
        <v>-6</v>
      </c>
      <c r="K2" s="64">
        <v>271</v>
      </c>
      <c r="L2" s="64">
        <v>385.5</v>
      </c>
      <c r="M2" s="3">
        <f>K2-L2</f>
        <v>-114.5</v>
      </c>
      <c r="N2" s="64">
        <v>144.6</v>
      </c>
      <c r="O2" s="64">
        <v>156.6</v>
      </c>
      <c r="P2" s="3">
        <f>N2-O2</f>
        <v>-12</v>
      </c>
      <c r="Q2" s="64">
        <v>286.10000000000002</v>
      </c>
      <c r="R2" s="64">
        <v>283.10000000000002</v>
      </c>
      <c r="S2" s="3">
        <f>Q2-R2</f>
        <v>3</v>
      </c>
      <c r="T2" s="64">
        <v>66.3</v>
      </c>
      <c r="U2" s="64">
        <v>69.3</v>
      </c>
      <c r="V2" s="3">
        <f>T2-U2</f>
        <v>-3</v>
      </c>
      <c r="W2" s="64">
        <v>337.3</v>
      </c>
      <c r="X2" s="64">
        <v>397.5</v>
      </c>
      <c r="Y2" s="3">
        <f>W2-X2</f>
        <v>-60.199999999999989</v>
      </c>
      <c r="Z2" s="64">
        <v>180.7</v>
      </c>
      <c r="AA2" s="64">
        <v>195.7</v>
      </c>
      <c r="AB2" s="3">
        <f>Z2-AA2</f>
        <v>-15</v>
      </c>
      <c r="AC2" s="64">
        <v>322.2</v>
      </c>
      <c r="AD2" s="64">
        <v>316.2</v>
      </c>
      <c r="AE2" s="3">
        <f>AC2-AD2</f>
        <v>6</v>
      </c>
      <c r="AF2" s="64">
        <v>192.7</v>
      </c>
      <c r="AG2" s="64">
        <v>108.4</v>
      </c>
      <c r="AH2" s="3">
        <f>AF2-AG2</f>
        <v>84.299999999999983</v>
      </c>
      <c r="AI2" s="64">
        <v>262</v>
      </c>
      <c r="AJ2" s="64">
        <v>295.10000000000002</v>
      </c>
      <c r="AK2" s="91">
        <f>AI2-AJ2</f>
        <v>-33.100000000000023</v>
      </c>
    </row>
    <row r="3" spans="1:37" x14ac:dyDescent="0.25">
      <c r="A3" s="71" t="s">
        <v>44</v>
      </c>
      <c r="B3" s="46">
        <v>90.8</v>
      </c>
      <c r="C3" s="63">
        <v>47.6</v>
      </c>
      <c r="D3" s="92">
        <f t="shared" ref="D3:D49" si="0">B3-C3</f>
        <v>43.199999999999996</v>
      </c>
      <c r="E3" s="63">
        <v>179.5</v>
      </c>
      <c r="F3" s="63">
        <v>365.5</v>
      </c>
      <c r="G3" s="92">
        <f t="shared" ref="G3:G49" si="1">E3-F3</f>
        <v>-186</v>
      </c>
      <c r="H3" s="63">
        <v>114.6</v>
      </c>
      <c r="I3" s="63">
        <v>97.3</v>
      </c>
      <c r="J3" s="92">
        <f t="shared" ref="J3:J49" si="2">H3-I3</f>
        <v>17.299999999999997</v>
      </c>
      <c r="K3" s="63">
        <v>121.1</v>
      </c>
      <c r="L3" s="63">
        <v>201.1</v>
      </c>
      <c r="M3" s="92">
        <f t="shared" ref="M3:M49" si="3">K3-L3</f>
        <v>-80</v>
      </c>
      <c r="N3" s="63">
        <v>116.8</v>
      </c>
      <c r="O3" s="63">
        <v>108.1</v>
      </c>
      <c r="P3" s="92">
        <f t="shared" ref="P3:P49" si="4">N3-O3</f>
        <v>8.7000000000000028</v>
      </c>
      <c r="Q3" s="63">
        <v>64.900000000000006</v>
      </c>
      <c r="R3" s="63">
        <v>69.2</v>
      </c>
      <c r="S3" s="92">
        <f t="shared" ref="S3:S49" si="5">Q3-R3</f>
        <v>-4.2999999999999972</v>
      </c>
      <c r="T3" s="63">
        <v>106</v>
      </c>
      <c r="U3" s="63">
        <v>134.1</v>
      </c>
      <c r="V3" s="92">
        <f t="shared" ref="V3:V49" si="6">T3-U3</f>
        <v>-28.099999999999994</v>
      </c>
      <c r="W3" s="63">
        <v>149.19999999999999</v>
      </c>
      <c r="X3" s="63">
        <v>84.4</v>
      </c>
      <c r="Y3" s="92">
        <f t="shared" ref="Y3:Y49" si="7">W3-X3</f>
        <v>64.799999999999983</v>
      </c>
      <c r="Z3" s="63">
        <v>60.6</v>
      </c>
      <c r="AA3" s="63">
        <v>58.4</v>
      </c>
      <c r="AB3" s="92">
        <f t="shared" ref="AB3:AB49" si="8">Z3-AA3</f>
        <v>2.2000000000000028</v>
      </c>
      <c r="AC3" s="63">
        <v>188.2</v>
      </c>
      <c r="AD3" s="63">
        <v>138.4</v>
      </c>
      <c r="AE3" s="92">
        <f t="shared" ref="AE3:AE49" si="9">AC3-AD3</f>
        <v>49.799999999999983</v>
      </c>
      <c r="AF3" s="63">
        <v>90.8</v>
      </c>
      <c r="AG3" s="63">
        <v>97.3</v>
      </c>
      <c r="AH3" s="92">
        <f t="shared" ref="AH3:AH49" si="10">AF3-AG3</f>
        <v>-6.5</v>
      </c>
      <c r="AI3" s="63">
        <v>151.4</v>
      </c>
      <c r="AJ3" s="63">
        <v>175.2</v>
      </c>
      <c r="AK3" s="93">
        <f t="shared" ref="AK3:AK49" si="11">AI3-AJ3</f>
        <v>-23.799999999999983</v>
      </c>
    </row>
    <row r="4" spans="1:37" x14ac:dyDescent="0.25">
      <c r="A4" s="71" t="s">
        <v>60</v>
      </c>
      <c r="B4" s="46">
        <v>20.5</v>
      </c>
      <c r="C4" s="63">
        <v>10.3</v>
      </c>
      <c r="D4" s="92">
        <f t="shared" si="0"/>
        <v>10.199999999999999</v>
      </c>
      <c r="E4" s="63">
        <v>20.5</v>
      </c>
      <c r="F4" s="63">
        <v>20.5</v>
      </c>
      <c r="G4" s="92">
        <f t="shared" si="1"/>
        <v>0</v>
      </c>
      <c r="H4" s="63">
        <v>37.700000000000003</v>
      </c>
      <c r="I4" s="63">
        <v>34.200000000000003</v>
      </c>
      <c r="J4" s="92">
        <f t="shared" si="2"/>
        <v>3.5</v>
      </c>
      <c r="K4" s="63">
        <v>65.099999999999994</v>
      </c>
      <c r="L4" s="63">
        <v>61.6</v>
      </c>
      <c r="M4" s="92">
        <f t="shared" si="3"/>
        <v>3.4999999999999929</v>
      </c>
      <c r="N4" s="63">
        <v>47.9</v>
      </c>
      <c r="O4" s="63">
        <v>47.9</v>
      </c>
      <c r="P4" s="92">
        <f t="shared" si="4"/>
        <v>0</v>
      </c>
      <c r="Q4" s="63">
        <v>27.4</v>
      </c>
      <c r="R4" s="63">
        <v>58.2</v>
      </c>
      <c r="S4" s="92">
        <f t="shared" si="5"/>
        <v>-30.800000000000004</v>
      </c>
      <c r="T4" s="63">
        <v>17.100000000000001</v>
      </c>
      <c r="U4" s="63">
        <v>13.7</v>
      </c>
      <c r="V4" s="92">
        <f t="shared" si="6"/>
        <v>3.4000000000000021</v>
      </c>
      <c r="W4" s="63">
        <v>51.4</v>
      </c>
      <c r="X4" s="63">
        <v>34.200000000000003</v>
      </c>
      <c r="Y4" s="92">
        <f t="shared" si="7"/>
        <v>17.199999999999996</v>
      </c>
      <c r="Z4" s="63">
        <v>44.5</v>
      </c>
      <c r="AA4" s="63">
        <v>44.5</v>
      </c>
      <c r="AB4" s="92">
        <f t="shared" si="8"/>
        <v>0</v>
      </c>
      <c r="AC4" s="63">
        <v>17.100000000000001</v>
      </c>
      <c r="AD4" s="63">
        <v>10.3</v>
      </c>
      <c r="AE4" s="92">
        <f t="shared" si="9"/>
        <v>6.8000000000000007</v>
      </c>
      <c r="AF4" s="63">
        <v>24</v>
      </c>
      <c r="AG4" s="63">
        <v>20.5</v>
      </c>
      <c r="AH4" s="92">
        <f t="shared" si="10"/>
        <v>3.5</v>
      </c>
      <c r="AI4" s="63">
        <v>61.6</v>
      </c>
      <c r="AJ4" s="63">
        <v>99.3</v>
      </c>
      <c r="AK4" s="93">
        <f t="shared" si="11"/>
        <v>-37.699999999999996</v>
      </c>
    </row>
    <row r="5" spans="1:37" x14ac:dyDescent="0.25">
      <c r="A5" s="71" t="s">
        <v>63</v>
      </c>
      <c r="B5" s="46">
        <v>287.39999999999998</v>
      </c>
      <c r="C5" s="63">
        <v>151.4</v>
      </c>
      <c r="D5" s="92">
        <f t="shared" si="0"/>
        <v>135.99999999999997</v>
      </c>
      <c r="E5" s="63">
        <v>265.8</v>
      </c>
      <c r="F5" s="63">
        <v>139.1</v>
      </c>
      <c r="G5" s="92">
        <f t="shared" si="1"/>
        <v>126.70000000000002</v>
      </c>
      <c r="H5" s="63">
        <v>145.30000000000001</v>
      </c>
      <c r="I5" s="63">
        <v>176.2</v>
      </c>
      <c r="J5" s="92">
        <f t="shared" si="2"/>
        <v>-30.899999999999977</v>
      </c>
      <c r="K5" s="63">
        <v>191.6</v>
      </c>
      <c r="L5" s="63">
        <v>222.5</v>
      </c>
      <c r="M5" s="92">
        <f t="shared" si="3"/>
        <v>-30.900000000000006</v>
      </c>
      <c r="N5" s="63">
        <v>114.4</v>
      </c>
      <c r="O5" s="63">
        <v>77.3</v>
      </c>
      <c r="P5" s="92">
        <f t="shared" si="4"/>
        <v>37.100000000000009</v>
      </c>
      <c r="Q5" s="63">
        <v>132.9</v>
      </c>
      <c r="R5" s="63">
        <v>231.8</v>
      </c>
      <c r="S5" s="92">
        <f t="shared" si="5"/>
        <v>-98.9</v>
      </c>
      <c r="T5" s="63">
        <v>200.9</v>
      </c>
      <c r="U5" s="63">
        <v>200.9</v>
      </c>
      <c r="V5" s="92">
        <f t="shared" si="6"/>
        <v>0</v>
      </c>
      <c r="W5" s="63">
        <v>272</v>
      </c>
      <c r="X5" s="63">
        <v>148.4</v>
      </c>
      <c r="Y5" s="92">
        <f t="shared" si="7"/>
        <v>123.6</v>
      </c>
      <c r="Z5" s="63">
        <v>213.3</v>
      </c>
      <c r="AA5" s="63">
        <v>176.2</v>
      </c>
      <c r="AB5" s="92">
        <f t="shared" si="8"/>
        <v>37.100000000000023</v>
      </c>
      <c r="AC5" s="63">
        <v>204</v>
      </c>
      <c r="AD5" s="63">
        <v>163.80000000000001</v>
      </c>
      <c r="AE5" s="92">
        <f t="shared" si="9"/>
        <v>40.199999999999989</v>
      </c>
      <c r="AF5" s="63">
        <v>129.80000000000001</v>
      </c>
      <c r="AG5" s="63">
        <v>157.6</v>
      </c>
      <c r="AH5" s="92">
        <f t="shared" si="10"/>
        <v>-27.799999999999983</v>
      </c>
      <c r="AI5" s="63">
        <v>318.3</v>
      </c>
      <c r="AJ5" s="63">
        <v>299.8</v>
      </c>
      <c r="AK5" s="93">
        <f t="shared" si="11"/>
        <v>18.5</v>
      </c>
    </row>
    <row r="6" spans="1:37" x14ac:dyDescent="0.25">
      <c r="A6" s="71" t="s">
        <v>78</v>
      </c>
      <c r="B6" s="46">
        <v>354.5</v>
      </c>
      <c r="C6" s="63">
        <v>274.10000000000002</v>
      </c>
      <c r="D6" s="92">
        <f t="shared" si="0"/>
        <v>80.399999999999977</v>
      </c>
      <c r="E6" s="63">
        <v>283.60000000000002</v>
      </c>
      <c r="F6" s="63">
        <v>354.5</v>
      </c>
      <c r="G6" s="92">
        <f t="shared" si="1"/>
        <v>-70.899999999999977</v>
      </c>
      <c r="H6" s="63">
        <v>198.5</v>
      </c>
      <c r="I6" s="63">
        <v>146.5</v>
      </c>
      <c r="J6" s="92">
        <f t="shared" si="2"/>
        <v>52</v>
      </c>
      <c r="K6" s="63">
        <v>519.9</v>
      </c>
      <c r="L6" s="63">
        <v>326.10000000000002</v>
      </c>
      <c r="M6" s="92">
        <f t="shared" si="3"/>
        <v>193.79999999999995</v>
      </c>
      <c r="N6" s="63">
        <v>198.5</v>
      </c>
      <c r="O6" s="63">
        <v>231.6</v>
      </c>
      <c r="P6" s="92">
        <f t="shared" si="4"/>
        <v>-33.099999999999994</v>
      </c>
      <c r="Q6" s="63">
        <v>269.39999999999998</v>
      </c>
      <c r="R6" s="63">
        <v>255.2</v>
      </c>
      <c r="S6" s="92">
        <f t="shared" si="5"/>
        <v>14.199999999999989</v>
      </c>
      <c r="T6" s="63">
        <v>99.2</v>
      </c>
      <c r="U6" s="63">
        <v>122.9</v>
      </c>
      <c r="V6" s="92">
        <f t="shared" si="6"/>
        <v>-23.700000000000003</v>
      </c>
      <c r="W6" s="63">
        <v>439.5</v>
      </c>
      <c r="X6" s="63">
        <v>387.5</v>
      </c>
      <c r="Y6" s="92">
        <f t="shared" si="7"/>
        <v>52</v>
      </c>
      <c r="Z6" s="63">
        <v>378.1</v>
      </c>
      <c r="AA6" s="63">
        <v>378.1</v>
      </c>
      <c r="AB6" s="92">
        <f t="shared" si="8"/>
        <v>0</v>
      </c>
      <c r="AC6" s="63">
        <v>411.2</v>
      </c>
      <c r="AD6" s="63">
        <v>250.5</v>
      </c>
      <c r="AE6" s="92">
        <f t="shared" si="9"/>
        <v>160.69999999999999</v>
      </c>
      <c r="AF6" s="63">
        <v>132.30000000000001</v>
      </c>
      <c r="AG6" s="63">
        <v>122.9</v>
      </c>
      <c r="AH6" s="92">
        <f t="shared" si="10"/>
        <v>9.4000000000000057</v>
      </c>
      <c r="AI6" s="63">
        <v>297.7</v>
      </c>
      <c r="AJ6" s="63">
        <v>179.6</v>
      </c>
      <c r="AK6" s="93">
        <f t="shared" si="11"/>
        <v>118.1</v>
      </c>
    </row>
    <row r="7" spans="1:37" x14ac:dyDescent="0.25">
      <c r="A7" s="71" t="s">
        <v>89</v>
      </c>
      <c r="B7" s="46">
        <v>122.9</v>
      </c>
      <c r="C7" s="63">
        <v>78.5</v>
      </c>
      <c r="D7" s="92">
        <f t="shared" si="0"/>
        <v>44.400000000000006</v>
      </c>
      <c r="E7" s="63">
        <v>320.89999999999998</v>
      </c>
      <c r="F7" s="63">
        <v>375.5</v>
      </c>
      <c r="G7" s="92">
        <f t="shared" si="1"/>
        <v>-54.600000000000023</v>
      </c>
      <c r="H7" s="63">
        <v>153.6</v>
      </c>
      <c r="I7" s="63">
        <v>191.1</v>
      </c>
      <c r="J7" s="92">
        <f t="shared" si="2"/>
        <v>-37.5</v>
      </c>
      <c r="K7" s="63">
        <v>180.9</v>
      </c>
      <c r="L7" s="63">
        <v>160.4</v>
      </c>
      <c r="M7" s="92">
        <f t="shared" si="3"/>
        <v>20.5</v>
      </c>
      <c r="N7" s="63">
        <v>109.2</v>
      </c>
      <c r="O7" s="63">
        <v>133.1</v>
      </c>
      <c r="P7" s="92">
        <f t="shared" si="4"/>
        <v>-23.899999999999991</v>
      </c>
      <c r="Q7" s="63">
        <v>249.2</v>
      </c>
      <c r="R7" s="63">
        <v>129.69999999999999</v>
      </c>
      <c r="S7" s="92">
        <f t="shared" si="5"/>
        <v>119.5</v>
      </c>
      <c r="T7" s="63">
        <v>109.2</v>
      </c>
      <c r="U7" s="63">
        <v>81.900000000000006</v>
      </c>
      <c r="V7" s="92">
        <f t="shared" si="6"/>
        <v>27.299999999999997</v>
      </c>
      <c r="W7" s="63">
        <v>204.8</v>
      </c>
      <c r="X7" s="63">
        <v>225.3</v>
      </c>
      <c r="Y7" s="92">
        <f t="shared" si="7"/>
        <v>-20.5</v>
      </c>
      <c r="Z7" s="63">
        <v>105.8</v>
      </c>
      <c r="AA7" s="63">
        <v>68.3</v>
      </c>
      <c r="AB7" s="92">
        <f t="shared" si="8"/>
        <v>37.5</v>
      </c>
      <c r="AC7" s="63">
        <v>129.69999999999999</v>
      </c>
      <c r="AD7" s="63">
        <v>198</v>
      </c>
      <c r="AE7" s="92">
        <f t="shared" si="9"/>
        <v>-68.300000000000011</v>
      </c>
      <c r="AF7" s="63">
        <v>177.5</v>
      </c>
      <c r="AG7" s="63">
        <v>218.5</v>
      </c>
      <c r="AH7" s="92">
        <f t="shared" si="10"/>
        <v>-41</v>
      </c>
      <c r="AI7" s="63">
        <v>440.3</v>
      </c>
      <c r="AJ7" s="63">
        <v>522.20000000000005</v>
      </c>
      <c r="AK7" s="93">
        <f t="shared" si="11"/>
        <v>-81.900000000000034</v>
      </c>
    </row>
    <row r="8" spans="1:37" x14ac:dyDescent="0.25">
      <c r="A8" s="71" t="s">
        <v>102</v>
      </c>
      <c r="B8" s="46">
        <v>142.30000000000001</v>
      </c>
      <c r="C8" s="63">
        <v>180.5</v>
      </c>
      <c r="D8" s="92">
        <f t="shared" si="0"/>
        <v>-38.199999999999989</v>
      </c>
      <c r="E8" s="63">
        <v>152.69999999999999</v>
      </c>
      <c r="F8" s="63">
        <v>177</v>
      </c>
      <c r="G8" s="92">
        <f t="shared" si="1"/>
        <v>-24.300000000000011</v>
      </c>
      <c r="H8" s="63">
        <v>93.7</v>
      </c>
      <c r="I8" s="63">
        <v>93.7</v>
      </c>
      <c r="J8" s="92">
        <f t="shared" si="2"/>
        <v>0</v>
      </c>
      <c r="K8" s="63">
        <v>298.5</v>
      </c>
      <c r="L8" s="63">
        <v>381.8</v>
      </c>
      <c r="M8" s="92">
        <f t="shared" si="3"/>
        <v>-83.300000000000011</v>
      </c>
      <c r="N8" s="63">
        <v>208.3</v>
      </c>
      <c r="O8" s="63">
        <v>236</v>
      </c>
      <c r="P8" s="92">
        <f t="shared" si="4"/>
        <v>-27.699999999999989</v>
      </c>
      <c r="Q8" s="63">
        <v>190.9</v>
      </c>
      <c r="R8" s="63">
        <v>243</v>
      </c>
      <c r="S8" s="92">
        <f t="shared" si="5"/>
        <v>-52.099999999999994</v>
      </c>
      <c r="T8" s="63">
        <v>135.4</v>
      </c>
      <c r="U8" s="63">
        <v>66</v>
      </c>
      <c r="V8" s="92">
        <f t="shared" si="6"/>
        <v>69.400000000000006</v>
      </c>
      <c r="W8" s="63">
        <v>177</v>
      </c>
      <c r="X8" s="63">
        <v>149.30000000000001</v>
      </c>
      <c r="Y8" s="92">
        <f t="shared" si="7"/>
        <v>27.699999999999989</v>
      </c>
      <c r="Z8" s="63">
        <v>204.8</v>
      </c>
      <c r="AA8" s="63">
        <v>131.9</v>
      </c>
      <c r="AB8" s="92">
        <f t="shared" si="8"/>
        <v>72.900000000000006</v>
      </c>
      <c r="AC8" s="63">
        <v>225.6</v>
      </c>
      <c r="AD8" s="63">
        <v>166.6</v>
      </c>
      <c r="AE8" s="92">
        <f t="shared" si="9"/>
        <v>59</v>
      </c>
      <c r="AF8" s="63">
        <v>145.80000000000001</v>
      </c>
      <c r="AG8" s="63">
        <v>135.4</v>
      </c>
      <c r="AH8" s="92">
        <f t="shared" si="10"/>
        <v>10.400000000000006</v>
      </c>
      <c r="AI8" s="63">
        <v>270.8</v>
      </c>
      <c r="AJ8" s="63">
        <v>291.60000000000002</v>
      </c>
      <c r="AK8" s="93">
        <f t="shared" si="11"/>
        <v>-20.800000000000011</v>
      </c>
    </row>
    <row r="9" spans="1:37" x14ac:dyDescent="0.25">
      <c r="A9" s="71" t="s">
        <v>117</v>
      </c>
      <c r="B9" s="46">
        <v>196.2</v>
      </c>
      <c r="C9" s="63">
        <v>207.1</v>
      </c>
      <c r="D9" s="92">
        <f t="shared" si="0"/>
        <v>-10.900000000000006</v>
      </c>
      <c r="E9" s="63">
        <v>117.2</v>
      </c>
      <c r="F9" s="63">
        <v>133.5</v>
      </c>
      <c r="G9" s="92">
        <f t="shared" si="1"/>
        <v>-16.299999999999997</v>
      </c>
      <c r="H9" s="63">
        <v>81.7</v>
      </c>
      <c r="I9" s="63">
        <v>76.3</v>
      </c>
      <c r="J9" s="92">
        <f t="shared" si="2"/>
        <v>5.4000000000000057</v>
      </c>
      <c r="K9" s="63">
        <v>171.6</v>
      </c>
      <c r="L9" s="63">
        <v>188</v>
      </c>
      <c r="M9" s="92">
        <f t="shared" si="3"/>
        <v>-16.400000000000006</v>
      </c>
      <c r="N9" s="63">
        <v>98.1</v>
      </c>
      <c r="O9" s="63">
        <v>136.19999999999999</v>
      </c>
      <c r="P9" s="92">
        <f t="shared" si="4"/>
        <v>-38.099999999999994</v>
      </c>
      <c r="Q9" s="63">
        <v>95.4</v>
      </c>
      <c r="R9" s="63">
        <v>155.30000000000001</v>
      </c>
      <c r="S9" s="92">
        <f t="shared" si="5"/>
        <v>-59.900000000000006</v>
      </c>
      <c r="T9" s="63">
        <v>130.80000000000001</v>
      </c>
      <c r="U9" s="63">
        <v>149.80000000000001</v>
      </c>
      <c r="V9" s="92">
        <f t="shared" si="6"/>
        <v>-19</v>
      </c>
      <c r="W9" s="63">
        <v>163.5</v>
      </c>
      <c r="X9" s="63">
        <v>185.3</v>
      </c>
      <c r="Y9" s="92">
        <f t="shared" si="7"/>
        <v>-21.800000000000011</v>
      </c>
      <c r="Z9" s="63">
        <v>207.1</v>
      </c>
      <c r="AA9" s="63">
        <v>419.6</v>
      </c>
      <c r="AB9" s="92">
        <f t="shared" si="8"/>
        <v>-212.50000000000003</v>
      </c>
      <c r="AC9" s="63">
        <v>168.9</v>
      </c>
      <c r="AD9" s="63">
        <v>128.1</v>
      </c>
      <c r="AE9" s="92">
        <f t="shared" si="9"/>
        <v>40.800000000000011</v>
      </c>
      <c r="AF9" s="63">
        <v>95.4</v>
      </c>
      <c r="AG9" s="63">
        <v>117.2</v>
      </c>
      <c r="AH9" s="92">
        <f t="shared" si="10"/>
        <v>-21.799999999999997</v>
      </c>
      <c r="AI9" s="63">
        <v>117.2</v>
      </c>
      <c r="AJ9" s="63">
        <v>95.4</v>
      </c>
      <c r="AK9" s="93">
        <f t="shared" si="11"/>
        <v>21.799999999999997</v>
      </c>
    </row>
    <row r="10" spans="1:37" x14ac:dyDescent="0.25">
      <c r="A10" s="71" t="s">
        <v>127</v>
      </c>
      <c r="B10" s="46">
        <v>84</v>
      </c>
      <c r="C10" s="63">
        <v>74.3</v>
      </c>
      <c r="D10" s="92">
        <f t="shared" si="0"/>
        <v>9.7000000000000028</v>
      </c>
      <c r="E10" s="63">
        <v>174.5</v>
      </c>
      <c r="F10" s="63">
        <v>100.2</v>
      </c>
      <c r="G10" s="92">
        <f t="shared" si="1"/>
        <v>74.3</v>
      </c>
      <c r="H10" s="63">
        <v>113.1</v>
      </c>
      <c r="I10" s="63">
        <v>71.099999999999994</v>
      </c>
      <c r="J10" s="92">
        <f t="shared" si="2"/>
        <v>42</v>
      </c>
      <c r="K10" s="63">
        <v>303.7</v>
      </c>
      <c r="L10" s="63">
        <v>245.6</v>
      </c>
      <c r="M10" s="92">
        <f t="shared" si="3"/>
        <v>58.099999999999994</v>
      </c>
      <c r="N10" s="63">
        <v>106.6</v>
      </c>
      <c r="O10" s="63">
        <v>64.599999999999994</v>
      </c>
      <c r="P10" s="92">
        <f t="shared" si="4"/>
        <v>42</v>
      </c>
      <c r="Q10" s="63">
        <v>148.6</v>
      </c>
      <c r="R10" s="63">
        <v>161.6</v>
      </c>
      <c r="S10" s="92">
        <f t="shared" si="5"/>
        <v>-13</v>
      </c>
      <c r="T10" s="63">
        <v>142.19999999999999</v>
      </c>
      <c r="U10" s="63">
        <v>138.9</v>
      </c>
      <c r="V10" s="92">
        <f t="shared" si="6"/>
        <v>3.2999999999999829</v>
      </c>
      <c r="W10" s="63">
        <v>181</v>
      </c>
      <c r="X10" s="63">
        <v>226.2</v>
      </c>
      <c r="Y10" s="92">
        <f t="shared" si="7"/>
        <v>-45.199999999999989</v>
      </c>
      <c r="Z10" s="63">
        <v>213.3</v>
      </c>
      <c r="AA10" s="63">
        <v>216.5</v>
      </c>
      <c r="AB10" s="92">
        <f t="shared" si="8"/>
        <v>-3.1999999999999886</v>
      </c>
      <c r="AC10" s="63">
        <v>226.2</v>
      </c>
      <c r="AD10" s="63">
        <v>281.10000000000002</v>
      </c>
      <c r="AE10" s="92">
        <f t="shared" si="9"/>
        <v>-54.900000000000034</v>
      </c>
      <c r="AF10" s="63">
        <v>54.9</v>
      </c>
      <c r="AG10" s="63">
        <v>67.900000000000006</v>
      </c>
      <c r="AH10" s="92">
        <f t="shared" si="10"/>
        <v>-13.000000000000007</v>
      </c>
      <c r="AI10" s="63">
        <v>223</v>
      </c>
      <c r="AJ10" s="63">
        <v>226.2</v>
      </c>
      <c r="AK10" s="93">
        <f t="shared" si="11"/>
        <v>-3.1999999999999886</v>
      </c>
    </row>
    <row r="11" spans="1:37" x14ac:dyDescent="0.25">
      <c r="A11" s="71" t="s">
        <v>142</v>
      </c>
      <c r="B11" s="46">
        <v>117.8</v>
      </c>
      <c r="C11" s="63">
        <v>132.1</v>
      </c>
      <c r="D11" s="92">
        <f t="shared" si="0"/>
        <v>-14.299999999999997</v>
      </c>
      <c r="E11" s="63">
        <v>339.1</v>
      </c>
      <c r="F11" s="63">
        <v>235.6</v>
      </c>
      <c r="G11" s="92">
        <f t="shared" si="1"/>
        <v>103.50000000000003</v>
      </c>
      <c r="H11" s="63">
        <v>174.9</v>
      </c>
      <c r="I11" s="63">
        <v>174.9</v>
      </c>
      <c r="J11" s="92">
        <f t="shared" si="2"/>
        <v>0</v>
      </c>
      <c r="K11" s="63">
        <v>282</v>
      </c>
      <c r="L11" s="63">
        <v>157</v>
      </c>
      <c r="M11" s="92">
        <f t="shared" si="3"/>
        <v>125</v>
      </c>
      <c r="N11" s="63">
        <v>278.39999999999998</v>
      </c>
      <c r="O11" s="63">
        <v>174.9</v>
      </c>
      <c r="P11" s="92">
        <f t="shared" si="4"/>
        <v>103.49999999999997</v>
      </c>
      <c r="Q11" s="63">
        <v>228.4</v>
      </c>
      <c r="R11" s="63">
        <v>174.9</v>
      </c>
      <c r="S11" s="92">
        <f t="shared" si="5"/>
        <v>53.5</v>
      </c>
      <c r="T11" s="63">
        <v>142.80000000000001</v>
      </c>
      <c r="U11" s="63">
        <v>153.5</v>
      </c>
      <c r="V11" s="92">
        <f t="shared" si="6"/>
        <v>-10.699999999999989</v>
      </c>
      <c r="W11" s="63">
        <v>246.3</v>
      </c>
      <c r="X11" s="63">
        <v>317.7</v>
      </c>
      <c r="Y11" s="92">
        <f t="shared" si="7"/>
        <v>-71.399999999999977</v>
      </c>
      <c r="Z11" s="63">
        <v>189.2</v>
      </c>
      <c r="AA11" s="63">
        <v>246.3</v>
      </c>
      <c r="AB11" s="92">
        <f t="shared" si="8"/>
        <v>-57.100000000000023</v>
      </c>
      <c r="AC11" s="63">
        <v>160.6</v>
      </c>
      <c r="AD11" s="63">
        <v>85.7</v>
      </c>
      <c r="AE11" s="92">
        <f t="shared" si="9"/>
        <v>74.899999999999991</v>
      </c>
      <c r="AF11" s="63">
        <v>117.8</v>
      </c>
      <c r="AG11" s="63">
        <v>75</v>
      </c>
      <c r="AH11" s="92">
        <f t="shared" si="10"/>
        <v>42.8</v>
      </c>
      <c r="AI11" s="63">
        <v>189.2</v>
      </c>
      <c r="AJ11" s="63">
        <v>210.6</v>
      </c>
      <c r="AK11" s="93">
        <f t="shared" si="11"/>
        <v>-21.400000000000006</v>
      </c>
    </row>
    <row r="12" spans="1:37" x14ac:dyDescent="0.25">
      <c r="A12" s="71" t="s">
        <v>152</v>
      </c>
      <c r="B12" s="46">
        <v>113.4</v>
      </c>
      <c r="C12" s="63">
        <v>56.7</v>
      </c>
      <c r="D12" s="92">
        <f t="shared" si="0"/>
        <v>56.7</v>
      </c>
      <c r="E12" s="63">
        <v>247.7</v>
      </c>
      <c r="F12" s="63">
        <v>232.8</v>
      </c>
      <c r="G12" s="92">
        <f t="shared" si="1"/>
        <v>14.899999999999977</v>
      </c>
      <c r="H12" s="63">
        <v>77.599999999999994</v>
      </c>
      <c r="I12" s="63">
        <v>77.599999999999994</v>
      </c>
      <c r="J12" s="92">
        <f t="shared" si="2"/>
        <v>0</v>
      </c>
      <c r="K12" s="63">
        <v>208.9</v>
      </c>
      <c r="L12" s="63">
        <v>232.8</v>
      </c>
      <c r="M12" s="92">
        <f t="shared" si="3"/>
        <v>-23.900000000000006</v>
      </c>
      <c r="N12" s="63">
        <v>280.60000000000002</v>
      </c>
      <c r="O12" s="63">
        <v>191</v>
      </c>
      <c r="P12" s="92">
        <f t="shared" si="4"/>
        <v>89.600000000000023</v>
      </c>
      <c r="Q12" s="63">
        <v>217.9</v>
      </c>
      <c r="R12" s="63">
        <v>122.4</v>
      </c>
      <c r="S12" s="92">
        <f t="shared" si="5"/>
        <v>95.5</v>
      </c>
      <c r="T12" s="63">
        <v>113.4</v>
      </c>
      <c r="U12" s="63">
        <v>101.5</v>
      </c>
      <c r="V12" s="92">
        <f t="shared" si="6"/>
        <v>11.900000000000006</v>
      </c>
      <c r="W12" s="63">
        <v>143.30000000000001</v>
      </c>
      <c r="X12" s="63">
        <v>98.5</v>
      </c>
      <c r="Y12" s="92">
        <f t="shared" si="7"/>
        <v>44.800000000000011</v>
      </c>
      <c r="Z12" s="63">
        <v>211.9</v>
      </c>
      <c r="AA12" s="63">
        <v>226.8</v>
      </c>
      <c r="AB12" s="92">
        <f t="shared" si="8"/>
        <v>-14.900000000000006</v>
      </c>
      <c r="AC12" s="63">
        <v>244.7</v>
      </c>
      <c r="AD12" s="63">
        <v>143.30000000000001</v>
      </c>
      <c r="AE12" s="92">
        <f t="shared" si="9"/>
        <v>101.39999999999998</v>
      </c>
      <c r="AF12" s="63">
        <v>113.4</v>
      </c>
      <c r="AG12" s="63">
        <v>134.30000000000001</v>
      </c>
      <c r="AH12" s="92">
        <f t="shared" si="10"/>
        <v>-20.900000000000006</v>
      </c>
      <c r="AI12" s="63">
        <v>304.39999999999998</v>
      </c>
      <c r="AJ12" s="63">
        <v>161.19999999999999</v>
      </c>
      <c r="AK12" s="93">
        <f t="shared" si="11"/>
        <v>143.19999999999999</v>
      </c>
    </row>
    <row r="13" spans="1:37" x14ac:dyDescent="0.25">
      <c r="A13" s="71" t="s">
        <v>167</v>
      </c>
      <c r="B13" s="46">
        <v>103.6</v>
      </c>
      <c r="C13" s="63">
        <v>58.4</v>
      </c>
      <c r="D13" s="92">
        <f t="shared" si="0"/>
        <v>45.199999999999996</v>
      </c>
      <c r="E13" s="63">
        <v>127.5</v>
      </c>
      <c r="F13" s="63">
        <v>154</v>
      </c>
      <c r="G13" s="92">
        <f t="shared" si="1"/>
        <v>-26.5</v>
      </c>
      <c r="H13" s="63">
        <v>39.799999999999997</v>
      </c>
      <c r="I13" s="63">
        <v>58.4</v>
      </c>
      <c r="J13" s="92">
        <f t="shared" si="2"/>
        <v>-18.600000000000001</v>
      </c>
      <c r="K13" s="63">
        <v>108.9</v>
      </c>
      <c r="L13" s="63">
        <v>116.8</v>
      </c>
      <c r="M13" s="92">
        <f t="shared" si="3"/>
        <v>-7.8999999999999915</v>
      </c>
      <c r="N13" s="63">
        <v>103.6</v>
      </c>
      <c r="O13" s="63">
        <v>103.6</v>
      </c>
      <c r="P13" s="92">
        <f t="shared" si="4"/>
        <v>0</v>
      </c>
      <c r="Q13" s="63">
        <v>90.3</v>
      </c>
      <c r="R13" s="63">
        <v>114.2</v>
      </c>
      <c r="S13" s="92">
        <f t="shared" si="5"/>
        <v>-23.900000000000006</v>
      </c>
      <c r="T13" s="63">
        <v>87.6</v>
      </c>
      <c r="U13" s="63">
        <v>79.7</v>
      </c>
      <c r="V13" s="92">
        <f t="shared" si="6"/>
        <v>7.8999999999999915</v>
      </c>
      <c r="W13" s="63">
        <v>135.4</v>
      </c>
      <c r="X13" s="63">
        <v>196.5</v>
      </c>
      <c r="Y13" s="92">
        <f t="shared" si="7"/>
        <v>-61.099999999999994</v>
      </c>
      <c r="Z13" s="63">
        <v>74.400000000000006</v>
      </c>
      <c r="AA13" s="63">
        <v>39.799999999999997</v>
      </c>
      <c r="AB13" s="92">
        <f t="shared" si="8"/>
        <v>34.600000000000009</v>
      </c>
      <c r="AC13" s="63">
        <v>172.6</v>
      </c>
      <c r="AD13" s="63">
        <v>148.69999999999999</v>
      </c>
      <c r="AE13" s="92">
        <f t="shared" si="9"/>
        <v>23.900000000000006</v>
      </c>
      <c r="AF13" s="63">
        <v>122.2</v>
      </c>
      <c r="AG13" s="63">
        <v>215.1</v>
      </c>
      <c r="AH13" s="92">
        <f t="shared" si="10"/>
        <v>-92.899999999999991</v>
      </c>
      <c r="AI13" s="63">
        <v>148.69999999999999</v>
      </c>
      <c r="AJ13" s="63">
        <v>132.80000000000001</v>
      </c>
      <c r="AK13" s="93">
        <f t="shared" si="11"/>
        <v>15.899999999999977</v>
      </c>
    </row>
    <row r="14" spans="1:37" x14ac:dyDescent="0.25">
      <c r="A14" s="71" t="s">
        <v>174</v>
      </c>
      <c r="B14" s="46">
        <v>95.8</v>
      </c>
      <c r="C14" s="63">
        <v>63.8</v>
      </c>
      <c r="D14" s="92">
        <f t="shared" si="0"/>
        <v>32</v>
      </c>
      <c r="E14" s="63">
        <v>60.7</v>
      </c>
      <c r="F14" s="63">
        <v>38.299999999999997</v>
      </c>
      <c r="G14" s="92">
        <f t="shared" si="1"/>
        <v>22.400000000000006</v>
      </c>
      <c r="H14" s="63">
        <v>137.30000000000001</v>
      </c>
      <c r="I14" s="63">
        <v>73.400000000000006</v>
      </c>
      <c r="J14" s="92">
        <f t="shared" si="2"/>
        <v>63.900000000000006</v>
      </c>
      <c r="K14" s="63">
        <v>159.6</v>
      </c>
      <c r="L14" s="63">
        <v>242.6</v>
      </c>
      <c r="M14" s="92">
        <f t="shared" si="3"/>
        <v>-83</v>
      </c>
      <c r="N14" s="63">
        <v>54.3</v>
      </c>
      <c r="O14" s="63">
        <v>67</v>
      </c>
      <c r="P14" s="92">
        <f t="shared" si="4"/>
        <v>-12.700000000000003</v>
      </c>
      <c r="Q14" s="63">
        <v>70.2</v>
      </c>
      <c r="R14" s="63">
        <v>92.6</v>
      </c>
      <c r="S14" s="92">
        <f t="shared" si="5"/>
        <v>-22.399999999999991</v>
      </c>
      <c r="T14" s="63">
        <v>130.9</v>
      </c>
      <c r="U14" s="63">
        <v>67</v>
      </c>
      <c r="V14" s="92">
        <f t="shared" si="6"/>
        <v>63.900000000000006</v>
      </c>
      <c r="W14" s="63">
        <v>143.69999999999999</v>
      </c>
      <c r="X14" s="63">
        <v>86.2</v>
      </c>
      <c r="Y14" s="92">
        <f t="shared" si="7"/>
        <v>57.499999999999986</v>
      </c>
      <c r="Z14" s="63">
        <v>127.7</v>
      </c>
      <c r="AA14" s="63">
        <v>162.80000000000001</v>
      </c>
      <c r="AB14" s="92">
        <f t="shared" si="8"/>
        <v>-35.100000000000009</v>
      </c>
      <c r="AC14" s="63">
        <v>99</v>
      </c>
      <c r="AD14" s="63">
        <v>102.2</v>
      </c>
      <c r="AE14" s="92">
        <f t="shared" si="9"/>
        <v>-3.2000000000000028</v>
      </c>
      <c r="AF14" s="63">
        <v>76.599999999999994</v>
      </c>
      <c r="AG14" s="63">
        <v>79.8</v>
      </c>
      <c r="AH14" s="92">
        <f t="shared" si="10"/>
        <v>-3.2000000000000028</v>
      </c>
      <c r="AI14" s="63">
        <v>140.5</v>
      </c>
      <c r="AJ14" s="63">
        <v>76.599999999999994</v>
      </c>
      <c r="AK14" s="93">
        <f t="shared" si="11"/>
        <v>63.900000000000006</v>
      </c>
    </row>
    <row r="15" spans="1:37" x14ac:dyDescent="0.25">
      <c r="A15" s="71" t="s">
        <v>186</v>
      </c>
      <c r="B15" s="46">
        <v>303.7</v>
      </c>
      <c r="C15" s="63">
        <v>206.1</v>
      </c>
      <c r="D15" s="92">
        <f t="shared" si="0"/>
        <v>97.6</v>
      </c>
      <c r="E15" s="63">
        <v>360.7</v>
      </c>
      <c r="F15" s="63">
        <v>211.5</v>
      </c>
      <c r="G15" s="92">
        <f t="shared" si="1"/>
        <v>149.19999999999999</v>
      </c>
      <c r="H15" s="63">
        <v>127.5</v>
      </c>
      <c r="I15" s="63">
        <v>162.69999999999999</v>
      </c>
      <c r="J15" s="92">
        <f t="shared" si="2"/>
        <v>-35.199999999999989</v>
      </c>
      <c r="K15" s="63">
        <v>284.7</v>
      </c>
      <c r="L15" s="63">
        <v>271.2</v>
      </c>
      <c r="M15" s="92">
        <f t="shared" si="3"/>
        <v>13.5</v>
      </c>
      <c r="N15" s="63">
        <v>225.1</v>
      </c>
      <c r="O15" s="63">
        <v>330.8</v>
      </c>
      <c r="P15" s="92">
        <f t="shared" si="4"/>
        <v>-105.70000000000002</v>
      </c>
      <c r="Q15" s="63">
        <v>173.6</v>
      </c>
      <c r="R15" s="63">
        <v>89.5</v>
      </c>
      <c r="S15" s="92">
        <f t="shared" si="5"/>
        <v>84.1</v>
      </c>
      <c r="T15" s="63">
        <v>70.5</v>
      </c>
      <c r="U15" s="63">
        <v>51.5</v>
      </c>
      <c r="V15" s="92">
        <f t="shared" si="6"/>
        <v>19</v>
      </c>
      <c r="W15" s="63">
        <v>358</v>
      </c>
      <c r="X15" s="63">
        <v>439.3</v>
      </c>
      <c r="Y15" s="92">
        <f t="shared" si="7"/>
        <v>-81.300000000000011</v>
      </c>
      <c r="Z15" s="63">
        <v>227.8</v>
      </c>
      <c r="AA15" s="63">
        <v>265.8</v>
      </c>
      <c r="AB15" s="92">
        <f t="shared" si="8"/>
        <v>-38</v>
      </c>
      <c r="AC15" s="63">
        <v>195.2</v>
      </c>
      <c r="AD15" s="63">
        <v>198</v>
      </c>
      <c r="AE15" s="92">
        <f t="shared" si="9"/>
        <v>-2.8000000000000114</v>
      </c>
      <c r="AF15" s="63">
        <v>290.2</v>
      </c>
      <c r="AG15" s="63">
        <v>263</v>
      </c>
      <c r="AH15" s="92">
        <f t="shared" si="10"/>
        <v>27.199999999999989</v>
      </c>
      <c r="AI15" s="63">
        <v>306.39999999999998</v>
      </c>
      <c r="AJ15" s="63">
        <v>339</v>
      </c>
      <c r="AK15" s="93">
        <f t="shared" si="11"/>
        <v>-32.600000000000023</v>
      </c>
    </row>
    <row r="16" spans="1:37" x14ac:dyDescent="0.25">
      <c r="A16" s="71" t="s">
        <v>204</v>
      </c>
      <c r="B16" s="46">
        <v>222.5</v>
      </c>
      <c r="C16" s="63">
        <v>259.60000000000002</v>
      </c>
      <c r="D16" s="92">
        <f t="shared" si="0"/>
        <v>-37.100000000000023</v>
      </c>
      <c r="E16" s="63">
        <v>145.30000000000001</v>
      </c>
      <c r="F16" s="63">
        <v>163.80000000000001</v>
      </c>
      <c r="G16" s="92">
        <f t="shared" si="1"/>
        <v>-18.5</v>
      </c>
      <c r="H16" s="63">
        <v>46.4</v>
      </c>
      <c r="I16" s="63">
        <v>61.8</v>
      </c>
      <c r="J16" s="92">
        <f t="shared" si="2"/>
        <v>-15.399999999999999</v>
      </c>
      <c r="K16" s="63">
        <v>204</v>
      </c>
      <c r="L16" s="63">
        <v>120.5</v>
      </c>
      <c r="M16" s="92">
        <f t="shared" si="3"/>
        <v>83.5</v>
      </c>
      <c r="N16" s="63">
        <v>89.6</v>
      </c>
      <c r="O16" s="63">
        <v>114.3</v>
      </c>
      <c r="P16" s="92">
        <f t="shared" si="4"/>
        <v>-24.700000000000003</v>
      </c>
      <c r="Q16" s="63">
        <v>102</v>
      </c>
      <c r="R16" s="63">
        <v>111.3</v>
      </c>
      <c r="S16" s="92">
        <f t="shared" si="5"/>
        <v>-9.2999999999999972</v>
      </c>
      <c r="T16" s="63">
        <v>92.7</v>
      </c>
      <c r="U16" s="63">
        <v>105.1</v>
      </c>
      <c r="V16" s="92">
        <f t="shared" si="6"/>
        <v>-12.399999999999991</v>
      </c>
      <c r="W16" s="63">
        <v>302.89999999999998</v>
      </c>
      <c r="X16" s="63">
        <v>352.3</v>
      </c>
      <c r="Y16" s="92">
        <f t="shared" si="7"/>
        <v>-49.400000000000034</v>
      </c>
      <c r="Z16" s="63">
        <v>241.1</v>
      </c>
      <c r="AA16" s="63">
        <v>380.1</v>
      </c>
      <c r="AB16" s="92">
        <f t="shared" si="8"/>
        <v>-139.00000000000003</v>
      </c>
      <c r="AC16" s="63">
        <v>216.3</v>
      </c>
      <c r="AD16" s="63">
        <v>176.2</v>
      </c>
      <c r="AE16" s="92">
        <f t="shared" si="9"/>
        <v>40.100000000000023</v>
      </c>
      <c r="AF16" s="63">
        <v>71.099999999999994</v>
      </c>
      <c r="AG16" s="63">
        <v>83.4</v>
      </c>
      <c r="AH16" s="92">
        <f t="shared" si="10"/>
        <v>-12.300000000000011</v>
      </c>
      <c r="AI16" s="63">
        <v>275.10000000000002</v>
      </c>
      <c r="AJ16" s="63">
        <v>216.3</v>
      </c>
      <c r="AK16" s="93">
        <f t="shared" si="11"/>
        <v>58.800000000000011</v>
      </c>
    </row>
    <row r="17" spans="1:37" x14ac:dyDescent="0.25">
      <c r="A17" s="71" t="s">
        <v>214</v>
      </c>
      <c r="B17" s="46">
        <v>186.8</v>
      </c>
      <c r="C17" s="63">
        <v>358.1</v>
      </c>
      <c r="D17" s="92">
        <f t="shared" si="0"/>
        <v>-171.3</v>
      </c>
      <c r="E17" s="63">
        <v>218</v>
      </c>
      <c r="F17" s="63">
        <v>118.3</v>
      </c>
      <c r="G17" s="92">
        <f t="shared" si="1"/>
        <v>99.7</v>
      </c>
      <c r="H17" s="63">
        <v>193.1</v>
      </c>
      <c r="I17" s="63">
        <v>199.3</v>
      </c>
      <c r="J17" s="92">
        <f t="shared" si="2"/>
        <v>-6.2000000000000171</v>
      </c>
      <c r="K17" s="63">
        <v>255.4</v>
      </c>
      <c r="L17" s="63">
        <v>137</v>
      </c>
      <c r="M17" s="92">
        <f t="shared" si="3"/>
        <v>118.4</v>
      </c>
      <c r="N17" s="63">
        <v>196.2</v>
      </c>
      <c r="O17" s="63">
        <v>236.7</v>
      </c>
      <c r="P17" s="92">
        <f t="shared" si="4"/>
        <v>-40.5</v>
      </c>
      <c r="Q17" s="63">
        <v>124.6</v>
      </c>
      <c r="R17" s="63">
        <v>174.4</v>
      </c>
      <c r="S17" s="92">
        <f t="shared" si="5"/>
        <v>-49.800000000000011</v>
      </c>
      <c r="T17" s="63">
        <v>121.4</v>
      </c>
      <c r="U17" s="63">
        <v>112.1</v>
      </c>
      <c r="V17" s="92">
        <f t="shared" si="6"/>
        <v>9.3000000000000114</v>
      </c>
      <c r="W17" s="63">
        <v>351.9</v>
      </c>
      <c r="X17" s="63">
        <v>270.89999999999998</v>
      </c>
      <c r="Y17" s="92">
        <f t="shared" si="7"/>
        <v>81</v>
      </c>
      <c r="Z17" s="63">
        <v>383</v>
      </c>
      <c r="AA17" s="63">
        <v>379.9</v>
      </c>
      <c r="AB17" s="92">
        <f t="shared" si="8"/>
        <v>3.1000000000000227</v>
      </c>
      <c r="AC17" s="63">
        <v>361.2</v>
      </c>
      <c r="AD17" s="63">
        <v>227.3</v>
      </c>
      <c r="AE17" s="92">
        <f t="shared" si="9"/>
        <v>133.89999999999998</v>
      </c>
      <c r="AF17" s="63">
        <v>149.5</v>
      </c>
      <c r="AG17" s="63">
        <v>102.8</v>
      </c>
      <c r="AH17" s="92">
        <f t="shared" si="10"/>
        <v>46.7</v>
      </c>
      <c r="AI17" s="63">
        <v>264.7</v>
      </c>
      <c r="AJ17" s="63">
        <v>470.2</v>
      </c>
      <c r="AK17" s="93">
        <f t="shared" si="11"/>
        <v>-205.5</v>
      </c>
    </row>
    <row r="18" spans="1:37" x14ac:dyDescent="0.25">
      <c r="A18" s="71" t="s">
        <v>221</v>
      </c>
      <c r="B18" s="46">
        <v>93</v>
      </c>
      <c r="C18" s="63">
        <v>93</v>
      </c>
      <c r="D18" s="92">
        <f t="shared" si="0"/>
        <v>0</v>
      </c>
      <c r="E18" s="63">
        <v>191.8</v>
      </c>
      <c r="F18" s="63">
        <v>226.6</v>
      </c>
      <c r="G18" s="92">
        <f t="shared" si="1"/>
        <v>-34.799999999999983</v>
      </c>
      <c r="H18" s="63">
        <v>130.80000000000001</v>
      </c>
      <c r="I18" s="63">
        <v>215</v>
      </c>
      <c r="J18" s="92">
        <f t="shared" si="2"/>
        <v>-84.199999999999989</v>
      </c>
      <c r="K18" s="63">
        <v>162.69999999999999</v>
      </c>
      <c r="L18" s="63">
        <v>84.3</v>
      </c>
      <c r="M18" s="92">
        <f t="shared" si="3"/>
        <v>78.399999999999991</v>
      </c>
      <c r="N18" s="63">
        <v>174.3</v>
      </c>
      <c r="O18" s="63">
        <v>351.6</v>
      </c>
      <c r="P18" s="92">
        <f t="shared" si="4"/>
        <v>-177.3</v>
      </c>
      <c r="Q18" s="63">
        <v>229.6</v>
      </c>
      <c r="R18" s="63">
        <v>113.3</v>
      </c>
      <c r="S18" s="92">
        <f t="shared" si="5"/>
        <v>116.3</v>
      </c>
      <c r="T18" s="63">
        <v>156.9</v>
      </c>
      <c r="U18" s="63">
        <v>154</v>
      </c>
      <c r="V18" s="92">
        <f t="shared" si="6"/>
        <v>2.9000000000000057</v>
      </c>
      <c r="W18" s="63">
        <v>209.2</v>
      </c>
      <c r="X18" s="63">
        <v>188.9</v>
      </c>
      <c r="Y18" s="92">
        <f t="shared" si="7"/>
        <v>20.299999999999983</v>
      </c>
      <c r="Z18" s="63">
        <v>217.9</v>
      </c>
      <c r="AA18" s="63">
        <v>177.2</v>
      </c>
      <c r="AB18" s="92">
        <f t="shared" si="8"/>
        <v>40.700000000000017</v>
      </c>
      <c r="AC18" s="63">
        <v>142.4</v>
      </c>
      <c r="AD18" s="63">
        <v>174.3</v>
      </c>
      <c r="AE18" s="92">
        <f t="shared" si="9"/>
        <v>-31.900000000000006</v>
      </c>
      <c r="AF18" s="63">
        <v>197.6</v>
      </c>
      <c r="AG18" s="63">
        <v>101.7</v>
      </c>
      <c r="AH18" s="92">
        <f t="shared" si="10"/>
        <v>95.899999999999991</v>
      </c>
      <c r="AI18" s="63">
        <v>247</v>
      </c>
      <c r="AJ18" s="63">
        <v>197.6</v>
      </c>
      <c r="AK18" s="93">
        <f t="shared" si="11"/>
        <v>49.400000000000006</v>
      </c>
    </row>
    <row r="19" spans="1:37" x14ac:dyDescent="0.25">
      <c r="A19" s="71" t="s">
        <v>230</v>
      </c>
      <c r="B19" s="46">
        <v>174.3</v>
      </c>
      <c r="C19" s="63">
        <v>245.7</v>
      </c>
      <c r="D19" s="92">
        <f t="shared" si="0"/>
        <v>-71.399999999999977</v>
      </c>
      <c r="E19" s="63">
        <v>191.4</v>
      </c>
      <c r="F19" s="63">
        <v>188.6</v>
      </c>
      <c r="G19" s="92">
        <f t="shared" si="1"/>
        <v>2.8000000000000114</v>
      </c>
      <c r="H19" s="63">
        <v>88.6</v>
      </c>
      <c r="I19" s="63">
        <v>102.8</v>
      </c>
      <c r="J19" s="92">
        <f t="shared" si="2"/>
        <v>-14.200000000000003</v>
      </c>
      <c r="K19" s="63">
        <v>171.4</v>
      </c>
      <c r="L19" s="63">
        <v>85.7</v>
      </c>
      <c r="M19" s="92">
        <f t="shared" si="3"/>
        <v>85.7</v>
      </c>
      <c r="N19" s="63">
        <v>125.7</v>
      </c>
      <c r="O19" s="63">
        <v>148.6</v>
      </c>
      <c r="P19" s="92">
        <f t="shared" si="4"/>
        <v>-22.899999999999991</v>
      </c>
      <c r="Q19" s="63">
        <v>151.4</v>
      </c>
      <c r="R19" s="63">
        <v>145.69999999999999</v>
      </c>
      <c r="S19" s="92">
        <f t="shared" si="5"/>
        <v>5.7000000000000171</v>
      </c>
      <c r="T19" s="63">
        <v>188.6</v>
      </c>
      <c r="U19" s="63">
        <v>122.8</v>
      </c>
      <c r="V19" s="92">
        <f t="shared" si="6"/>
        <v>65.8</v>
      </c>
      <c r="W19" s="63">
        <v>202.8</v>
      </c>
      <c r="X19" s="63">
        <v>391.4</v>
      </c>
      <c r="Y19" s="92">
        <f t="shared" si="7"/>
        <v>-188.59999999999997</v>
      </c>
      <c r="Z19" s="63">
        <v>208.6</v>
      </c>
      <c r="AA19" s="63">
        <v>242.8</v>
      </c>
      <c r="AB19" s="92">
        <f t="shared" si="8"/>
        <v>-34.200000000000017</v>
      </c>
      <c r="AC19" s="63">
        <v>200</v>
      </c>
      <c r="AD19" s="63">
        <v>251.4</v>
      </c>
      <c r="AE19" s="92">
        <f t="shared" si="9"/>
        <v>-51.400000000000006</v>
      </c>
      <c r="AF19" s="63">
        <v>97.1</v>
      </c>
      <c r="AG19" s="63">
        <v>97.1</v>
      </c>
      <c r="AH19" s="92">
        <f t="shared" si="10"/>
        <v>0</v>
      </c>
      <c r="AI19" s="63">
        <v>222.8</v>
      </c>
      <c r="AJ19" s="63">
        <v>125.7</v>
      </c>
      <c r="AK19" s="93">
        <f t="shared" si="11"/>
        <v>97.100000000000009</v>
      </c>
    </row>
    <row r="20" spans="1:37" x14ac:dyDescent="0.25">
      <c r="A20" s="71" t="s">
        <v>234</v>
      </c>
      <c r="B20" s="46">
        <v>246</v>
      </c>
      <c r="C20" s="63">
        <v>238.3</v>
      </c>
      <c r="D20" s="92">
        <f t="shared" si="0"/>
        <v>7.6999999999999886</v>
      </c>
      <c r="E20" s="63">
        <v>94.8</v>
      </c>
      <c r="F20" s="63">
        <v>105.1</v>
      </c>
      <c r="G20" s="92">
        <f t="shared" si="1"/>
        <v>-10.299999999999997</v>
      </c>
      <c r="H20" s="63">
        <v>97.4</v>
      </c>
      <c r="I20" s="63">
        <v>74.3</v>
      </c>
      <c r="J20" s="92">
        <f t="shared" si="2"/>
        <v>23.100000000000009</v>
      </c>
      <c r="K20" s="63">
        <v>279.39999999999998</v>
      </c>
      <c r="L20" s="63">
        <v>307.5</v>
      </c>
      <c r="M20" s="92">
        <f t="shared" si="3"/>
        <v>-28.100000000000023</v>
      </c>
      <c r="N20" s="63">
        <v>100</v>
      </c>
      <c r="O20" s="63">
        <v>92.3</v>
      </c>
      <c r="P20" s="92">
        <f t="shared" si="4"/>
        <v>7.7000000000000028</v>
      </c>
      <c r="Q20" s="63">
        <v>53.8</v>
      </c>
      <c r="R20" s="63">
        <v>46.1</v>
      </c>
      <c r="S20" s="92">
        <f t="shared" si="5"/>
        <v>7.6999999999999957</v>
      </c>
      <c r="T20" s="63">
        <v>28.2</v>
      </c>
      <c r="U20" s="63">
        <v>33.299999999999997</v>
      </c>
      <c r="V20" s="92">
        <f t="shared" si="6"/>
        <v>-5.0999999999999979</v>
      </c>
      <c r="W20" s="63">
        <v>130.69999999999999</v>
      </c>
      <c r="X20" s="63">
        <v>84.6</v>
      </c>
      <c r="Y20" s="92">
        <f t="shared" si="7"/>
        <v>46.099999999999994</v>
      </c>
      <c r="Z20" s="63">
        <v>120.5</v>
      </c>
      <c r="AA20" s="63">
        <v>138.4</v>
      </c>
      <c r="AB20" s="92">
        <f t="shared" si="8"/>
        <v>-17.900000000000006</v>
      </c>
      <c r="AC20" s="63">
        <v>43.6</v>
      </c>
      <c r="AD20" s="63">
        <v>41</v>
      </c>
      <c r="AE20" s="92">
        <f t="shared" si="9"/>
        <v>2.6000000000000014</v>
      </c>
      <c r="AF20" s="63">
        <v>56.4</v>
      </c>
      <c r="AG20" s="63">
        <v>41</v>
      </c>
      <c r="AH20" s="92">
        <f t="shared" si="10"/>
        <v>15.399999999999999</v>
      </c>
      <c r="AI20" s="63">
        <v>156.30000000000001</v>
      </c>
      <c r="AJ20" s="63">
        <v>158.9</v>
      </c>
      <c r="AK20" s="93">
        <f t="shared" si="11"/>
        <v>-2.5999999999999943</v>
      </c>
    </row>
    <row r="21" spans="1:37" x14ac:dyDescent="0.25">
      <c r="A21" s="71" t="s">
        <v>249</v>
      </c>
      <c r="B21" s="46">
        <v>74.599999999999994</v>
      </c>
      <c r="C21" s="63">
        <v>59.1</v>
      </c>
      <c r="D21" s="92">
        <f t="shared" si="0"/>
        <v>15.499999999999993</v>
      </c>
      <c r="E21" s="63">
        <v>92.6</v>
      </c>
      <c r="F21" s="63">
        <v>113.2</v>
      </c>
      <c r="G21" s="92">
        <f t="shared" si="1"/>
        <v>-20.600000000000009</v>
      </c>
      <c r="H21" s="63">
        <v>46.3</v>
      </c>
      <c r="I21" s="63">
        <v>41.1</v>
      </c>
      <c r="J21" s="92">
        <f t="shared" si="2"/>
        <v>5.1999999999999957</v>
      </c>
      <c r="K21" s="63">
        <v>133.69999999999999</v>
      </c>
      <c r="L21" s="63">
        <v>113.2</v>
      </c>
      <c r="M21" s="92">
        <f t="shared" si="3"/>
        <v>20.499999999999986</v>
      </c>
      <c r="N21" s="63">
        <v>79.7</v>
      </c>
      <c r="O21" s="63">
        <v>64.3</v>
      </c>
      <c r="P21" s="92">
        <f t="shared" si="4"/>
        <v>15.400000000000006</v>
      </c>
      <c r="Q21" s="63">
        <v>61.7</v>
      </c>
      <c r="R21" s="63">
        <v>77.099999999999994</v>
      </c>
      <c r="S21" s="92">
        <f t="shared" si="5"/>
        <v>-15.399999999999991</v>
      </c>
      <c r="T21" s="63">
        <v>41.1</v>
      </c>
      <c r="U21" s="63">
        <v>51.4</v>
      </c>
      <c r="V21" s="92">
        <f t="shared" si="6"/>
        <v>-10.299999999999997</v>
      </c>
      <c r="W21" s="63">
        <v>185.2</v>
      </c>
      <c r="X21" s="63">
        <v>205.7</v>
      </c>
      <c r="Y21" s="92">
        <f t="shared" si="7"/>
        <v>-20.5</v>
      </c>
      <c r="Z21" s="63">
        <v>74.599999999999994</v>
      </c>
      <c r="AA21" s="63">
        <v>74.599999999999994</v>
      </c>
      <c r="AB21" s="92">
        <f t="shared" si="8"/>
        <v>0</v>
      </c>
      <c r="AC21" s="63">
        <v>136.30000000000001</v>
      </c>
      <c r="AD21" s="63">
        <v>174.9</v>
      </c>
      <c r="AE21" s="92">
        <f t="shared" si="9"/>
        <v>-38.599999999999994</v>
      </c>
      <c r="AF21" s="63">
        <v>56.6</v>
      </c>
      <c r="AG21" s="63">
        <v>69.400000000000006</v>
      </c>
      <c r="AH21" s="92">
        <f t="shared" si="10"/>
        <v>-12.800000000000004</v>
      </c>
      <c r="AI21" s="63">
        <v>87.4</v>
      </c>
      <c r="AJ21" s="63">
        <v>61.7</v>
      </c>
      <c r="AK21" s="93">
        <f t="shared" si="11"/>
        <v>25.700000000000003</v>
      </c>
    </row>
    <row r="22" spans="1:37" x14ac:dyDescent="0.25">
      <c r="A22" s="71" t="s">
        <v>255</v>
      </c>
      <c r="B22" s="46">
        <v>85.8</v>
      </c>
      <c r="C22" s="63">
        <v>59</v>
      </c>
      <c r="D22" s="92">
        <f t="shared" si="0"/>
        <v>26.799999999999997</v>
      </c>
      <c r="E22" s="63">
        <v>249.3</v>
      </c>
      <c r="F22" s="63">
        <v>238.6</v>
      </c>
      <c r="G22" s="92">
        <f t="shared" si="1"/>
        <v>10.700000000000017</v>
      </c>
      <c r="H22" s="63">
        <v>61.7</v>
      </c>
      <c r="I22" s="63">
        <v>59</v>
      </c>
      <c r="J22" s="92">
        <f t="shared" si="2"/>
        <v>2.7000000000000028</v>
      </c>
      <c r="K22" s="63">
        <v>227.9</v>
      </c>
      <c r="L22" s="63">
        <v>115.3</v>
      </c>
      <c r="M22" s="92">
        <f t="shared" si="3"/>
        <v>112.60000000000001</v>
      </c>
      <c r="N22" s="63">
        <v>126</v>
      </c>
      <c r="O22" s="63">
        <v>83.1</v>
      </c>
      <c r="P22" s="92">
        <f t="shared" si="4"/>
        <v>42.900000000000006</v>
      </c>
      <c r="Q22" s="63">
        <v>93.8</v>
      </c>
      <c r="R22" s="63">
        <v>118</v>
      </c>
      <c r="S22" s="92">
        <f t="shared" si="5"/>
        <v>-24.200000000000003</v>
      </c>
      <c r="T22" s="63">
        <v>128.69999999999999</v>
      </c>
      <c r="U22" s="63">
        <v>139.4</v>
      </c>
      <c r="V22" s="92">
        <f t="shared" si="6"/>
        <v>-10.700000000000017</v>
      </c>
      <c r="W22" s="63">
        <v>214.5</v>
      </c>
      <c r="X22" s="63">
        <v>270.8</v>
      </c>
      <c r="Y22" s="92">
        <f t="shared" si="7"/>
        <v>-56.300000000000011</v>
      </c>
      <c r="Z22" s="63">
        <v>96.5</v>
      </c>
      <c r="AA22" s="63">
        <v>115.3</v>
      </c>
      <c r="AB22" s="92">
        <f t="shared" si="8"/>
        <v>-18.799999999999997</v>
      </c>
      <c r="AC22" s="63">
        <v>144.80000000000001</v>
      </c>
      <c r="AD22" s="63">
        <v>88.5</v>
      </c>
      <c r="AE22" s="92">
        <f t="shared" si="9"/>
        <v>56.300000000000011</v>
      </c>
      <c r="AF22" s="63">
        <v>171.6</v>
      </c>
      <c r="AG22" s="63">
        <v>217.2</v>
      </c>
      <c r="AH22" s="92">
        <f t="shared" si="10"/>
        <v>-45.599999999999994</v>
      </c>
      <c r="AI22" s="63">
        <v>185</v>
      </c>
      <c r="AJ22" s="63">
        <v>179.6</v>
      </c>
      <c r="AK22" s="93">
        <f t="shared" si="11"/>
        <v>5.4000000000000057</v>
      </c>
    </row>
    <row r="23" spans="1:37" x14ac:dyDescent="0.25">
      <c r="A23" s="71" t="s">
        <v>271</v>
      </c>
      <c r="B23" s="46">
        <v>278.8</v>
      </c>
      <c r="C23" s="63">
        <v>206.5</v>
      </c>
      <c r="D23" s="92">
        <f t="shared" si="0"/>
        <v>72.300000000000011</v>
      </c>
      <c r="E23" s="63">
        <v>344.2</v>
      </c>
      <c r="F23" s="63">
        <v>302.89999999999998</v>
      </c>
      <c r="G23" s="92">
        <f t="shared" si="1"/>
        <v>41.300000000000011</v>
      </c>
      <c r="H23" s="63">
        <v>148</v>
      </c>
      <c r="I23" s="63">
        <v>127.4</v>
      </c>
      <c r="J23" s="92">
        <f t="shared" si="2"/>
        <v>20.599999999999994</v>
      </c>
      <c r="K23" s="63">
        <v>220.3</v>
      </c>
      <c r="L23" s="63">
        <v>154.9</v>
      </c>
      <c r="M23" s="92">
        <f t="shared" si="3"/>
        <v>65.400000000000006</v>
      </c>
      <c r="N23" s="63">
        <v>158.30000000000001</v>
      </c>
      <c r="O23" s="63">
        <v>199.7</v>
      </c>
      <c r="P23" s="92">
        <f t="shared" si="4"/>
        <v>-41.399999999999977</v>
      </c>
      <c r="Q23" s="63">
        <v>103.3</v>
      </c>
      <c r="R23" s="63">
        <v>55.1</v>
      </c>
      <c r="S23" s="92">
        <f t="shared" si="5"/>
        <v>48.199999999999996</v>
      </c>
      <c r="T23" s="63">
        <v>189.3</v>
      </c>
      <c r="U23" s="63">
        <v>168.7</v>
      </c>
      <c r="V23" s="92">
        <f t="shared" si="6"/>
        <v>20.600000000000023</v>
      </c>
      <c r="W23" s="63">
        <v>227.2</v>
      </c>
      <c r="X23" s="63">
        <v>237.5</v>
      </c>
      <c r="Y23" s="92">
        <f t="shared" si="7"/>
        <v>-10.300000000000011</v>
      </c>
      <c r="Z23" s="63">
        <v>241</v>
      </c>
      <c r="AA23" s="63">
        <v>192.8</v>
      </c>
      <c r="AB23" s="92">
        <f t="shared" si="8"/>
        <v>48.199999999999989</v>
      </c>
      <c r="AC23" s="63">
        <v>130.80000000000001</v>
      </c>
      <c r="AD23" s="63">
        <v>68.8</v>
      </c>
      <c r="AE23" s="92">
        <f t="shared" si="9"/>
        <v>62.000000000000014</v>
      </c>
      <c r="AF23" s="63">
        <v>223.7</v>
      </c>
      <c r="AG23" s="63">
        <v>223.7</v>
      </c>
      <c r="AH23" s="92">
        <f t="shared" si="10"/>
        <v>0</v>
      </c>
      <c r="AI23" s="63">
        <v>313.2</v>
      </c>
      <c r="AJ23" s="63">
        <v>309.8</v>
      </c>
      <c r="AK23" s="93">
        <f t="shared" si="11"/>
        <v>3.3999999999999773</v>
      </c>
    </row>
    <row r="24" spans="1:37" x14ac:dyDescent="0.25">
      <c r="A24" s="71" t="s">
        <v>288</v>
      </c>
      <c r="B24" s="46">
        <v>27.2</v>
      </c>
      <c r="C24" s="63">
        <v>21.8</v>
      </c>
      <c r="D24" s="92">
        <f t="shared" si="0"/>
        <v>5.3999999999999986</v>
      </c>
      <c r="E24" s="63">
        <v>13.6</v>
      </c>
      <c r="F24" s="63">
        <v>10.9</v>
      </c>
      <c r="G24" s="92">
        <f t="shared" si="1"/>
        <v>2.6999999999999993</v>
      </c>
      <c r="H24" s="63">
        <v>16.3</v>
      </c>
      <c r="I24" s="63">
        <v>21.8</v>
      </c>
      <c r="J24" s="92">
        <f t="shared" si="2"/>
        <v>-5.5</v>
      </c>
      <c r="K24" s="63">
        <v>29.9</v>
      </c>
      <c r="L24" s="63">
        <v>29.9</v>
      </c>
      <c r="M24" s="92">
        <f t="shared" si="3"/>
        <v>0</v>
      </c>
      <c r="N24" s="63">
        <v>24.5</v>
      </c>
      <c r="O24" s="63">
        <v>24.5</v>
      </c>
      <c r="P24" s="92">
        <f t="shared" si="4"/>
        <v>0</v>
      </c>
      <c r="Q24" s="63">
        <v>10.9</v>
      </c>
      <c r="R24" s="63">
        <v>13.6</v>
      </c>
      <c r="S24" s="92">
        <f t="shared" si="5"/>
        <v>-2.6999999999999993</v>
      </c>
      <c r="T24" s="63">
        <v>16.3</v>
      </c>
      <c r="U24" s="63">
        <v>32.6</v>
      </c>
      <c r="V24" s="92">
        <f t="shared" si="6"/>
        <v>-16.3</v>
      </c>
      <c r="W24" s="63">
        <v>38.1</v>
      </c>
      <c r="X24" s="63">
        <v>21.8</v>
      </c>
      <c r="Y24" s="92">
        <f t="shared" si="7"/>
        <v>16.3</v>
      </c>
      <c r="Z24" s="63">
        <v>13.6</v>
      </c>
      <c r="AA24" s="63">
        <v>8.1999999999999993</v>
      </c>
      <c r="AB24" s="92">
        <f t="shared" si="8"/>
        <v>5.4</v>
      </c>
      <c r="AC24" s="63">
        <v>32.6</v>
      </c>
      <c r="AD24" s="63">
        <v>21.8</v>
      </c>
      <c r="AE24" s="92">
        <f t="shared" si="9"/>
        <v>10.8</v>
      </c>
      <c r="AF24" s="63">
        <v>16.3</v>
      </c>
      <c r="AG24" s="63">
        <v>21.8</v>
      </c>
      <c r="AH24" s="92">
        <f t="shared" si="10"/>
        <v>-5.5</v>
      </c>
      <c r="AI24" s="63">
        <v>49</v>
      </c>
      <c r="AJ24" s="63">
        <v>40.799999999999997</v>
      </c>
      <c r="AK24" s="93">
        <f t="shared" si="11"/>
        <v>8.2000000000000028</v>
      </c>
    </row>
    <row r="25" spans="1:37" x14ac:dyDescent="0.25">
      <c r="A25" s="71" t="s">
        <v>290</v>
      </c>
      <c r="B25" s="46">
        <v>229.3</v>
      </c>
      <c r="C25" s="63">
        <v>335.5</v>
      </c>
      <c r="D25" s="92">
        <f t="shared" si="0"/>
        <v>-106.19999999999999</v>
      </c>
      <c r="E25" s="63">
        <v>142.4</v>
      </c>
      <c r="F25" s="63">
        <v>166.5</v>
      </c>
      <c r="G25" s="92">
        <f t="shared" si="1"/>
        <v>-24.099999999999994</v>
      </c>
      <c r="H25" s="63">
        <v>190.7</v>
      </c>
      <c r="I25" s="63">
        <v>171.4</v>
      </c>
      <c r="J25" s="92">
        <f t="shared" si="2"/>
        <v>19.299999999999983</v>
      </c>
      <c r="K25" s="63">
        <v>352.4</v>
      </c>
      <c r="L25" s="63">
        <v>586.5</v>
      </c>
      <c r="M25" s="92">
        <f t="shared" si="3"/>
        <v>-234.10000000000002</v>
      </c>
      <c r="N25" s="63">
        <v>275.2</v>
      </c>
      <c r="O25" s="63">
        <v>379</v>
      </c>
      <c r="P25" s="92">
        <f t="shared" si="4"/>
        <v>-103.80000000000001</v>
      </c>
      <c r="Q25" s="63">
        <v>123.1</v>
      </c>
      <c r="R25" s="63">
        <v>79.7</v>
      </c>
      <c r="S25" s="92">
        <f t="shared" si="5"/>
        <v>43.399999999999991</v>
      </c>
      <c r="T25" s="63">
        <v>185.9</v>
      </c>
      <c r="U25" s="63">
        <v>219.6</v>
      </c>
      <c r="V25" s="92">
        <f t="shared" si="6"/>
        <v>-33.699999999999989</v>
      </c>
      <c r="W25" s="63">
        <v>214.8</v>
      </c>
      <c r="X25" s="63">
        <v>176.2</v>
      </c>
      <c r="Y25" s="92">
        <f t="shared" si="7"/>
        <v>38.600000000000023</v>
      </c>
      <c r="Z25" s="63">
        <v>248.6</v>
      </c>
      <c r="AA25" s="63">
        <v>386.2</v>
      </c>
      <c r="AB25" s="92">
        <f t="shared" si="8"/>
        <v>-137.6</v>
      </c>
      <c r="AC25" s="63">
        <v>224.5</v>
      </c>
      <c r="AD25" s="63">
        <v>243.8</v>
      </c>
      <c r="AE25" s="92">
        <f t="shared" si="9"/>
        <v>-19.300000000000011</v>
      </c>
      <c r="AF25" s="63">
        <v>72.400000000000006</v>
      </c>
      <c r="AG25" s="63">
        <v>50.7</v>
      </c>
      <c r="AH25" s="92">
        <f t="shared" si="10"/>
        <v>21.700000000000003</v>
      </c>
      <c r="AI25" s="63">
        <v>371.7</v>
      </c>
      <c r="AJ25" s="63">
        <v>427.2</v>
      </c>
      <c r="AK25" s="93">
        <f t="shared" si="11"/>
        <v>-55.5</v>
      </c>
    </row>
    <row r="26" spans="1:37" x14ac:dyDescent="0.25">
      <c r="A26" s="71" t="s">
        <v>308</v>
      </c>
      <c r="B26" s="46">
        <v>147.5</v>
      </c>
      <c r="C26" s="63">
        <v>300.3</v>
      </c>
      <c r="D26" s="92">
        <f t="shared" si="0"/>
        <v>-152.80000000000001</v>
      </c>
      <c r="E26" s="63">
        <v>216</v>
      </c>
      <c r="F26" s="63">
        <v>158</v>
      </c>
      <c r="G26" s="92">
        <f t="shared" si="1"/>
        <v>58</v>
      </c>
      <c r="H26" s="63">
        <v>63.2</v>
      </c>
      <c r="I26" s="63">
        <v>100.1</v>
      </c>
      <c r="J26" s="92">
        <f t="shared" si="2"/>
        <v>-36.899999999999991</v>
      </c>
      <c r="K26" s="63">
        <v>205.4</v>
      </c>
      <c r="L26" s="63">
        <v>231.8</v>
      </c>
      <c r="M26" s="92">
        <f t="shared" si="3"/>
        <v>-26.400000000000006</v>
      </c>
      <c r="N26" s="63">
        <v>81.599999999999994</v>
      </c>
      <c r="O26" s="63">
        <v>65.8</v>
      </c>
      <c r="P26" s="92">
        <f t="shared" si="4"/>
        <v>15.799999999999997</v>
      </c>
      <c r="Q26" s="63">
        <v>179.1</v>
      </c>
      <c r="R26" s="63">
        <v>110.6</v>
      </c>
      <c r="S26" s="92">
        <f t="shared" si="5"/>
        <v>68.5</v>
      </c>
      <c r="T26" s="63">
        <v>71.099999999999994</v>
      </c>
      <c r="U26" s="63">
        <v>42.1</v>
      </c>
      <c r="V26" s="92">
        <f t="shared" si="6"/>
        <v>28.999999999999993</v>
      </c>
      <c r="W26" s="63">
        <v>152.80000000000001</v>
      </c>
      <c r="X26" s="63">
        <v>300.3</v>
      </c>
      <c r="Y26" s="92">
        <f t="shared" si="7"/>
        <v>-147.5</v>
      </c>
      <c r="Z26" s="63">
        <v>155.4</v>
      </c>
      <c r="AA26" s="63">
        <v>150.1</v>
      </c>
      <c r="AB26" s="92">
        <f t="shared" si="8"/>
        <v>5.3000000000000114</v>
      </c>
      <c r="AC26" s="63">
        <v>152.80000000000001</v>
      </c>
      <c r="AD26" s="63">
        <v>113.3</v>
      </c>
      <c r="AE26" s="92">
        <f t="shared" si="9"/>
        <v>39.500000000000014</v>
      </c>
      <c r="AF26" s="63">
        <v>57.9</v>
      </c>
      <c r="AG26" s="63">
        <v>68.5</v>
      </c>
      <c r="AH26" s="92">
        <f t="shared" si="10"/>
        <v>-10.600000000000001</v>
      </c>
      <c r="AI26" s="63">
        <v>194.9</v>
      </c>
      <c r="AJ26" s="63">
        <v>334.5</v>
      </c>
      <c r="AK26" s="93">
        <f t="shared" si="11"/>
        <v>-139.6</v>
      </c>
    </row>
    <row r="27" spans="1:37" x14ac:dyDescent="0.25">
      <c r="A27" s="71" t="s">
        <v>320</v>
      </c>
      <c r="B27" s="46">
        <v>148.19999999999999</v>
      </c>
      <c r="C27" s="63">
        <v>108.8</v>
      </c>
      <c r="D27" s="92">
        <f t="shared" si="0"/>
        <v>39.399999999999991</v>
      </c>
      <c r="E27" s="63">
        <v>163.30000000000001</v>
      </c>
      <c r="F27" s="63">
        <v>184.4</v>
      </c>
      <c r="G27" s="92">
        <f t="shared" si="1"/>
        <v>-21.099999999999994</v>
      </c>
      <c r="H27" s="63">
        <v>108.8</v>
      </c>
      <c r="I27" s="63">
        <v>133</v>
      </c>
      <c r="J27" s="92">
        <f t="shared" si="2"/>
        <v>-24.200000000000003</v>
      </c>
      <c r="K27" s="63">
        <v>172.3</v>
      </c>
      <c r="L27" s="63">
        <v>223.7</v>
      </c>
      <c r="M27" s="92">
        <f t="shared" si="3"/>
        <v>-51.399999999999977</v>
      </c>
      <c r="N27" s="63">
        <v>178.4</v>
      </c>
      <c r="O27" s="63">
        <v>353.7</v>
      </c>
      <c r="P27" s="92">
        <f t="shared" si="4"/>
        <v>-175.29999999999998</v>
      </c>
      <c r="Q27" s="63">
        <v>111.9</v>
      </c>
      <c r="R27" s="63">
        <v>193.5</v>
      </c>
      <c r="S27" s="92">
        <f t="shared" si="5"/>
        <v>-81.599999999999994</v>
      </c>
      <c r="T27" s="63">
        <v>72.599999999999994</v>
      </c>
      <c r="U27" s="63">
        <v>51.4</v>
      </c>
      <c r="V27" s="92">
        <f t="shared" si="6"/>
        <v>21.199999999999996</v>
      </c>
      <c r="W27" s="63">
        <v>263</v>
      </c>
      <c r="X27" s="63">
        <v>235.8</v>
      </c>
      <c r="Y27" s="92">
        <f t="shared" si="7"/>
        <v>27.199999999999989</v>
      </c>
      <c r="Z27" s="63">
        <v>72.599999999999994</v>
      </c>
      <c r="AA27" s="63">
        <v>57.4</v>
      </c>
      <c r="AB27" s="92">
        <f t="shared" si="8"/>
        <v>15.199999999999996</v>
      </c>
      <c r="AC27" s="63">
        <v>205.6</v>
      </c>
      <c r="AD27" s="63">
        <v>226.8</v>
      </c>
      <c r="AE27" s="92">
        <f t="shared" si="9"/>
        <v>-21.200000000000017</v>
      </c>
      <c r="AF27" s="63">
        <v>63.5</v>
      </c>
      <c r="AG27" s="63">
        <v>39.299999999999997</v>
      </c>
      <c r="AH27" s="92">
        <f t="shared" si="10"/>
        <v>24.200000000000003</v>
      </c>
      <c r="AI27" s="63">
        <v>178.4</v>
      </c>
      <c r="AJ27" s="63">
        <v>124</v>
      </c>
      <c r="AK27" s="93">
        <f t="shared" si="11"/>
        <v>54.400000000000006</v>
      </c>
    </row>
    <row r="28" spans="1:37" x14ac:dyDescent="0.25">
      <c r="A28" s="71" t="s">
        <v>336</v>
      </c>
      <c r="B28" s="46">
        <v>194.5</v>
      </c>
      <c r="C28" s="63">
        <v>166.3</v>
      </c>
      <c r="D28" s="92">
        <f t="shared" si="0"/>
        <v>28.199999999999989</v>
      </c>
      <c r="E28" s="63">
        <v>113</v>
      </c>
      <c r="F28" s="63">
        <v>106.7</v>
      </c>
      <c r="G28" s="92">
        <f t="shared" si="1"/>
        <v>6.2999999999999972</v>
      </c>
      <c r="H28" s="63">
        <v>138.1</v>
      </c>
      <c r="I28" s="63">
        <v>163.19999999999999</v>
      </c>
      <c r="J28" s="92">
        <f t="shared" si="2"/>
        <v>-25.099999999999994</v>
      </c>
      <c r="K28" s="63">
        <v>172.6</v>
      </c>
      <c r="L28" s="63">
        <v>222.8</v>
      </c>
      <c r="M28" s="92">
        <f t="shared" si="3"/>
        <v>-50.200000000000017</v>
      </c>
      <c r="N28" s="63">
        <v>147.5</v>
      </c>
      <c r="O28" s="63">
        <v>134.9</v>
      </c>
      <c r="P28" s="92">
        <f t="shared" si="4"/>
        <v>12.599999999999994</v>
      </c>
      <c r="Q28" s="63">
        <v>172.6</v>
      </c>
      <c r="R28" s="63">
        <v>122.4</v>
      </c>
      <c r="S28" s="92">
        <f t="shared" si="5"/>
        <v>50.199999999999989</v>
      </c>
      <c r="T28" s="63">
        <v>116.1</v>
      </c>
      <c r="U28" s="63">
        <v>84.7</v>
      </c>
      <c r="V28" s="92">
        <f t="shared" si="6"/>
        <v>31.399999999999991</v>
      </c>
      <c r="W28" s="63">
        <v>200.8</v>
      </c>
      <c r="X28" s="63">
        <v>106.7</v>
      </c>
      <c r="Y28" s="92">
        <f t="shared" si="7"/>
        <v>94.100000000000009</v>
      </c>
      <c r="Z28" s="63">
        <v>188.3</v>
      </c>
      <c r="AA28" s="63">
        <v>260.39999999999998</v>
      </c>
      <c r="AB28" s="92">
        <f t="shared" si="8"/>
        <v>-72.099999999999966</v>
      </c>
      <c r="AC28" s="63">
        <v>91</v>
      </c>
      <c r="AD28" s="63">
        <v>62.8</v>
      </c>
      <c r="AE28" s="92">
        <f t="shared" si="9"/>
        <v>28.200000000000003</v>
      </c>
      <c r="AF28" s="63">
        <v>210.2</v>
      </c>
      <c r="AG28" s="63">
        <v>210.2</v>
      </c>
      <c r="AH28" s="92">
        <f t="shared" si="10"/>
        <v>0</v>
      </c>
      <c r="AI28" s="63">
        <v>260.39999999999998</v>
      </c>
      <c r="AJ28" s="63">
        <v>160</v>
      </c>
      <c r="AK28" s="93">
        <f t="shared" si="11"/>
        <v>100.39999999999998</v>
      </c>
    </row>
    <row r="29" spans="1:37" x14ac:dyDescent="0.25">
      <c r="A29" s="71" t="s">
        <v>342</v>
      </c>
      <c r="B29" s="46">
        <v>6</v>
      </c>
      <c r="C29" s="63">
        <v>3</v>
      </c>
      <c r="D29" s="92">
        <f t="shared" si="0"/>
        <v>3</v>
      </c>
      <c r="E29" s="63">
        <v>9.1</v>
      </c>
      <c r="F29" s="63">
        <v>6</v>
      </c>
      <c r="G29" s="92">
        <f t="shared" si="1"/>
        <v>3.0999999999999996</v>
      </c>
      <c r="H29" s="63">
        <v>9.1</v>
      </c>
      <c r="I29" s="63">
        <v>6</v>
      </c>
      <c r="J29" s="92">
        <f t="shared" si="2"/>
        <v>3.0999999999999996</v>
      </c>
      <c r="K29" s="63">
        <v>39.200000000000003</v>
      </c>
      <c r="L29" s="63">
        <v>45.3</v>
      </c>
      <c r="M29" s="92">
        <f t="shared" si="3"/>
        <v>-6.0999999999999943</v>
      </c>
      <c r="N29" s="63">
        <v>9.1</v>
      </c>
      <c r="O29" s="63">
        <v>9.1</v>
      </c>
      <c r="P29" s="92">
        <f t="shared" si="4"/>
        <v>0</v>
      </c>
      <c r="Q29" s="63">
        <v>3</v>
      </c>
      <c r="R29" s="63">
        <v>0</v>
      </c>
      <c r="S29" s="92">
        <f t="shared" si="5"/>
        <v>3</v>
      </c>
      <c r="T29" s="63">
        <v>3</v>
      </c>
      <c r="U29" s="63">
        <v>3</v>
      </c>
      <c r="V29" s="92">
        <f t="shared" si="6"/>
        <v>0</v>
      </c>
      <c r="W29" s="63">
        <v>15.1</v>
      </c>
      <c r="X29" s="63">
        <v>21.1</v>
      </c>
      <c r="Y29" s="92">
        <f t="shared" si="7"/>
        <v>-6.0000000000000018</v>
      </c>
      <c r="Z29" s="63">
        <v>9.1</v>
      </c>
      <c r="AA29" s="63">
        <v>12.1</v>
      </c>
      <c r="AB29" s="92">
        <f t="shared" si="8"/>
        <v>-3</v>
      </c>
      <c r="AC29" s="63">
        <v>3</v>
      </c>
      <c r="AD29" s="63">
        <v>3</v>
      </c>
      <c r="AE29" s="92">
        <f t="shared" si="9"/>
        <v>0</v>
      </c>
      <c r="AF29" s="63">
        <v>3</v>
      </c>
      <c r="AG29" s="63">
        <v>3</v>
      </c>
      <c r="AH29" s="92">
        <f t="shared" si="10"/>
        <v>0</v>
      </c>
      <c r="AI29" s="63">
        <v>24.2</v>
      </c>
      <c r="AJ29" s="63">
        <v>15.1</v>
      </c>
      <c r="AK29" s="93">
        <f t="shared" si="11"/>
        <v>9.1</v>
      </c>
    </row>
    <row r="30" spans="1:37" x14ac:dyDescent="0.25">
      <c r="A30" s="71" t="s">
        <v>344</v>
      </c>
      <c r="B30" s="46">
        <v>101.8</v>
      </c>
      <c r="C30" s="63">
        <v>62.9</v>
      </c>
      <c r="D30" s="92">
        <f t="shared" si="0"/>
        <v>38.9</v>
      </c>
      <c r="E30" s="63">
        <v>182.7</v>
      </c>
      <c r="F30" s="63">
        <v>230.6</v>
      </c>
      <c r="G30" s="92">
        <f t="shared" si="1"/>
        <v>-47.900000000000006</v>
      </c>
      <c r="H30" s="63">
        <v>119.8</v>
      </c>
      <c r="I30" s="63">
        <v>119.8</v>
      </c>
      <c r="J30" s="92">
        <f t="shared" si="2"/>
        <v>0</v>
      </c>
      <c r="K30" s="63">
        <v>149.69999999999999</v>
      </c>
      <c r="L30" s="63">
        <v>122.8</v>
      </c>
      <c r="M30" s="92">
        <f t="shared" si="3"/>
        <v>26.899999999999991</v>
      </c>
      <c r="N30" s="63">
        <v>137.69999999999999</v>
      </c>
      <c r="O30" s="63">
        <v>122.8</v>
      </c>
      <c r="P30" s="92">
        <f t="shared" si="4"/>
        <v>14.899999999999991</v>
      </c>
      <c r="Q30" s="63">
        <v>89.8</v>
      </c>
      <c r="R30" s="63">
        <v>131.80000000000001</v>
      </c>
      <c r="S30" s="92">
        <f t="shared" si="5"/>
        <v>-42.000000000000014</v>
      </c>
      <c r="T30" s="63">
        <v>62.9</v>
      </c>
      <c r="U30" s="63">
        <v>59.9</v>
      </c>
      <c r="V30" s="92">
        <f t="shared" si="6"/>
        <v>3</v>
      </c>
      <c r="W30" s="63">
        <v>218.6</v>
      </c>
      <c r="X30" s="63">
        <v>251.5</v>
      </c>
      <c r="Y30" s="92">
        <f t="shared" si="7"/>
        <v>-32.900000000000006</v>
      </c>
      <c r="Z30" s="63">
        <v>143.69999999999999</v>
      </c>
      <c r="AA30" s="63">
        <v>80.8</v>
      </c>
      <c r="AB30" s="92">
        <f t="shared" si="8"/>
        <v>62.899999999999991</v>
      </c>
      <c r="AC30" s="63">
        <v>68.900000000000006</v>
      </c>
      <c r="AD30" s="63">
        <v>68.900000000000006</v>
      </c>
      <c r="AE30" s="92">
        <f t="shared" si="9"/>
        <v>0</v>
      </c>
      <c r="AF30" s="63">
        <v>53.9</v>
      </c>
      <c r="AG30" s="63">
        <v>59.9</v>
      </c>
      <c r="AH30" s="92">
        <f t="shared" si="10"/>
        <v>-6</v>
      </c>
      <c r="AI30" s="63">
        <v>251.5</v>
      </c>
      <c r="AJ30" s="63">
        <v>323.39999999999998</v>
      </c>
      <c r="AK30" s="93">
        <f t="shared" si="11"/>
        <v>-71.899999999999977</v>
      </c>
    </row>
    <row r="31" spans="1:37" x14ac:dyDescent="0.25">
      <c r="A31" s="71" t="s">
        <v>357</v>
      </c>
      <c r="B31" s="46">
        <v>343.3</v>
      </c>
      <c r="C31" s="63">
        <v>409.8</v>
      </c>
      <c r="D31" s="92">
        <f t="shared" si="0"/>
        <v>-66.5</v>
      </c>
      <c r="E31" s="63">
        <v>199.3</v>
      </c>
      <c r="F31" s="63">
        <v>166.1</v>
      </c>
      <c r="G31" s="92">
        <f t="shared" si="1"/>
        <v>33.200000000000017</v>
      </c>
      <c r="H31" s="63">
        <v>73.8</v>
      </c>
      <c r="I31" s="63">
        <v>51.7</v>
      </c>
      <c r="J31" s="92">
        <f t="shared" si="2"/>
        <v>22.099999999999994</v>
      </c>
      <c r="K31" s="63">
        <v>306.39999999999998</v>
      </c>
      <c r="L31" s="63">
        <v>424.5</v>
      </c>
      <c r="M31" s="92">
        <f t="shared" si="3"/>
        <v>-118.10000000000002</v>
      </c>
      <c r="N31" s="63">
        <v>214.1</v>
      </c>
      <c r="O31" s="63">
        <v>251</v>
      </c>
      <c r="P31" s="92">
        <f t="shared" si="4"/>
        <v>-36.900000000000006</v>
      </c>
      <c r="Q31" s="63">
        <v>147.69999999999999</v>
      </c>
      <c r="R31" s="63">
        <v>306.39999999999998</v>
      </c>
      <c r="S31" s="92">
        <f t="shared" si="5"/>
        <v>-158.69999999999999</v>
      </c>
      <c r="T31" s="63">
        <v>195.7</v>
      </c>
      <c r="U31" s="63">
        <v>184.6</v>
      </c>
      <c r="V31" s="92">
        <f t="shared" si="6"/>
        <v>11.099999999999994</v>
      </c>
      <c r="W31" s="63">
        <v>302.7</v>
      </c>
      <c r="X31" s="63">
        <v>347</v>
      </c>
      <c r="Y31" s="92">
        <f t="shared" si="7"/>
        <v>-44.300000000000011</v>
      </c>
      <c r="Z31" s="63">
        <v>254.7</v>
      </c>
      <c r="AA31" s="63">
        <v>166.1</v>
      </c>
      <c r="AB31" s="92">
        <f t="shared" si="8"/>
        <v>88.6</v>
      </c>
      <c r="AC31" s="63">
        <v>225.2</v>
      </c>
      <c r="AD31" s="63">
        <v>162.4</v>
      </c>
      <c r="AE31" s="92">
        <f t="shared" si="9"/>
        <v>62.799999999999983</v>
      </c>
      <c r="AF31" s="63">
        <v>136.6</v>
      </c>
      <c r="AG31" s="63">
        <v>77.5</v>
      </c>
      <c r="AH31" s="92">
        <f t="shared" si="10"/>
        <v>59.099999999999994</v>
      </c>
      <c r="AI31" s="63">
        <v>450.4</v>
      </c>
      <c r="AJ31" s="63">
        <v>550</v>
      </c>
      <c r="AK31" s="93">
        <f t="shared" si="11"/>
        <v>-99.600000000000023</v>
      </c>
    </row>
    <row r="32" spans="1:37" x14ac:dyDescent="0.25">
      <c r="A32" s="71" t="s">
        <v>371</v>
      </c>
      <c r="B32" s="46">
        <v>212.7</v>
      </c>
      <c r="C32" s="63">
        <v>240.9</v>
      </c>
      <c r="D32" s="92">
        <f t="shared" si="0"/>
        <v>-28.200000000000017</v>
      </c>
      <c r="E32" s="63">
        <v>93.8</v>
      </c>
      <c r="F32" s="63">
        <v>115.7</v>
      </c>
      <c r="G32" s="92">
        <f t="shared" si="1"/>
        <v>-21.900000000000006</v>
      </c>
      <c r="H32" s="63">
        <v>187.7</v>
      </c>
      <c r="I32" s="63">
        <v>225.2</v>
      </c>
      <c r="J32" s="92">
        <f t="shared" si="2"/>
        <v>-37.5</v>
      </c>
      <c r="K32" s="63">
        <v>194</v>
      </c>
      <c r="L32" s="63">
        <v>137.6</v>
      </c>
      <c r="M32" s="92">
        <f t="shared" si="3"/>
        <v>56.400000000000006</v>
      </c>
      <c r="N32" s="63">
        <v>156.4</v>
      </c>
      <c r="O32" s="63">
        <v>131.4</v>
      </c>
      <c r="P32" s="92">
        <f t="shared" si="4"/>
        <v>25</v>
      </c>
      <c r="Q32" s="63">
        <v>175.2</v>
      </c>
      <c r="R32" s="63">
        <v>143.9</v>
      </c>
      <c r="S32" s="92">
        <f t="shared" si="5"/>
        <v>31.299999999999983</v>
      </c>
      <c r="T32" s="63">
        <v>84.5</v>
      </c>
      <c r="U32" s="63">
        <v>65.7</v>
      </c>
      <c r="V32" s="92">
        <f t="shared" si="6"/>
        <v>18.799999999999997</v>
      </c>
      <c r="W32" s="63">
        <v>147</v>
      </c>
      <c r="X32" s="63">
        <v>115.7</v>
      </c>
      <c r="Y32" s="92">
        <f t="shared" si="7"/>
        <v>31.299999999999997</v>
      </c>
      <c r="Z32" s="63">
        <v>140.80000000000001</v>
      </c>
      <c r="AA32" s="63">
        <v>103.2</v>
      </c>
      <c r="AB32" s="92">
        <f t="shared" si="8"/>
        <v>37.600000000000009</v>
      </c>
      <c r="AC32" s="63">
        <v>81.3</v>
      </c>
      <c r="AD32" s="63">
        <v>93.8</v>
      </c>
      <c r="AE32" s="92">
        <f t="shared" si="9"/>
        <v>-12.5</v>
      </c>
      <c r="AF32" s="63">
        <v>90.7</v>
      </c>
      <c r="AG32" s="63">
        <v>103.2</v>
      </c>
      <c r="AH32" s="92">
        <f t="shared" si="10"/>
        <v>-12.5</v>
      </c>
      <c r="AI32" s="63">
        <v>262.8</v>
      </c>
      <c r="AJ32" s="63">
        <v>147</v>
      </c>
      <c r="AK32" s="93">
        <f t="shared" si="11"/>
        <v>115.80000000000001</v>
      </c>
    </row>
    <row r="33" spans="1:37" x14ac:dyDescent="0.25">
      <c r="A33" s="71" t="s">
        <v>376</v>
      </c>
      <c r="B33" s="46">
        <v>175.2</v>
      </c>
      <c r="C33" s="63">
        <v>136.30000000000001</v>
      </c>
      <c r="D33" s="92">
        <f t="shared" si="0"/>
        <v>38.899999999999977</v>
      </c>
      <c r="E33" s="63">
        <v>71.400000000000006</v>
      </c>
      <c r="F33" s="63">
        <v>58.4</v>
      </c>
      <c r="G33" s="92">
        <f t="shared" si="1"/>
        <v>13.000000000000007</v>
      </c>
      <c r="H33" s="63">
        <v>58.4</v>
      </c>
      <c r="I33" s="63">
        <v>58.4</v>
      </c>
      <c r="J33" s="92">
        <f t="shared" si="2"/>
        <v>0</v>
      </c>
      <c r="K33" s="63">
        <v>194.7</v>
      </c>
      <c r="L33" s="63">
        <v>191.5</v>
      </c>
      <c r="M33" s="92">
        <f t="shared" si="3"/>
        <v>3.1999999999999886</v>
      </c>
      <c r="N33" s="63">
        <v>149.30000000000001</v>
      </c>
      <c r="O33" s="63">
        <v>120.1</v>
      </c>
      <c r="P33" s="92">
        <f t="shared" si="4"/>
        <v>29.200000000000017</v>
      </c>
      <c r="Q33" s="63">
        <v>159</v>
      </c>
      <c r="R33" s="63">
        <v>94.1</v>
      </c>
      <c r="S33" s="92">
        <f t="shared" si="5"/>
        <v>64.900000000000006</v>
      </c>
      <c r="T33" s="63">
        <v>71.400000000000006</v>
      </c>
      <c r="U33" s="63">
        <v>45.4</v>
      </c>
      <c r="V33" s="92">
        <f t="shared" si="6"/>
        <v>26.000000000000007</v>
      </c>
      <c r="W33" s="63">
        <v>136.30000000000001</v>
      </c>
      <c r="X33" s="63">
        <v>136.30000000000001</v>
      </c>
      <c r="Y33" s="92">
        <f t="shared" si="7"/>
        <v>0</v>
      </c>
      <c r="Z33" s="63">
        <v>197.9</v>
      </c>
      <c r="AA33" s="63">
        <v>175.2</v>
      </c>
      <c r="AB33" s="92">
        <f t="shared" si="8"/>
        <v>22.700000000000017</v>
      </c>
      <c r="AC33" s="63">
        <v>68.099999999999994</v>
      </c>
      <c r="AD33" s="63">
        <v>84.4</v>
      </c>
      <c r="AE33" s="92">
        <f t="shared" si="9"/>
        <v>-16.300000000000011</v>
      </c>
      <c r="AF33" s="63">
        <v>77.900000000000006</v>
      </c>
      <c r="AG33" s="63">
        <v>97.4</v>
      </c>
      <c r="AH33" s="92">
        <f t="shared" si="10"/>
        <v>-19.5</v>
      </c>
      <c r="AI33" s="63">
        <v>259.60000000000002</v>
      </c>
      <c r="AJ33" s="63">
        <v>214.2</v>
      </c>
      <c r="AK33" s="93">
        <f t="shared" si="11"/>
        <v>45.400000000000034</v>
      </c>
    </row>
    <row r="34" spans="1:37" x14ac:dyDescent="0.25">
      <c r="A34" s="71" t="s">
        <v>387</v>
      </c>
      <c r="B34" s="46">
        <v>126.6</v>
      </c>
      <c r="C34" s="63">
        <v>97.4</v>
      </c>
      <c r="D34" s="92">
        <f t="shared" si="0"/>
        <v>29.199999999999989</v>
      </c>
      <c r="E34" s="63">
        <v>81.2</v>
      </c>
      <c r="F34" s="63">
        <v>116.9</v>
      </c>
      <c r="G34" s="92">
        <f t="shared" si="1"/>
        <v>-35.700000000000003</v>
      </c>
      <c r="H34" s="63">
        <v>51.9</v>
      </c>
      <c r="I34" s="63">
        <v>42.2</v>
      </c>
      <c r="J34" s="92">
        <f t="shared" si="2"/>
        <v>9.6999999999999957</v>
      </c>
      <c r="K34" s="63">
        <v>259.7</v>
      </c>
      <c r="L34" s="63">
        <v>178.5</v>
      </c>
      <c r="M34" s="92">
        <f t="shared" si="3"/>
        <v>81.199999999999989</v>
      </c>
      <c r="N34" s="63">
        <v>136.30000000000001</v>
      </c>
      <c r="O34" s="63">
        <v>120.1</v>
      </c>
      <c r="P34" s="92">
        <f t="shared" si="4"/>
        <v>16.200000000000017</v>
      </c>
      <c r="Q34" s="63">
        <v>282.39999999999998</v>
      </c>
      <c r="R34" s="63">
        <v>194.8</v>
      </c>
      <c r="S34" s="92">
        <f t="shared" si="5"/>
        <v>87.599999999999966</v>
      </c>
      <c r="T34" s="63">
        <v>155.80000000000001</v>
      </c>
      <c r="U34" s="63">
        <v>97.4</v>
      </c>
      <c r="V34" s="92">
        <f t="shared" si="6"/>
        <v>58.400000000000006</v>
      </c>
      <c r="W34" s="63">
        <v>172</v>
      </c>
      <c r="X34" s="63">
        <v>188.3</v>
      </c>
      <c r="Y34" s="92">
        <f t="shared" si="7"/>
        <v>-16.300000000000011</v>
      </c>
      <c r="Z34" s="63">
        <v>97.4</v>
      </c>
      <c r="AA34" s="63">
        <v>71.400000000000006</v>
      </c>
      <c r="AB34" s="92">
        <f t="shared" si="8"/>
        <v>26</v>
      </c>
      <c r="AC34" s="63">
        <v>194.8</v>
      </c>
      <c r="AD34" s="63">
        <v>194.8</v>
      </c>
      <c r="AE34" s="92">
        <f t="shared" si="9"/>
        <v>0</v>
      </c>
      <c r="AF34" s="63">
        <v>120.1</v>
      </c>
      <c r="AG34" s="63">
        <v>152.6</v>
      </c>
      <c r="AH34" s="92">
        <f t="shared" si="10"/>
        <v>-32.5</v>
      </c>
      <c r="AI34" s="63">
        <v>204.5</v>
      </c>
      <c r="AJ34" s="63">
        <v>259.7</v>
      </c>
      <c r="AK34" s="93">
        <f t="shared" si="11"/>
        <v>-55.199999999999989</v>
      </c>
    </row>
    <row r="35" spans="1:37" x14ac:dyDescent="0.25">
      <c r="A35" s="71" t="s">
        <v>402</v>
      </c>
      <c r="B35" s="46">
        <v>295.8</v>
      </c>
      <c r="C35" s="63">
        <v>255.9</v>
      </c>
      <c r="D35" s="92">
        <f t="shared" si="0"/>
        <v>39.900000000000006</v>
      </c>
      <c r="E35" s="63">
        <v>285.8</v>
      </c>
      <c r="F35" s="63">
        <v>202.7</v>
      </c>
      <c r="G35" s="92">
        <f t="shared" si="1"/>
        <v>83.100000000000023</v>
      </c>
      <c r="H35" s="63">
        <v>119.6</v>
      </c>
      <c r="I35" s="63">
        <v>86.4</v>
      </c>
      <c r="J35" s="92">
        <f t="shared" si="2"/>
        <v>33.199999999999989</v>
      </c>
      <c r="K35" s="63">
        <v>226</v>
      </c>
      <c r="L35" s="63">
        <v>282.5</v>
      </c>
      <c r="M35" s="92">
        <f t="shared" si="3"/>
        <v>-56.5</v>
      </c>
      <c r="N35" s="63">
        <v>305.7</v>
      </c>
      <c r="O35" s="63">
        <v>392.2</v>
      </c>
      <c r="P35" s="92">
        <f t="shared" si="4"/>
        <v>-86.5</v>
      </c>
      <c r="Q35" s="63">
        <v>249.3</v>
      </c>
      <c r="R35" s="63">
        <v>142.9</v>
      </c>
      <c r="S35" s="92">
        <f t="shared" si="5"/>
        <v>106.4</v>
      </c>
      <c r="T35" s="63">
        <v>79.8</v>
      </c>
      <c r="U35" s="63">
        <v>69.8</v>
      </c>
      <c r="V35" s="92">
        <f t="shared" si="6"/>
        <v>10</v>
      </c>
      <c r="W35" s="63">
        <v>212.7</v>
      </c>
      <c r="X35" s="63">
        <v>126.3</v>
      </c>
      <c r="Y35" s="92">
        <f t="shared" si="7"/>
        <v>86.399999999999991</v>
      </c>
      <c r="Z35" s="63">
        <v>232.6</v>
      </c>
      <c r="AA35" s="63">
        <v>129.6</v>
      </c>
      <c r="AB35" s="92">
        <f t="shared" si="8"/>
        <v>103</v>
      </c>
      <c r="AC35" s="63">
        <v>312.39999999999998</v>
      </c>
      <c r="AD35" s="63">
        <v>651.4</v>
      </c>
      <c r="AE35" s="92">
        <f t="shared" si="9"/>
        <v>-339</v>
      </c>
      <c r="AF35" s="63">
        <v>103</v>
      </c>
      <c r="AG35" s="63">
        <v>106.3</v>
      </c>
      <c r="AH35" s="92">
        <f t="shared" si="10"/>
        <v>-3.2999999999999972</v>
      </c>
      <c r="AI35" s="63">
        <v>452</v>
      </c>
      <c r="AJ35" s="63">
        <v>245.9</v>
      </c>
      <c r="AK35" s="93">
        <f t="shared" si="11"/>
        <v>206.1</v>
      </c>
    </row>
    <row r="36" spans="1:37" x14ac:dyDescent="0.25">
      <c r="A36" s="71" t="s">
        <v>417</v>
      </c>
      <c r="B36" s="46">
        <v>174.4</v>
      </c>
      <c r="C36" s="63">
        <v>151</v>
      </c>
      <c r="D36" s="92">
        <f t="shared" si="0"/>
        <v>23.400000000000006</v>
      </c>
      <c r="E36" s="63">
        <v>231.7</v>
      </c>
      <c r="F36" s="63">
        <v>213.5</v>
      </c>
      <c r="G36" s="92">
        <f t="shared" si="1"/>
        <v>18.199999999999989</v>
      </c>
      <c r="H36" s="63">
        <v>85.9</v>
      </c>
      <c r="I36" s="63">
        <v>54.7</v>
      </c>
      <c r="J36" s="92">
        <f t="shared" si="2"/>
        <v>31.200000000000003</v>
      </c>
      <c r="K36" s="63">
        <v>221.3</v>
      </c>
      <c r="L36" s="63">
        <v>364.5</v>
      </c>
      <c r="M36" s="92">
        <f t="shared" si="3"/>
        <v>-143.19999999999999</v>
      </c>
      <c r="N36" s="63">
        <v>117.2</v>
      </c>
      <c r="O36" s="63">
        <v>62.5</v>
      </c>
      <c r="P36" s="92">
        <f t="shared" si="4"/>
        <v>54.7</v>
      </c>
      <c r="Q36" s="63">
        <v>104.1</v>
      </c>
      <c r="R36" s="63">
        <v>164</v>
      </c>
      <c r="S36" s="92">
        <f t="shared" si="5"/>
        <v>-59.900000000000006</v>
      </c>
      <c r="T36" s="63">
        <v>112</v>
      </c>
      <c r="U36" s="63">
        <v>153.6</v>
      </c>
      <c r="V36" s="92">
        <f t="shared" si="6"/>
        <v>-41.599999999999994</v>
      </c>
      <c r="W36" s="63">
        <v>153.6</v>
      </c>
      <c r="X36" s="63">
        <v>106.7</v>
      </c>
      <c r="Y36" s="92">
        <f t="shared" si="7"/>
        <v>46.899999999999991</v>
      </c>
      <c r="Z36" s="63">
        <v>158.80000000000001</v>
      </c>
      <c r="AA36" s="63">
        <v>200.5</v>
      </c>
      <c r="AB36" s="92">
        <f t="shared" si="8"/>
        <v>-41.699999999999989</v>
      </c>
      <c r="AC36" s="63">
        <v>98.9</v>
      </c>
      <c r="AD36" s="63">
        <v>57.3</v>
      </c>
      <c r="AE36" s="92">
        <f t="shared" si="9"/>
        <v>41.600000000000009</v>
      </c>
      <c r="AF36" s="63">
        <v>62.5</v>
      </c>
      <c r="AG36" s="63">
        <v>49.5</v>
      </c>
      <c r="AH36" s="92">
        <f t="shared" si="10"/>
        <v>13</v>
      </c>
      <c r="AI36" s="63">
        <v>234.3</v>
      </c>
      <c r="AJ36" s="63">
        <v>156.19999999999999</v>
      </c>
      <c r="AK36" s="93">
        <f t="shared" si="11"/>
        <v>78.100000000000023</v>
      </c>
    </row>
    <row r="37" spans="1:37" x14ac:dyDescent="0.25">
      <c r="A37" s="71" t="s">
        <v>426</v>
      </c>
      <c r="B37" s="46">
        <v>11</v>
      </c>
      <c r="C37" s="63">
        <v>6.6</v>
      </c>
      <c r="D37" s="92">
        <f t="shared" si="0"/>
        <v>4.4000000000000004</v>
      </c>
      <c r="E37" s="63">
        <v>15.5</v>
      </c>
      <c r="F37" s="63">
        <v>8.8000000000000007</v>
      </c>
      <c r="G37" s="92">
        <f t="shared" si="1"/>
        <v>6.6999999999999993</v>
      </c>
      <c r="H37" s="63">
        <v>8.8000000000000007</v>
      </c>
      <c r="I37" s="63">
        <v>13.2</v>
      </c>
      <c r="J37" s="92">
        <f t="shared" si="2"/>
        <v>-4.3999999999999986</v>
      </c>
      <c r="K37" s="63">
        <v>22.1</v>
      </c>
      <c r="L37" s="63">
        <v>24.3</v>
      </c>
      <c r="M37" s="92">
        <f t="shared" si="3"/>
        <v>-2.1999999999999993</v>
      </c>
      <c r="N37" s="63">
        <v>17.7</v>
      </c>
      <c r="O37" s="63">
        <v>8.8000000000000007</v>
      </c>
      <c r="P37" s="92">
        <f t="shared" si="4"/>
        <v>8.8999999999999986</v>
      </c>
      <c r="Q37" s="63">
        <v>22.1</v>
      </c>
      <c r="R37" s="63">
        <v>22.1</v>
      </c>
      <c r="S37" s="92">
        <f t="shared" si="5"/>
        <v>0</v>
      </c>
      <c r="T37" s="63">
        <v>4.4000000000000004</v>
      </c>
      <c r="U37" s="63">
        <v>4.4000000000000004</v>
      </c>
      <c r="V37" s="92">
        <f t="shared" si="6"/>
        <v>0</v>
      </c>
      <c r="W37" s="63">
        <v>22.1</v>
      </c>
      <c r="X37" s="63">
        <v>11</v>
      </c>
      <c r="Y37" s="92">
        <f t="shared" si="7"/>
        <v>11.100000000000001</v>
      </c>
      <c r="Z37" s="63">
        <v>13.2</v>
      </c>
      <c r="AA37" s="63">
        <v>11</v>
      </c>
      <c r="AB37" s="92">
        <f t="shared" si="8"/>
        <v>2.1999999999999993</v>
      </c>
      <c r="AC37" s="63">
        <v>46.4</v>
      </c>
      <c r="AD37" s="63">
        <v>39.700000000000003</v>
      </c>
      <c r="AE37" s="92">
        <f t="shared" si="9"/>
        <v>6.6999999999999957</v>
      </c>
      <c r="AF37" s="63">
        <v>19.899999999999999</v>
      </c>
      <c r="AG37" s="63">
        <v>13.2</v>
      </c>
      <c r="AH37" s="92">
        <f t="shared" si="10"/>
        <v>6.6999999999999993</v>
      </c>
      <c r="AI37" s="63">
        <v>39.700000000000003</v>
      </c>
      <c r="AJ37" s="63">
        <v>28.7</v>
      </c>
      <c r="AK37" s="93">
        <f t="shared" si="11"/>
        <v>11.000000000000004</v>
      </c>
    </row>
    <row r="38" spans="1:37" x14ac:dyDescent="0.25">
      <c r="A38" s="71" t="s">
        <v>428</v>
      </c>
      <c r="B38" s="46">
        <v>110.8</v>
      </c>
      <c r="C38" s="63">
        <v>68.400000000000006</v>
      </c>
      <c r="D38" s="92">
        <f t="shared" si="0"/>
        <v>42.399999999999991</v>
      </c>
      <c r="E38" s="63">
        <v>156.4</v>
      </c>
      <c r="F38" s="63">
        <v>84.7</v>
      </c>
      <c r="G38" s="92">
        <f t="shared" si="1"/>
        <v>71.7</v>
      </c>
      <c r="H38" s="63">
        <v>58.6</v>
      </c>
      <c r="I38" s="63">
        <v>65.2</v>
      </c>
      <c r="J38" s="92">
        <f t="shared" si="2"/>
        <v>-6.6000000000000014</v>
      </c>
      <c r="K38" s="63">
        <v>175.9</v>
      </c>
      <c r="L38" s="63">
        <v>130.30000000000001</v>
      </c>
      <c r="M38" s="92">
        <f t="shared" si="3"/>
        <v>45.599999999999994</v>
      </c>
      <c r="N38" s="63">
        <v>172.6</v>
      </c>
      <c r="O38" s="63">
        <v>117.3</v>
      </c>
      <c r="P38" s="92">
        <f t="shared" si="4"/>
        <v>55.3</v>
      </c>
      <c r="Q38" s="63">
        <v>130.30000000000001</v>
      </c>
      <c r="R38" s="63">
        <v>149.80000000000001</v>
      </c>
      <c r="S38" s="92">
        <f t="shared" si="5"/>
        <v>-19.5</v>
      </c>
      <c r="T38" s="63">
        <v>45.6</v>
      </c>
      <c r="U38" s="63">
        <v>88</v>
      </c>
      <c r="V38" s="92">
        <f t="shared" si="6"/>
        <v>-42.4</v>
      </c>
      <c r="W38" s="63">
        <v>205.2</v>
      </c>
      <c r="X38" s="63">
        <v>107.5</v>
      </c>
      <c r="Y38" s="92">
        <f t="shared" si="7"/>
        <v>97.699999999999989</v>
      </c>
      <c r="Z38" s="63">
        <v>185.7</v>
      </c>
      <c r="AA38" s="63">
        <v>123.8</v>
      </c>
      <c r="AB38" s="92">
        <f t="shared" si="8"/>
        <v>61.899999999999991</v>
      </c>
      <c r="AC38" s="63">
        <v>97.7</v>
      </c>
      <c r="AD38" s="63">
        <v>94.5</v>
      </c>
      <c r="AE38" s="92">
        <f t="shared" si="9"/>
        <v>3.2000000000000028</v>
      </c>
      <c r="AF38" s="63">
        <v>58.6</v>
      </c>
      <c r="AG38" s="63">
        <v>61.9</v>
      </c>
      <c r="AH38" s="92">
        <f t="shared" si="10"/>
        <v>-3.2999999999999972</v>
      </c>
      <c r="AI38" s="63">
        <v>175.9</v>
      </c>
      <c r="AJ38" s="63">
        <v>211.7</v>
      </c>
      <c r="AK38" s="93">
        <f t="shared" si="11"/>
        <v>-35.799999999999983</v>
      </c>
    </row>
    <row r="39" spans="1:37" x14ac:dyDescent="0.25">
      <c r="A39" s="71" t="s">
        <v>437</v>
      </c>
      <c r="B39" s="46">
        <v>54.9</v>
      </c>
      <c r="C39" s="63">
        <v>69.099999999999994</v>
      </c>
      <c r="D39" s="92">
        <f t="shared" si="0"/>
        <v>-14.199999999999996</v>
      </c>
      <c r="E39" s="63">
        <v>117.9</v>
      </c>
      <c r="F39" s="63">
        <v>95.5</v>
      </c>
      <c r="G39" s="92">
        <f t="shared" si="1"/>
        <v>22.400000000000006</v>
      </c>
      <c r="H39" s="63">
        <v>22.4</v>
      </c>
      <c r="I39" s="63">
        <v>26.4</v>
      </c>
      <c r="J39" s="92">
        <f t="shared" si="2"/>
        <v>-4</v>
      </c>
      <c r="K39" s="63">
        <v>113.8</v>
      </c>
      <c r="L39" s="63">
        <v>56.9</v>
      </c>
      <c r="M39" s="92">
        <f t="shared" si="3"/>
        <v>56.9</v>
      </c>
      <c r="N39" s="63">
        <v>71.099999999999994</v>
      </c>
      <c r="O39" s="63">
        <v>69.099999999999994</v>
      </c>
      <c r="P39" s="92">
        <f t="shared" si="4"/>
        <v>2</v>
      </c>
      <c r="Q39" s="63">
        <v>50.8</v>
      </c>
      <c r="R39" s="63">
        <v>61</v>
      </c>
      <c r="S39" s="92">
        <f t="shared" si="5"/>
        <v>-10.200000000000003</v>
      </c>
      <c r="T39" s="63">
        <v>28.5</v>
      </c>
      <c r="U39" s="63">
        <v>52.8</v>
      </c>
      <c r="V39" s="92">
        <f t="shared" si="6"/>
        <v>-24.299999999999997</v>
      </c>
      <c r="W39" s="63">
        <v>71.099999999999994</v>
      </c>
      <c r="X39" s="63">
        <v>73.2</v>
      </c>
      <c r="Y39" s="92">
        <f t="shared" si="7"/>
        <v>-2.1000000000000085</v>
      </c>
      <c r="Z39" s="63">
        <v>65</v>
      </c>
      <c r="AA39" s="63">
        <v>75.2</v>
      </c>
      <c r="AB39" s="92">
        <f t="shared" si="8"/>
        <v>-10.200000000000003</v>
      </c>
      <c r="AC39" s="63">
        <v>50.8</v>
      </c>
      <c r="AD39" s="63">
        <v>75.2</v>
      </c>
      <c r="AE39" s="92">
        <f t="shared" si="9"/>
        <v>-24.400000000000006</v>
      </c>
      <c r="AF39" s="63">
        <v>89.4</v>
      </c>
      <c r="AG39" s="63">
        <v>91.5</v>
      </c>
      <c r="AH39" s="92">
        <f t="shared" si="10"/>
        <v>-2.0999999999999943</v>
      </c>
      <c r="AI39" s="63">
        <v>91.5</v>
      </c>
      <c r="AJ39" s="63">
        <v>166.7</v>
      </c>
      <c r="AK39" s="93">
        <f t="shared" si="11"/>
        <v>-75.199999999999989</v>
      </c>
    </row>
    <row r="40" spans="1:37" x14ac:dyDescent="0.25">
      <c r="A40" s="71" t="s">
        <v>446</v>
      </c>
      <c r="B40" s="46">
        <v>90.2</v>
      </c>
      <c r="C40" s="63">
        <v>122.2</v>
      </c>
      <c r="D40" s="92">
        <f t="shared" si="0"/>
        <v>-32</v>
      </c>
      <c r="E40" s="63">
        <v>221.1</v>
      </c>
      <c r="F40" s="63">
        <v>238.5</v>
      </c>
      <c r="G40" s="92">
        <f t="shared" si="1"/>
        <v>-17.400000000000006</v>
      </c>
      <c r="H40" s="63">
        <v>151.30000000000001</v>
      </c>
      <c r="I40" s="63">
        <v>81.400000000000006</v>
      </c>
      <c r="J40" s="92">
        <f t="shared" si="2"/>
        <v>69.900000000000006</v>
      </c>
      <c r="K40" s="63">
        <v>183.3</v>
      </c>
      <c r="L40" s="63">
        <v>206.5</v>
      </c>
      <c r="M40" s="92">
        <f t="shared" si="3"/>
        <v>-23.199999999999989</v>
      </c>
      <c r="N40" s="63">
        <v>101.8</v>
      </c>
      <c r="O40" s="63">
        <v>69.8</v>
      </c>
      <c r="P40" s="92">
        <f t="shared" si="4"/>
        <v>32</v>
      </c>
      <c r="Q40" s="63">
        <v>104.7</v>
      </c>
      <c r="R40" s="63">
        <v>87.3</v>
      </c>
      <c r="S40" s="92">
        <f t="shared" si="5"/>
        <v>17.400000000000006</v>
      </c>
      <c r="T40" s="63">
        <v>177.4</v>
      </c>
      <c r="U40" s="63">
        <v>180.3</v>
      </c>
      <c r="V40" s="92">
        <f t="shared" si="6"/>
        <v>-2.9000000000000057</v>
      </c>
      <c r="W40" s="63">
        <v>273.39999999999998</v>
      </c>
      <c r="X40" s="63">
        <v>436.3</v>
      </c>
      <c r="Y40" s="92">
        <f t="shared" si="7"/>
        <v>-162.90000000000003</v>
      </c>
      <c r="Z40" s="63">
        <v>183.3</v>
      </c>
      <c r="AA40" s="63">
        <v>200.7</v>
      </c>
      <c r="AB40" s="92">
        <f t="shared" si="8"/>
        <v>-17.399999999999977</v>
      </c>
      <c r="AC40" s="63">
        <v>189.1</v>
      </c>
      <c r="AD40" s="63">
        <v>162.9</v>
      </c>
      <c r="AE40" s="92">
        <f t="shared" si="9"/>
        <v>26.199999999999989</v>
      </c>
      <c r="AF40" s="63">
        <v>113.4</v>
      </c>
      <c r="AG40" s="63">
        <v>119.3</v>
      </c>
      <c r="AH40" s="92">
        <f t="shared" si="10"/>
        <v>-5.8999999999999915</v>
      </c>
      <c r="AI40" s="63">
        <v>186.2</v>
      </c>
      <c r="AJ40" s="63">
        <v>186.2</v>
      </c>
      <c r="AK40" s="93">
        <f t="shared" si="11"/>
        <v>0</v>
      </c>
    </row>
    <row r="41" spans="1:37" x14ac:dyDescent="0.25">
      <c r="A41" s="71" t="s">
        <v>459</v>
      </c>
      <c r="B41" s="46">
        <v>28.5</v>
      </c>
      <c r="C41" s="63">
        <v>15.9</v>
      </c>
      <c r="D41" s="92">
        <f t="shared" si="0"/>
        <v>12.6</v>
      </c>
      <c r="E41" s="63">
        <v>12.6</v>
      </c>
      <c r="F41" s="63">
        <v>11</v>
      </c>
      <c r="G41" s="92">
        <f t="shared" si="1"/>
        <v>1.5999999999999996</v>
      </c>
      <c r="H41" s="63">
        <v>7.7</v>
      </c>
      <c r="I41" s="63">
        <v>11.4</v>
      </c>
      <c r="J41" s="92">
        <f t="shared" si="2"/>
        <v>-3.7</v>
      </c>
      <c r="K41" s="63">
        <v>35.799999999999997</v>
      </c>
      <c r="L41" s="63">
        <v>38.6</v>
      </c>
      <c r="M41" s="92">
        <f t="shared" si="3"/>
        <v>-2.8000000000000043</v>
      </c>
      <c r="N41" s="63">
        <v>13</v>
      </c>
      <c r="O41" s="63">
        <v>13.4</v>
      </c>
      <c r="P41" s="92">
        <f t="shared" si="4"/>
        <v>-0.40000000000000036</v>
      </c>
      <c r="Q41" s="63">
        <v>22.4</v>
      </c>
      <c r="R41" s="63">
        <v>24.4</v>
      </c>
      <c r="S41" s="92">
        <f t="shared" si="5"/>
        <v>-2</v>
      </c>
      <c r="T41" s="63">
        <v>8.9</v>
      </c>
      <c r="U41" s="63">
        <v>5.7</v>
      </c>
      <c r="V41" s="92">
        <f t="shared" si="6"/>
        <v>3.2</v>
      </c>
      <c r="W41" s="63">
        <v>17.100000000000001</v>
      </c>
      <c r="X41" s="63">
        <v>9.8000000000000007</v>
      </c>
      <c r="Y41" s="92">
        <f t="shared" si="7"/>
        <v>7.3000000000000007</v>
      </c>
      <c r="Z41" s="63">
        <v>16.3</v>
      </c>
      <c r="AA41" s="63">
        <v>11.4</v>
      </c>
      <c r="AB41" s="92">
        <f t="shared" si="8"/>
        <v>4.9000000000000004</v>
      </c>
      <c r="AC41" s="63">
        <v>15</v>
      </c>
      <c r="AD41" s="63">
        <v>17.899999999999999</v>
      </c>
      <c r="AE41" s="92">
        <f t="shared" si="9"/>
        <v>-2.8999999999999986</v>
      </c>
      <c r="AF41" s="63">
        <v>9.4</v>
      </c>
      <c r="AG41" s="63">
        <v>18.3</v>
      </c>
      <c r="AH41" s="92">
        <f t="shared" si="10"/>
        <v>-8.9</v>
      </c>
      <c r="AI41" s="63">
        <v>27.7</v>
      </c>
      <c r="AJ41" s="63">
        <v>23.2</v>
      </c>
      <c r="AK41" s="93">
        <f t="shared" si="11"/>
        <v>4.5</v>
      </c>
    </row>
    <row r="42" spans="1:37" x14ac:dyDescent="0.25">
      <c r="A42" s="71" t="s">
        <v>471</v>
      </c>
      <c r="B42" s="46">
        <v>342.6</v>
      </c>
      <c r="C42" s="63">
        <v>342.6</v>
      </c>
      <c r="D42" s="92">
        <f t="shared" si="0"/>
        <v>0</v>
      </c>
      <c r="E42" s="63">
        <v>255</v>
      </c>
      <c r="F42" s="63">
        <v>283.39999999999998</v>
      </c>
      <c r="G42" s="92">
        <f t="shared" si="1"/>
        <v>-28.399999999999977</v>
      </c>
      <c r="H42" s="63">
        <v>141.69999999999999</v>
      </c>
      <c r="I42" s="63">
        <v>118.5</v>
      </c>
      <c r="J42" s="92">
        <f t="shared" si="2"/>
        <v>23.199999999999989</v>
      </c>
      <c r="K42" s="63">
        <v>278.2</v>
      </c>
      <c r="L42" s="63">
        <v>175.2</v>
      </c>
      <c r="M42" s="92">
        <f t="shared" si="3"/>
        <v>103</v>
      </c>
      <c r="N42" s="63">
        <v>175.2</v>
      </c>
      <c r="O42" s="63">
        <v>103</v>
      </c>
      <c r="P42" s="92">
        <f t="shared" si="4"/>
        <v>72.199999999999989</v>
      </c>
      <c r="Q42" s="63">
        <v>193.2</v>
      </c>
      <c r="R42" s="63">
        <v>121.1</v>
      </c>
      <c r="S42" s="92">
        <f t="shared" si="5"/>
        <v>72.099999999999994</v>
      </c>
      <c r="T42" s="63">
        <v>105.6</v>
      </c>
      <c r="U42" s="63">
        <v>128.80000000000001</v>
      </c>
      <c r="V42" s="92">
        <f t="shared" si="6"/>
        <v>-23.200000000000017</v>
      </c>
      <c r="W42" s="63">
        <v>283.39999999999998</v>
      </c>
      <c r="X42" s="63">
        <v>350.3</v>
      </c>
      <c r="Y42" s="92">
        <f t="shared" si="7"/>
        <v>-66.900000000000034</v>
      </c>
      <c r="Z42" s="63">
        <v>206.1</v>
      </c>
      <c r="AA42" s="63">
        <v>170</v>
      </c>
      <c r="AB42" s="92">
        <f t="shared" si="8"/>
        <v>36.099999999999994</v>
      </c>
      <c r="AC42" s="63">
        <v>177.7</v>
      </c>
      <c r="AD42" s="63">
        <v>363.2</v>
      </c>
      <c r="AE42" s="92">
        <f t="shared" si="9"/>
        <v>-185.5</v>
      </c>
      <c r="AF42" s="63">
        <v>167.4</v>
      </c>
      <c r="AG42" s="63">
        <v>157.1</v>
      </c>
      <c r="AH42" s="92">
        <f t="shared" si="10"/>
        <v>10.300000000000011</v>
      </c>
      <c r="AI42" s="63">
        <v>311.7</v>
      </c>
      <c r="AJ42" s="63">
        <v>355.5</v>
      </c>
      <c r="AK42" s="93">
        <f t="shared" si="11"/>
        <v>-43.800000000000011</v>
      </c>
    </row>
    <row r="43" spans="1:37" x14ac:dyDescent="0.25">
      <c r="A43" s="71" t="s">
        <v>481</v>
      </c>
      <c r="B43" s="46">
        <v>189.3</v>
      </c>
      <c r="C43" s="63">
        <v>112.2</v>
      </c>
      <c r="D43" s="92">
        <f t="shared" si="0"/>
        <v>77.100000000000009</v>
      </c>
      <c r="E43" s="63">
        <v>147.19999999999999</v>
      </c>
      <c r="F43" s="63">
        <v>175.3</v>
      </c>
      <c r="G43" s="92">
        <f t="shared" si="1"/>
        <v>-28.100000000000023</v>
      </c>
      <c r="H43" s="63">
        <v>84.1</v>
      </c>
      <c r="I43" s="63">
        <v>108.7</v>
      </c>
      <c r="J43" s="92">
        <f t="shared" si="2"/>
        <v>-24.600000000000009</v>
      </c>
      <c r="K43" s="63">
        <v>284</v>
      </c>
      <c r="L43" s="63">
        <v>550.4</v>
      </c>
      <c r="M43" s="92">
        <f t="shared" si="3"/>
        <v>-266.39999999999998</v>
      </c>
      <c r="N43" s="63">
        <v>87.6</v>
      </c>
      <c r="O43" s="63">
        <v>52.6</v>
      </c>
      <c r="P43" s="92">
        <f t="shared" si="4"/>
        <v>34.999999999999993</v>
      </c>
      <c r="Q43" s="63">
        <v>248.9</v>
      </c>
      <c r="R43" s="63">
        <v>161.30000000000001</v>
      </c>
      <c r="S43" s="92">
        <f t="shared" si="5"/>
        <v>87.6</v>
      </c>
      <c r="T43" s="63">
        <v>77.099999999999994</v>
      </c>
      <c r="U43" s="63">
        <v>87.6</v>
      </c>
      <c r="V43" s="92">
        <f t="shared" si="6"/>
        <v>-10.5</v>
      </c>
      <c r="W43" s="63">
        <v>238.4</v>
      </c>
      <c r="X43" s="63">
        <v>298</v>
      </c>
      <c r="Y43" s="92">
        <f t="shared" si="7"/>
        <v>-59.599999999999994</v>
      </c>
      <c r="Z43" s="63">
        <v>241.9</v>
      </c>
      <c r="AA43" s="63">
        <v>252.4</v>
      </c>
      <c r="AB43" s="92">
        <f t="shared" si="8"/>
        <v>-10.5</v>
      </c>
      <c r="AC43" s="63">
        <v>210.4</v>
      </c>
      <c r="AD43" s="63">
        <v>147.19999999999999</v>
      </c>
      <c r="AE43" s="92">
        <f t="shared" si="9"/>
        <v>63.200000000000017</v>
      </c>
      <c r="AF43" s="63">
        <v>143.69999999999999</v>
      </c>
      <c r="AG43" s="63">
        <v>73.599999999999994</v>
      </c>
      <c r="AH43" s="92">
        <f t="shared" si="10"/>
        <v>70.099999999999994</v>
      </c>
      <c r="AI43" s="63">
        <v>189.3</v>
      </c>
      <c r="AJ43" s="63">
        <v>105.2</v>
      </c>
      <c r="AK43" s="93">
        <f t="shared" si="11"/>
        <v>84.100000000000009</v>
      </c>
    </row>
    <row r="44" spans="1:37" x14ac:dyDescent="0.25">
      <c r="A44" s="71" t="s">
        <v>495</v>
      </c>
      <c r="B44" s="46">
        <v>100.1</v>
      </c>
      <c r="C44" s="63">
        <v>115.5</v>
      </c>
      <c r="D44" s="92">
        <f t="shared" si="0"/>
        <v>-15.400000000000006</v>
      </c>
      <c r="E44" s="63">
        <v>42.4</v>
      </c>
      <c r="F44" s="63">
        <v>53.9</v>
      </c>
      <c r="G44" s="92">
        <f t="shared" si="1"/>
        <v>-11.5</v>
      </c>
      <c r="H44" s="63">
        <v>57.8</v>
      </c>
      <c r="I44" s="63">
        <v>46.2</v>
      </c>
      <c r="J44" s="92">
        <f t="shared" si="2"/>
        <v>11.599999999999994</v>
      </c>
      <c r="K44" s="63">
        <v>146.4</v>
      </c>
      <c r="L44" s="63">
        <v>80.900000000000006</v>
      </c>
      <c r="M44" s="92">
        <f t="shared" si="3"/>
        <v>65.5</v>
      </c>
      <c r="N44" s="63">
        <v>42.4</v>
      </c>
      <c r="O44" s="63">
        <v>34.700000000000003</v>
      </c>
      <c r="P44" s="92">
        <f t="shared" si="4"/>
        <v>7.6999999999999957</v>
      </c>
      <c r="Q44" s="63">
        <v>50.1</v>
      </c>
      <c r="R44" s="63">
        <v>34.700000000000003</v>
      </c>
      <c r="S44" s="92">
        <f t="shared" si="5"/>
        <v>15.399999999999999</v>
      </c>
      <c r="T44" s="63">
        <v>46.2</v>
      </c>
      <c r="U44" s="63">
        <v>34.700000000000003</v>
      </c>
      <c r="V44" s="92">
        <f t="shared" si="6"/>
        <v>11.5</v>
      </c>
      <c r="W44" s="63">
        <v>69.3</v>
      </c>
      <c r="X44" s="63">
        <v>65.5</v>
      </c>
      <c r="Y44" s="92">
        <f t="shared" si="7"/>
        <v>3.7999999999999972</v>
      </c>
      <c r="Z44" s="63">
        <v>69.3</v>
      </c>
      <c r="AA44" s="63">
        <v>73.2</v>
      </c>
      <c r="AB44" s="92">
        <f t="shared" si="8"/>
        <v>-3.9000000000000057</v>
      </c>
      <c r="AC44" s="63">
        <v>61.6</v>
      </c>
      <c r="AD44" s="63">
        <v>53.9</v>
      </c>
      <c r="AE44" s="92">
        <f t="shared" si="9"/>
        <v>7.7000000000000028</v>
      </c>
      <c r="AF44" s="63">
        <v>53.9</v>
      </c>
      <c r="AG44" s="63">
        <v>30.8</v>
      </c>
      <c r="AH44" s="92">
        <f t="shared" si="10"/>
        <v>23.099999999999998</v>
      </c>
      <c r="AI44" s="63">
        <v>80.900000000000006</v>
      </c>
      <c r="AJ44" s="63">
        <v>80.900000000000006</v>
      </c>
      <c r="AK44" s="93">
        <f t="shared" si="11"/>
        <v>0</v>
      </c>
    </row>
    <row r="45" spans="1:37" x14ac:dyDescent="0.25">
      <c r="A45" s="71" t="s">
        <v>499</v>
      </c>
      <c r="B45" s="46">
        <v>153.1</v>
      </c>
      <c r="C45" s="63">
        <v>159.1</v>
      </c>
      <c r="D45" s="92">
        <f t="shared" si="0"/>
        <v>-6</v>
      </c>
      <c r="E45" s="63">
        <v>63</v>
      </c>
      <c r="F45" s="63">
        <v>66</v>
      </c>
      <c r="G45" s="92">
        <f t="shared" si="1"/>
        <v>-3</v>
      </c>
      <c r="H45" s="63">
        <v>72.099999999999994</v>
      </c>
      <c r="I45" s="63">
        <v>84.1</v>
      </c>
      <c r="J45" s="92">
        <f t="shared" si="2"/>
        <v>-12</v>
      </c>
      <c r="K45" s="63">
        <v>138.1</v>
      </c>
      <c r="L45" s="63">
        <v>153.1</v>
      </c>
      <c r="M45" s="92">
        <f t="shared" si="3"/>
        <v>-15</v>
      </c>
      <c r="N45" s="63">
        <v>126.1</v>
      </c>
      <c r="O45" s="63">
        <v>138.1</v>
      </c>
      <c r="P45" s="92">
        <f t="shared" si="4"/>
        <v>-12</v>
      </c>
      <c r="Q45" s="63">
        <v>54</v>
      </c>
      <c r="R45" s="63">
        <v>36</v>
      </c>
      <c r="S45" s="92">
        <f t="shared" si="5"/>
        <v>18</v>
      </c>
      <c r="T45" s="63">
        <v>51</v>
      </c>
      <c r="U45" s="63">
        <v>45</v>
      </c>
      <c r="V45" s="92">
        <f t="shared" si="6"/>
        <v>6</v>
      </c>
      <c r="W45" s="63">
        <v>144.1</v>
      </c>
      <c r="X45" s="63">
        <v>78.099999999999994</v>
      </c>
      <c r="Y45" s="92">
        <f t="shared" si="7"/>
        <v>66</v>
      </c>
      <c r="Z45" s="63">
        <v>129.1</v>
      </c>
      <c r="AA45" s="63">
        <v>162.1</v>
      </c>
      <c r="AB45" s="92">
        <f t="shared" si="8"/>
        <v>-33</v>
      </c>
      <c r="AC45" s="63">
        <v>69</v>
      </c>
      <c r="AD45" s="63">
        <v>66</v>
      </c>
      <c r="AE45" s="92">
        <f t="shared" si="9"/>
        <v>3</v>
      </c>
      <c r="AF45" s="63">
        <v>63</v>
      </c>
      <c r="AG45" s="63">
        <v>57</v>
      </c>
      <c r="AH45" s="92">
        <f t="shared" si="10"/>
        <v>6</v>
      </c>
      <c r="AI45" s="63">
        <v>156.1</v>
      </c>
      <c r="AJ45" s="63">
        <v>87.1</v>
      </c>
      <c r="AK45" s="93">
        <f t="shared" si="11"/>
        <v>69</v>
      </c>
    </row>
    <row r="46" spans="1:37" x14ac:dyDescent="0.25">
      <c r="A46" s="71" t="s">
        <v>503</v>
      </c>
      <c r="B46" s="46">
        <v>98.5</v>
      </c>
      <c r="C46" s="63">
        <v>172.3</v>
      </c>
      <c r="D46" s="92">
        <f t="shared" si="0"/>
        <v>-73.800000000000011</v>
      </c>
      <c r="E46" s="63">
        <v>236.9</v>
      </c>
      <c r="F46" s="63">
        <v>461.5</v>
      </c>
      <c r="G46" s="92">
        <f t="shared" si="1"/>
        <v>-224.6</v>
      </c>
      <c r="H46" s="63">
        <v>101.5</v>
      </c>
      <c r="I46" s="63">
        <v>61.5</v>
      </c>
      <c r="J46" s="92">
        <f t="shared" si="2"/>
        <v>40</v>
      </c>
      <c r="K46" s="63">
        <v>200</v>
      </c>
      <c r="L46" s="63">
        <v>150.80000000000001</v>
      </c>
      <c r="M46" s="92">
        <f t="shared" si="3"/>
        <v>49.199999999999989</v>
      </c>
      <c r="N46" s="63">
        <v>212.3</v>
      </c>
      <c r="O46" s="63">
        <v>249.2</v>
      </c>
      <c r="P46" s="92">
        <f t="shared" si="4"/>
        <v>-36.899999999999977</v>
      </c>
      <c r="Q46" s="63">
        <v>113.8</v>
      </c>
      <c r="R46" s="63">
        <v>95.4</v>
      </c>
      <c r="S46" s="92">
        <f t="shared" si="5"/>
        <v>18.399999999999991</v>
      </c>
      <c r="T46" s="63">
        <v>43.1</v>
      </c>
      <c r="U46" s="63">
        <v>43.1</v>
      </c>
      <c r="V46" s="92">
        <f t="shared" si="6"/>
        <v>0</v>
      </c>
      <c r="W46" s="63">
        <v>209.2</v>
      </c>
      <c r="X46" s="63">
        <v>215.4</v>
      </c>
      <c r="Y46" s="92">
        <f t="shared" si="7"/>
        <v>-6.2000000000000171</v>
      </c>
      <c r="Z46" s="63">
        <v>187.7</v>
      </c>
      <c r="AA46" s="63">
        <v>138.5</v>
      </c>
      <c r="AB46" s="92">
        <f t="shared" si="8"/>
        <v>49.199999999999989</v>
      </c>
      <c r="AC46" s="63">
        <v>160</v>
      </c>
      <c r="AD46" s="63">
        <v>184.6</v>
      </c>
      <c r="AE46" s="92">
        <f t="shared" si="9"/>
        <v>-24.599999999999994</v>
      </c>
      <c r="AF46" s="63">
        <v>43.1</v>
      </c>
      <c r="AG46" s="63">
        <v>30.8</v>
      </c>
      <c r="AH46" s="92">
        <f t="shared" si="10"/>
        <v>12.3</v>
      </c>
      <c r="AI46" s="63">
        <v>153.80000000000001</v>
      </c>
      <c r="AJ46" s="63">
        <v>150.80000000000001</v>
      </c>
      <c r="AK46" s="93">
        <f t="shared" si="11"/>
        <v>3</v>
      </c>
    </row>
    <row r="47" spans="1:37" x14ac:dyDescent="0.25">
      <c r="A47" s="71" t="s">
        <v>514</v>
      </c>
      <c r="B47" s="46">
        <v>212.3</v>
      </c>
      <c r="C47" s="63">
        <v>243.8</v>
      </c>
      <c r="D47" s="92">
        <f t="shared" si="0"/>
        <v>-31.5</v>
      </c>
      <c r="E47" s="63">
        <v>94.6</v>
      </c>
      <c r="F47" s="63">
        <v>54.6</v>
      </c>
      <c r="G47" s="92">
        <f t="shared" si="1"/>
        <v>39.999999999999993</v>
      </c>
      <c r="H47" s="63">
        <v>82</v>
      </c>
      <c r="I47" s="63">
        <v>65.2</v>
      </c>
      <c r="J47" s="92">
        <f t="shared" si="2"/>
        <v>16.799999999999997</v>
      </c>
      <c r="K47" s="63">
        <v>348.9</v>
      </c>
      <c r="L47" s="63">
        <v>393</v>
      </c>
      <c r="M47" s="92">
        <f t="shared" si="3"/>
        <v>-44.100000000000023</v>
      </c>
      <c r="N47" s="63">
        <v>203.9</v>
      </c>
      <c r="O47" s="63">
        <v>140.80000000000001</v>
      </c>
      <c r="P47" s="92">
        <f t="shared" si="4"/>
        <v>63.099999999999994</v>
      </c>
      <c r="Q47" s="63">
        <v>271.10000000000002</v>
      </c>
      <c r="R47" s="63">
        <v>262.7</v>
      </c>
      <c r="S47" s="92">
        <f t="shared" si="5"/>
        <v>8.4000000000000341</v>
      </c>
      <c r="T47" s="63">
        <v>75.7</v>
      </c>
      <c r="U47" s="63">
        <v>73.599999999999994</v>
      </c>
      <c r="V47" s="92">
        <f t="shared" si="6"/>
        <v>2.1000000000000085</v>
      </c>
      <c r="W47" s="63">
        <v>277.39999999999998</v>
      </c>
      <c r="X47" s="63">
        <v>334.2</v>
      </c>
      <c r="Y47" s="92">
        <f t="shared" si="7"/>
        <v>-56.800000000000011</v>
      </c>
      <c r="Z47" s="63">
        <v>157.6</v>
      </c>
      <c r="AA47" s="63">
        <v>197.6</v>
      </c>
      <c r="AB47" s="92">
        <f t="shared" si="8"/>
        <v>-40</v>
      </c>
      <c r="AC47" s="63">
        <v>96.7</v>
      </c>
      <c r="AD47" s="63">
        <v>65.2</v>
      </c>
      <c r="AE47" s="92">
        <f t="shared" si="9"/>
        <v>31.5</v>
      </c>
      <c r="AF47" s="63">
        <v>151.30000000000001</v>
      </c>
      <c r="AG47" s="63">
        <v>287.89999999999998</v>
      </c>
      <c r="AH47" s="92">
        <f t="shared" si="10"/>
        <v>-136.59999999999997</v>
      </c>
      <c r="AI47" s="63">
        <v>323.7</v>
      </c>
      <c r="AJ47" s="63">
        <v>393</v>
      </c>
      <c r="AK47" s="93">
        <f t="shared" si="11"/>
        <v>-69.300000000000011</v>
      </c>
    </row>
    <row r="48" spans="1:37" x14ac:dyDescent="0.25">
      <c r="A48" s="71" t="s">
        <v>534</v>
      </c>
      <c r="B48" s="46">
        <v>44.1</v>
      </c>
      <c r="C48" s="63">
        <v>52.9</v>
      </c>
      <c r="D48" s="92">
        <f t="shared" si="0"/>
        <v>-8.7999999999999972</v>
      </c>
      <c r="E48" s="63">
        <v>44.1</v>
      </c>
      <c r="F48" s="63">
        <v>29.4</v>
      </c>
      <c r="G48" s="92">
        <f t="shared" si="1"/>
        <v>14.700000000000003</v>
      </c>
      <c r="H48" s="63">
        <v>41.2</v>
      </c>
      <c r="I48" s="63">
        <v>20.6</v>
      </c>
      <c r="J48" s="92">
        <f t="shared" si="2"/>
        <v>20.6</v>
      </c>
      <c r="K48" s="63">
        <v>102.9</v>
      </c>
      <c r="L48" s="63">
        <v>73.5</v>
      </c>
      <c r="M48" s="92">
        <f t="shared" si="3"/>
        <v>29.400000000000006</v>
      </c>
      <c r="N48" s="63">
        <v>26.5</v>
      </c>
      <c r="O48" s="63">
        <v>26.5</v>
      </c>
      <c r="P48" s="92">
        <f t="shared" si="4"/>
        <v>0</v>
      </c>
      <c r="Q48" s="63">
        <v>73.5</v>
      </c>
      <c r="R48" s="63">
        <v>67.599999999999994</v>
      </c>
      <c r="S48" s="92">
        <f t="shared" si="5"/>
        <v>5.9000000000000057</v>
      </c>
      <c r="T48" s="63">
        <v>32.4</v>
      </c>
      <c r="U48" s="63">
        <v>29.4</v>
      </c>
      <c r="V48" s="92">
        <f t="shared" si="6"/>
        <v>3</v>
      </c>
      <c r="W48" s="63">
        <v>85.3</v>
      </c>
      <c r="X48" s="63">
        <v>79.400000000000006</v>
      </c>
      <c r="Y48" s="92">
        <f t="shared" si="7"/>
        <v>5.8999999999999915</v>
      </c>
      <c r="Z48" s="63">
        <v>38.200000000000003</v>
      </c>
      <c r="AA48" s="63">
        <v>26.5</v>
      </c>
      <c r="AB48" s="92">
        <f t="shared" si="8"/>
        <v>11.700000000000003</v>
      </c>
      <c r="AC48" s="63">
        <v>61.8</v>
      </c>
      <c r="AD48" s="63">
        <v>64.7</v>
      </c>
      <c r="AE48" s="92">
        <f t="shared" si="9"/>
        <v>-2.9000000000000057</v>
      </c>
      <c r="AF48" s="63">
        <v>38.200000000000003</v>
      </c>
      <c r="AG48" s="63">
        <v>23.5</v>
      </c>
      <c r="AH48" s="92">
        <f t="shared" si="10"/>
        <v>14.700000000000003</v>
      </c>
      <c r="AI48" s="63">
        <v>182.3</v>
      </c>
      <c r="AJ48" s="63">
        <v>94.1</v>
      </c>
      <c r="AK48" s="93">
        <f t="shared" si="11"/>
        <v>88.200000000000017</v>
      </c>
    </row>
    <row r="49" spans="1:43" ht="15.75" thickBot="1" x14ac:dyDescent="0.3">
      <c r="A49" s="72" t="s">
        <v>536</v>
      </c>
      <c r="B49" s="48">
        <v>164.4</v>
      </c>
      <c r="C49" s="66">
        <v>232.6</v>
      </c>
      <c r="D49" s="4">
        <f t="shared" si="0"/>
        <v>-68.199999999999989</v>
      </c>
      <c r="E49" s="66">
        <v>170.6</v>
      </c>
      <c r="F49" s="66">
        <v>136.5</v>
      </c>
      <c r="G49" s="4">
        <f t="shared" si="1"/>
        <v>34.099999999999994</v>
      </c>
      <c r="H49" s="66">
        <v>226.4</v>
      </c>
      <c r="I49" s="66">
        <v>189.2</v>
      </c>
      <c r="J49" s="4">
        <f t="shared" si="2"/>
        <v>37.200000000000017</v>
      </c>
      <c r="K49" s="66">
        <v>335</v>
      </c>
      <c r="L49" s="66">
        <v>282.3</v>
      </c>
      <c r="M49" s="4">
        <f t="shared" si="3"/>
        <v>52.699999999999989</v>
      </c>
      <c r="N49" s="66">
        <v>189.2</v>
      </c>
      <c r="O49" s="66">
        <v>133.4</v>
      </c>
      <c r="P49" s="4">
        <f t="shared" si="4"/>
        <v>55.799999999999983</v>
      </c>
      <c r="Q49" s="66">
        <v>105.5</v>
      </c>
      <c r="R49" s="66">
        <v>71.3</v>
      </c>
      <c r="S49" s="4">
        <f t="shared" si="5"/>
        <v>34.200000000000003</v>
      </c>
      <c r="T49" s="66">
        <v>260.5</v>
      </c>
      <c r="U49" s="66">
        <v>170.6</v>
      </c>
      <c r="V49" s="4">
        <f t="shared" si="6"/>
        <v>89.9</v>
      </c>
      <c r="W49" s="66">
        <v>269.8</v>
      </c>
      <c r="X49" s="66">
        <v>269.8</v>
      </c>
      <c r="Y49" s="4">
        <f t="shared" si="7"/>
        <v>0</v>
      </c>
      <c r="Z49" s="66">
        <v>328.8</v>
      </c>
      <c r="AA49" s="66">
        <v>232.6</v>
      </c>
      <c r="AB49" s="4">
        <f t="shared" si="8"/>
        <v>96.200000000000017</v>
      </c>
      <c r="AC49" s="66">
        <v>167.5</v>
      </c>
      <c r="AD49" s="66">
        <v>99.3</v>
      </c>
      <c r="AE49" s="4">
        <f t="shared" si="9"/>
        <v>68.2</v>
      </c>
      <c r="AF49" s="66">
        <v>124.1</v>
      </c>
      <c r="AG49" s="66">
        <v>207.8</v>
      </c>
      <c r="AH49" s="4">
        <f t="shared" si="10"/>
        <v>-83.700000000000017</v>
      </c>
      <c r="AI49" s="66">
        <v>400.1</v>
      </c>
      <c r="AJ49" s="66">
        <v>384.6</v>
      </c>
      <c r="AK49" s="94">
        <f t="shared" si="11"/>
        <v>15.5</v>
      </c>
    </row>
    <row r="50" spans="1:43" ht="15.75" thickBot="1" x14ac:dyDescent="0.3"/>
    <row r="51" spans="1:43" x14ac:dyDescent="0.25">
      <c r="A51" s="7" t="s">
        <v>557</v>
      </c>
      <c r="B51" s="5">
        <f>MAX(B$2:B$49)</f>
        <v>354.5</v>
      </c>
      <c r="C51" s="3"/>
      <c r="D51" s="3"/>
      <c r="E51" s="3">
        <f t="shared" ref="E51:AM52" si="12">MAX(E$2:E$49)</f>
        <v>360.7</v>
      </c>
      <c r="F51" s="3"/>
      <c r="G51" s="3"/>
      <c r="H51" s="3">
        <f t="shared" si="12"/>
        <v>226.4</v>
      </c>
      <c r="I51" s="3"/>
      <c r="J51" s="3"/>
      <c r="K51" s="3">
        <f t="shared" si="12"/>
        <v>519.9</v>
      </c>
      <c r="L51" s="3"/>
      <c r="M51" s="3"/>
      <c r="N51" s="3">
        <f t="shared" si="12"/>
        <v>305.7</v>
      </c>
      <c r="O51" s="3"/>
      <c r="P51" s="3"/>
      <c r="Q51" s="3">
        <f t="shared" si="12"/>
        <v>286.10000000000002</v>
      </c>
      <c r="R51" s="3"/>
      <c r="S51" s="3"/>
      <c r="T51" s="3">
        <f t="shared" si="12"/>
        <v>260.5</v>
      </c>
      <c r="U51" s="3"/>
      <c r="V51" s="3"/>
      <c r="W51" s="3">
        <f t="shared" si="12"/>
        <v>439.5</v>
      </c>
      <c r="X51" s="3"/>
      <c r="Y51" s="3"/>
      <c r="Z51" s="3">
        <f t="shared" si="12"/>
        <v>383</v>
      </c>
      <c r="AA51" s="3"/>
      <c r="AB51" s="3"/>
      <c r="AC51" s="3">
        <f t="shared" si="12"/>
        <v>411.2</v>
      </c>
      <c r="AD51" s="3"/>
      <c r="AE51" s="3"/>
      <c r="AF51" s="3">
        <f t="shared" si="12"/>
        <v>290.2</v>
      </c>
      <c r="AG51" s="3"/>
      <c r="AH51" s="3"/>
      <c r="AI51" s="3">
        <f t="shared" si="12"/>
        <v>452</v>
      </c>
      <c r="AJ51" s="3"/>
      <c r="AK51" s="3"/>
      <c r="AL51" s="15">
        <f>MAX(B51:AK51)</f>
        <v>519.9</v>
      </c>
      <c r="AM51" s="95" t="s">
        <v>1673</v>
      </c>
      <c r="AN51" s="97" t="s">
        <v>1675</v>
      </c>
      <c r="AO51" s="99">
        <f>MIN(B$51:AK$52)</f>
        <v>219.6</v>
      </c>
      <c r="AP51" s="65" t="s">
        <v>1679</v>
      </c>
      <c r="AQ51" s="45"/>
    </row>
    <row r="52" spans="1:43" ht="15.75" thickBot="1" x14ac:dyDescent="0.3">
      <c r="A52" s="8" t="s">
        <v>558</v>
      </c>
      <c r="B52" s="6"/>
      <c r="C52" s="4">
        <f t="shared" ref="C52:AK53" si="13">MAX(C$2:C$49)</f>
        <v>409.8</v>
      </c>
      <c r="D52" s="4"/>
      <c r="E52" s="4"/>
      <c r="F52" s="4">
        <f t="shared" si="13"/>
        <v>461.5</v>
      </c>
      <c r="G52" s="4"/>
      <c r="H52" s="4"/>
      <c r="I52" s="4">
        <f t="shared" si="13"/>
        <v>225.2</v>
      </c>
      <c r="J52" s="4"/>
      <c r="K52" s="4"/>
      <c r="L52" s="4">
        <f t="shared" si="13"/>
        <v>586.5</v>
      </c>
      <c r="M52" s="4"/>
      <c r="N52" s="4"/>
      <c r="O52" s="4">
        <f t="shared" si="13"/>
        <v>392.2</v>
      </c>
      <c r="P52" s="4"/>
      <c r="Q52" s="4"/>
      <c r="R52" s="4">
        <f t="shared" si="13"/>
        <v>306.39999999999998</v>
      </c>
      <c r="S52" s="4"/>
      <c r="T52" s="4"/>
      <c r="U52" s="4">
        <f t="shared" si="13"/>
        <v>219.6</v>
      </c>
      <c r="V52" s="4"/>
      <c r="W52" s="4"/>
      <c r="X52" s="4">
        <f t="shared" si="13"/>
        <v>439.3</v>
      </c>
      <c r="Y52" s="4"/>
      <c r="Z52" s="4"/>
      <c r="AA52" s="4">
        <f t="shared" si="13"/>
        <v>419.6</v>
      </c>
      <c r="AB52" s="4"/>
      <c r="AC52" s="4"/>
      <c r="AD52" s="4">
        <f t="shared" si="13"/>
        <v>651.4</v>
      </c>
      <c r="AE52" s="4"/>
      <c r="AF52" s="4"/>
      <c r="AG52" s="4">
        <f t="shared" si="13"/>
        <v>287.89999999999998</v>
      </c>
      <c r="AH52" s="4"/>
      <c r="AI52" s="4"/>
      <c r="AJ52" s="4">
        <f t="shared" si="13"/>
        <v>550</v>
      </c>
      <c r="AK52" s="4"/>
      <c r="AL52" s="16">
        <f>MAX(B52:AK52)</f>
        <v>651.4</v>
      </c>
      <c r="AM52" s="96" t="s">
        <v>1674</v>
      </c>
      <c r="AN52" s="98"/>
      <c r="AO52" s="100">
        <f>MAX(B$51:AK$52)</f>
        <v>651.4</v>
      </c>
      <c r="AP52" s="67" t="s">
        <v>1675</v>
      </c>
      <c r="AQ52" s="49"/>
    </row>
    <row r="53" spans="1:43" x14ac:dyDescent="0.25">
      <c r="A53" s="7" t="s">
        <v>563</v>
      </c>
      <c r="B53" s="5">
        <f>MIN(B$2:B$49)</f>
        <v>6</v>
      </c>
      <c r="C53" s="3"/>
      <c r="D53" s="3"/>
      <c r="E53" s="3">
        <f t="shared" ref="E53:AM54" si="14">MIN(E$2:E$49)</f>
        <v>9.1</v>
      </c>
      <c r="F53" s="3"/>
      <c r="G53" s="3"/>
      <c r="H53" s="3">
        <f t="shared" si="14"/>
        <v>7.7</v>
      </c>
      <c r="I53" s="3"/>
      <c r="J53" s="3"/>
      <c r="K53" s="3">
        <f t="shared" si="14"/>
        <v>22.1</v>
      </c>
      <c r="L53" s="3"/>
      <c r="M53" s="3"/>
      <c r="N53" s="3">
        <f t="shared" si="14"/>
        <v>9.1</v>
      </c>
      <c r="O53" s="3"/>
      <c r="P53" s="3"/>
      <c r="Q53" s="3">
        <f t="shared" si="14"/>
        <v>3</v>
      </c>
      <c r="R53" s="3"/>
      <c r="S53" s="3"/>
      <c r="T53" s="3">
        <f t="shared" si="14"/>
        <v>3</v>
      </c>
      <c r="U53" s="3"/>
      <c r="V53" s="3"/>
      <c r="W53" s="3">
        <f t="shared" si="14"/>
        <v>15.1</v>
      </c>
      <c r="X53" s="3"/>
      <c r="Y53" s="3"/>
      <c r="Z53" s="3">
        <f t="shared" si="14"/>
        <v>9.1</v>
      </c>
      <c r="AA53" s="3"/>
      <c r="AB53" s="3"/>
      <c r="AC53" s="3">
        <f t="shared" si="14"/>
        <v>3</v>
      </c>
      <c r="AD53" s="3"/>
      <c r="AE53" s="3"/>
      <c r="AF53" s="3">
        <f t="shared" si="14"/>
        <v>3</v>
      </c>
      <c r="AG53" s="3"/>
      <c r="AH53" s="3"/>
      <c r="AI53" s="3">
        <f t="shared" si="14"/>
        <v>24.2</v>
      </c>
      <c r="AJ53" s="3"/>
      <c r="AK53" s="3"/>
      <c r="AL53" s="15">
        <f>MIN(B53:AK53)</f>
        <v>3</v>
      </c>
      <c r="AM53" s="95" t="s">
        <v>1673</v>
      </c>
      <c r="AN53" s="97" t="s">
        <v>1676</v>
      </c>
      <c r="AO53" s="99">
        <f>MIN(B$53:AK$54)</f>
        <v>0</v>
      </c>
      <c r="AP53" s="65" t="s">
        <v>1676</v>
      </c>
      <c r="AQ53" s="45"/>
    </row>
    <row r="54" spans="1:43" ht="15.75" thickBot="1" x14ac:dyDescent="0.3">
      <c r="A54" s="8" t="s">
        <v>564</v>
      </c>
      <c r="B54" s="6"/>
      <c r="C54" s="4">
        <f t="shared" ref="C54:AK55" si="15">MIN(C$2:C$49)</f>
        <v>3</v>
      </c>
      <c r="D54" s="4"/>
      <c r="E54" s="4"/>
      <c r="F54" s="4">
        <f t="shared" si="15"/>
        <v>6</v>
      </c>
      <c r="G54" s="4"/>
      <c r="H54" s="4"/>
      <c r="I54" s="4">
        <f t="shared" si="15"/>
        <v>6</v>
      </c>
      <c r="J54" s="4"/>
      <c r="K54" s="4"/>
      <c r="L54" s="4">
        <f t="shared" si="15"/>
        <v>24.3</v>
      </c>
      <c r="M54" s="4"/>
      <c r="N54" s="4"/>
      <c r="O54" s="4">
        <f t="shared" si="15"/>
        <v>8.8000000000000007</v>
      </c>
      <c r="P54" s="4"/>
      <c r="Q54" s="4"/>
      <c r="R54" s="4">
        <f t="shared" si="15"/>
        <v>0</v>
      </c>
      <c r="S54" s="4"/>
      <c r="T54" s="4"/>
      <c r="U54" s="4">
        <f t="shared" si="15"/>
        <v>3</v>
      </c>
      <c r="V54" s="4"/>
      <c r="W54" s="4"/>
      <c r="X54" s="4">
        <f t="shared" si="15"/>
        <v>9.8000000000000007</v>
      </c>
      <c r="Y54" s="4"/>
      <c r="Z54" s="4"/>
      <c r="AA54" s="4">
        <f t="shared" si="15"/>
        <v>8.1999999999999993</v>
      </c>
      <c r="AB54" s="4"/>
      <c r="AC54" s="4"/>
      <c r="AD54" s="4">
        <f t="shared" si="15"/>
        <v>3</v>
      </c>
      <c r="AE54" s="4"/>
      <c r="AF54" s="4"/>
      <c r="AG54" s="4">
        <f t="shared" si="15"/>
        <v>3</v>
      </c>
      <c r="AH54" s="4"/>
      <c r="AI54" s="4"/>
      <c r="AJ54" s="4">
        <f t="shared" si="15"/>
        <v>15.1</v>
      </c>
      <c r="AK54" s="4"/>
      <c r="AL54" s="16">
        <f>MIN(B54:AK54)</f>
        <v>0</v>
      </c>
      <c r="AM54" s="96" t="s">
        <v>1674</v>
      </c>
      <c r="AN54" s="98"/>
      <c r="AO54" s="100">
        <f>MAX(B$53:AK$54)</f>
        <v>24.3</v>
      </c>
      <c r="AP54" s="67" t="s">
        <v>1680</v>
      </c>
      <c r="AQ54" s="49"/>
    </row>
    <row r="55" spans="1:43" ht="15.75" thickBot="1" x14ac:dyDescent="0.3">
      <c r="A55" s="12" t="s">
        <v>565</v>
      </c>
      <c r="B55" s="13">
        <f>COUNTIF(B$2:B$49,0)</f>
        <v>0</v>
      </c>
      <c r="C55" s="14">
        <f>COUNTIF(C$2:C$49,0)</f>
        <v>0</v>
      </c>
      <c r="D55" s="14"/>
      <c r="E55" s="14">
        <f t="shared" ref="E55:AM55" si="16">COUNTIF(E$2:E$49,0)</f>
        <v>0</v>
      </c>
      <c r="F55" s="14">
        <f t="shared" si="16"/>
        <v>0</v>
      </c>
      <c r="G55" s="14"/>
      <c r="H55" s="14">
        <f t="shared" si="16"/>
        <v>0</v>
      </c>
      <c r="I55" s="14">
        <f t="shared" si="16"/>
        <v>0</v>
      </c>
      <c r="J55" s="14"/>
      <c r="K55" s="14">
        <f t="shared" si="16"/>
        <v>0</v>
      </c>
      <c r="L55" s="14">
        <f t="shared" si="16"/>
        <v>0</v>
      </c>
      <c r="M55" s="14"/>
      <c r="N55" s="14">
        <f t="shared" si="16"/>
        <v>0</v>
      </c>
      <c r="O55" s="14">
        <f t="shared" si="16"/>
        <v>0</v>
      </c>
      <c r="P55" s="14"/>
      <c r="Q55" s="14">
        <f t="shared" si="16"/>
        <v>0</v>
      </c>
      <c r="R55" s="14">
        <f t="shared" si="16"/>
        <v>1</v>
      </c>
      <c r="S55" s="14"/>
      <c r="T55" s="14">
        <f t="shared" si="16"/>
        <v>0</v>
      </c>
      <c r="U55" s="14">
        <f t="shared" si="16"/>
        <v>0</v>
      </c>
      <c r="V55" s="14"/>
      <c r="W55" s="14">
        <f t="shared" si="16"/>
        <v>0</v>
      </c>
      <c r="X55" s="14">
        <f t="shared" si="16"/>
        <v>0</v>
      </c>
      <c r="Y55" s="14"/>
      <c r="Z55" s="14">
        <f t="shared" si="16"/>
        <v>0</v>
      </c>
      <c r="AA55" s="14">
        <f t="shared" si="16"/>
        <v>0</v>
      </c>
      <c r="AB55" s="14"/>
      <c r="AC55" s="14">
        <f t="shared" si="16"/>
        <v>0</v>
      </c>
      <c r="AD55" s="14">
        <f t="shared" si="16"/>
        <v>0</v>
      </c>
      <c r="AE55" s="14"/>
      <c r="AF55" s="14">
        <f t="shared" si="16"/>
        <v>0</v>
      </c>
      <c r="AG55" s="14">
        <f t="shared" si="16"/>
        <v>0</v>
      </c>
      <c r="AH55" s="14"/>
      <c r="AI55" s="14">
        <f t="shared" si="16"/>
        <v>0</v>
      </c>
      <c r="AJ55" s="14">
        <f t="shared" si="16"/>
        <v>0</v>
      </c>
      <c r="AK55" s="39"/>
    </row>
    <row r="56" spans="1:43" x14ac:dyDescent="0.25">
      <c r="A56" s="7" t="s">
        <v>559</v>
      </c>
      <c r="B56" s="5">
        <f>AVERAGE(B$2:B$49)</f>
        <v>155.10416666666671</v>
      </c>
      <c r="C56" s="3"/>
      <c r="D56" s="3"/>
      <c r="E56" s="3">
        <f t="shared" ref="E56:AM57" si="17">AVERAGE(E$2:E$49)</f>
        <v>159.97708333333335</v>
      </c>
      <c r="F56" s="3"/>
      <c r="G56" s="3"/>
      <c r="H56" s="3">
        <f t="shared" si="17"/>
        <v>97.685416666666683</v>
      </c>
      <c r="I56" s="3"/>
      <c r="J56" s="3"/>
      <c r="K56" s="3">
        <f t="shared" si="17"/>
        <v>202.29791666666662</v>
      </c>
      <c r="L56" s="3"/>
      <c r="M56" s="3"/>
      <c r="N56" s="3">
        <f t="shared" si="17"/>
        <v>135.59583333333333</v>
      </c>
      <c r="O56" s="3"/>
      <c r="P56" s="3"/>
      <c r="Q56" s="3">
        <f t="shared" si="17"/>
        <v>133.62291666666667</v>
      </c>
      <c r="R56" s="3"/>
      <c r="S56" s="3"/>
      <c r="T56" s="3">
        <f t="shared" si="17"/>
        <v>97.55625000000002</v>
      </c>
      <c r="U56" s="3"/>
      <c r="V56" s="3"/>
      <c r="W56" s="3">
        <f t="shared" si="17"/>
        <v>192.08541666666667</v>
      </c>
      <c r="X56" s="3"/>
      <c r="Y56" s="3"/>
      <c r="Z56" s="3">
        <f t="shared" si="17"/>
        <v>161.62708333333333</v>
      </c>
      <c r="AA56" s="3"/>
      <c r="AB56" s="3"/>
      <c r="AC56" s="3">
        <f t="shared" si="17"/>
        <v>152.15416666666667</v>
      </c>
      <c r="AD56" s="3"/>
      <c r="AE56" s="3"/>
      <c r="AF56" s="3">
        <f t="shared" si="17"/>
        <v>102.71666666666664</v>
      </c>
      <c r="AG56" s="3"/>
      <c r="AH56" s="3"/>
      <c r="AI56" s="3">
        <f t="shared" si="17"/>
        <v>218.6583333333333</v>
      </c>
      <c r="AJ56" s="3"/>
      <c r="AK56" s="3"/>
      <c r="AL56" s="15">
        <f>AVERAGE(B56,E56,H56,K56,N56,Q56,T56,W56,Z56,AC56,AF56,AI56)</f>
        <v>150.75677083333335</v>
      </c>
      <c r="AM56" s="95" t="s">
        <v>1673</v>
      </c>
      <c r="AN56" s="97" t="s">
        <v>1670</v>
      </c>
      <c r="AO56" s="99">
        <f>MIN(B$56:AK$57)</f>
        <v>91.068750000000009</v>
      </c>
      <c r="AP56" s="65" t="s">
        <v>1677</v>
      </c>
      <c r="AQ56" s="45"/>
    </row>
    <row r="57" spans="1:43" ht="15.75" thickBot="1" x14ac:dyDescent="0.3">
      <c r="A57" s="8" t="s">
        <v>560</v>
      </c>
      <c r="B57" s="6"/>
      <c r="C57" s="4">
        <f t="shared" ref="C57:AK58" si="18">AVERAGE(C$2:C$49)</f>
        <v>150.60208333333333</v>
      </c>
      <c r="D57" s="4"/>
      <c r="E57" s="4"/>
      <c r="F57" s="4">
        <f t="shared" si="18"/>
        <v>157.31458333333327</v>
      </c>
      <c r="G57" s="4"/>
      <c r="H57" s="4"/>
      <c r="I57" s="4">
        <f t="shared" si="18"/>
        <v>94.75</v>
      </c>
      <c r="J57" s="4"/>
      <c r="K57" s="4"/>
      <c r="L57" s="4">
        <f t="shared" si="18"/>
        <v>201.4395833333333</v>
      </c>
      <c r="M57" s="4"/>
      <c r="N57" s="4"/>
      <c r="O57" s="4">
        <f t="shared" si="18"/>
        <v>139.0229166666667</v>
      </c>
      <c r="P57" s="4"/>
      <c r="Q57" s="4"/>
      <c r="R57" s="4">
        <f t="shared" si="18"/>
        <v>123.21041666666669</v>
      </c>
      <c r="S57" s="4"/>
      <c r="T57" s="4"/>
      <c r="U57" s="4">
        <f t="shared" si="18"/>
        <v>91.068750000000009</v>
      </c>
      <c r="V57" s="4"/>
      <c r="W57" s="4"/>
      <c r="X57" s="4">
        <f t="shared" si="18"/>
        <v>196.67916666666667</v>
      </c>
      <c r="Y57" s="4"/>
      <c r="Z57" s="4"/>
      <c r="AA57" s="4">
        <f t="shared" si="18"/>
        <v>162.66666666666669</v>
      </c>
      <c r="AB57" s="4"/>
      <c r="AC57" s="4"/>
      <c r="AD57" s="4">
        <f t="shared" si="18"/>
        <v>144.83541666666665</v>
      </c>
      <c r="AE57" s="4"/>
      <c r="AF57" s="4"/>
      <c r="AG57" s="4">
        <f t="shared" si="18"/>
        <v>103.37083333333334</v>
      </c>
      <c r="AH57" s="4"/>
      <c r="AI57" s="4"/>
      <c r="AJ57" s="4">
        <f t="shared" si="18"/>
        <v>210.21041666666667</v>
      </c>
      <c r="AK57" s="4"/>
      <c r="AL57" s="16">
        <f>AVERAGE(C57,F57,I57,L57,O57,R57,U57,X57,AA57,AD57,AG57,AK57)</f>
        <v>142.2691287878788</v>
      </c>
      <c r="AM57" s="96" t="s">
        <v>1674</v>
      </c>
      <c r="AN57" s="98"/>
      <c r="AO57" s="100">
        <f>MAX(B$56:AK$57)</f>
        <v>218.6583333333333</v>
      </c>
      <c r="AP57" s="67" t="s">
        <v>1678</v>
      </c>
      <c r="AQ57" s="49"/>
    </row>
    <row r="58" spans="1:43" x14ac:dyDescent="0.25">
      <c r="A58" s="9" t="s">
        <v>561</v>
      </c>
      <c r="B58" s="10">
        <f>MEDIAN(B$2:B$49)</f>
        <v>144.9</v>
      </c>
      <c r="C58" s="11"/>
      <c r="D58" s="11"/>
      <c r="E58" s="11">
        <f t="shared" ref="E58:AM59" si="19">MEDIAN(E$2:E$49)</f>
        <v>154.55000000000001</v>
      </c>
      <c r="F58" s="11"/>
      <c r="G58" s="11"/>
      <c r="H58" s="11">
        <f t="shared" si="19"/>
        <v>91.15</v>
      </c>
      <c r="I58" s="11"/>
      <c r="J58" s="11"/>
      <c r="K58" s="11">
        <f t="shared" si="19"/>
        <v>194.35</v>
      </c>
      <c r="L58" s="11"/>
      <c r="M58" s="11"/>
      <c r="N58" s="11">
        <f t="shared" si="19"/>
        <v>126.05</v>
      </c>
      <c r="O58" s="11"/>
      <c r="P58" s="11"/>
      <c r="Q58" s="11">
        <f t="shared" si="19"/>
        <v>118.44999999999999</v>
      </c>
      <c r="R58" s="11"/>
      <c r="S58" s="11"/>
      <c r="T58" s="11">
        <f t="shared" si="19"/>
        <v>90.15</v>
      </c>
      <c r="U58" s="11"/>
      <c r="V58" s="11"/>
      <c r="W58" s="11">
        <f t="shared" si="19"/>
        <v>201.8</v>
      </c>
      <c r="X58" s="11"/>
      <c r="Y58" s="11"/>
      <c r="Z58" s="11">
        <f t="shared" si="19"/>
        <v>182</v>
      </c>
      <c r="AA58" s="11"/>
      <c r="AB58" s="11"/>
      <c r="AC58" s="11">
        <f t="shared" si="19"/>
        <v>156.4</v>
      </c>
      <c r="AD58" s="11"/>
      <c r="AE58" s="11"/>
      <c r="AF58" s="11">
        <f t="shared" si="19"/>
        <v>93.1</v>
      </c>
      <c r="AG58" s="11"/>
      <c r="AH58" s="11"/>
      <c r="AI58" s="11">
        <f t="shared" si="19"/>
        <v>213.65</v>
      </c>
      <c r="AJ58" s="11"/>
      <c r="AK58" s="11"/>
      <c r="AL58" s="18">
        <f>MEDIAN(B58,E58,H58,K58,N58,Q58,T58,W58,Z58,AC58,AF58,AI58)</f>
        <v>149.72500000000002</v>
      </c>
      <c r="AM58" s="95" t="s">
        <v>1673</v>
      </c>
      <c r="AN58" s="97" t="s">
        <v>1671</v>
      </c>
      <c r="AO58" s="99">
        <f>MIN(B$58:AK$59)</f>
        <v>79.5</v>
      </c>
      <c r="AP58" s="65" t="s">
        <v>1681</v>
      </c>
      <c r="AQ58" s="45"/>
    </row>
    <row r="59" spans="1:43" ht="15.75" thickBot="1" x14ac:dyDescent="0.3">
      <c r="A59" s="50" t="s">
        <v>562</v>
      </c>
      <c r="B59" s="6"/>
      <c r="C59" s="4">
        <f t="shared" ref="C59:AK60" si="20">MEDIAN(C$2:C$49)</f>
        <v>134.19999999999999</v>
      </c>
      <c r="D59" s="4"/>
      <c r="E59" s="4"/>
      <c r="F59" s="4">
        <f t="shared" si="20"/>
        <v>146.55000000000001</v>
      </c>
      <c r="G59" s="4"/>
      <c r="H59" s="4"/>
      <c r="I59" s="4">
        <f t="shared" si="20"/>
        <v>79.5</v>
      </c>
      <c r="J59" s="4"/>
      <c r="K59" s="4"/>
      <c r="L59" s="4">
        <f t="shared" si="20"/>
        <v>176.85</v>
      </c>
      <c r="M59" s="4"/>
      <c r="N59" s="4"/>
      <c r="O59" s="4">
        <f t="shared" si="20"/>
        <v>120.1</v>
      </c>
      <c r="P59" s="4"/>
      <c r="Q59" s="4"/>
      <c r="R59" s="4">
        <f t="shared" si="20"/>
        <v>116.1</v>
      </c>
      <c r="S59" s="4"/>
      <c r="T59" s="4"/>
      <c r="U59" s="4">
        <f t="shared" si="20"/>
        <v>80.800000000000011</v>
      </c>
      <c r="V59" s="4"/>
      <c r="W59" s="4"/>
      <c r="X59" s="4">
        <f t="shared" si="20"/>
        <v>188.60000000000002</v>
      </c>
      <c r="Y59" s="4"/>
      <c r="Z59" s="4"/>
      <c r="AA59" s="4">
        <f t="shared" si="20"/>
        <v>162.44999999999999</v>
      </c>
      <c r="AB59" s="4"/>
      <c r="AC59" s="4"/>
      <c r="AD59" s="4">
        <f t="shared" si="20"/>
        <v>133.25</v>
      </c>
      <c r="AE59" s="4"/>
      <c r="AF59" s="4"/>
      <c r="AG59" s="4">
        <f t="shared" si="20"/>
        <v>94.3</v>
      </c>
      <c r="AH59" s="4"/>
      <c r="AI59" s="4"/>
      <c r="AJ59" s="4">
        <f t="shared" si="20"/>
        <v>179.6</v>
      </c>
      <c r="AK59" s="4"/>
      <c r="AL59" s="16">
        <f>MEDIAN(C59,F59,I59,L59,O59,R59,U59,X59,AA59,AD59,AG59,AK59)</f>
        <v>133.25</v>
      </c>
      <c r="AM59" s="96" t="s">
        <v>1674</v>
      </c>
      <c r="AN59" s="98"/>
      <c r="AO59" s="100">
        <f>MAX(B$58:AK$59)</f>
        <v>213.65</v>
      </c>
      <c r="AP59" s="67" t="s">
        <v>1682</v>
      </c>
      <c r="AQ59" s="49"/>
    </row>
    <row r="60" spans="1:43" x14ac:dyDescent="0.25">
      <c r="A60" s="51" t="s">
        <v>1665</v>
      </c>
      <c r="B60" s="10">
        <f>_xlfn.STDEV.S(B$2:B$49)</f>
        <v>91.810169460207703</v>
      </c>
      <c r="C60" s="11"/>
      <c r="D60" s="11"/>
      <c r="E60" s="11">
        <f>_xlfn.STDEV.S(E$2:E$49)</f>
        <v>94.38747266225198</v>
      </c>
      <c r="F60" s="11"/>
      <c r="G60" s="11"/>
      <c r="H60" s="11">
        <f>_xlfn.STDEV.S(H$2:H$49)</f>
        <v>54.863726689003464</v>
      </c>
      <c r="I60" s="11"/>
      <c r="J60" s="11"/>
      <c r="K60" s="11">
        <f>_xlfn.STDEV.S(K$2:K$49)</f>
        <v>95.551192672301639</v>
      </c>
      <c r="L60" s="11"/>
      <c r="M60" s="11"/>
      <c r="N60" s="11">
        <f>_xlfn.STDEV.S(N$2:N$49)</f>
        <v>73.30549878748711</v>
      </c>
      <c r="O60" s="11"/>
      <c r="P60" s="11"/>
      <c r="Q60" s="11">
        <f>_xlfn.STDEV.S(Q$2:Q$49)</f>
        <v>78.251765637297993</v>
      </c>
      <c r="R60" s="11"/>
      <c r="S60" s="11"/>
      <c r="T60" s="11">
        <f>_xlfn.STDEV.S(T$2:T$49)</f>
        <v>59.684556989937548</v>
      </c>
      <c r="U60" s="11"/>
      <c r="V60" s="11"/>
      <c r="W60" s="11">
        <f>_xlfn.STDEV.S(W$2:W$49)</f>
        <v>93.425831294209999</v>
      </c>
      <c r="X60" s="11"/>
      <c r="Y60" s="11"/>
      <c r="Z60" s="11">
        <f>_xlfn.STDEV.S(Z$2:Z$49)</f>
        <v>89.585805153099273</v>
      </c>
      <c r="AA60" s="11"/>
      <c r="AB60" s="11"/>
      <c r="AC60" s="11">
        <f>_xlfn.STDEV.S(AC$2:AC$49)</f>
        <v>90.475883605435939</v>
      </c>
      <c r="AD60" s="11"/>
      <c r="AE60" s="11"/>
      <c r="AF60" s="11">
        <f>_xlfn.STDEV.S(AF$2:AF$49)</f>
        <v>61.205208835951943</v>
      </c>
      <c r="AG60" s="11"/>
      <c r="AH60" s="11"/>
      <c r="AI60" s="11">
        <f>_xlfn.STDEV.S(AI$2:AI$49)</f>
        <v>108.20788863627538</v>
      </c>
      <c r="AJ60" s="11"/>
      <c r="AK60" s="11"/>
      <c r="AL60" s="18">
        <f>AVERAGE(B60,E60,H60,K60,N60,Q60,T60,W60,Z60,AC60,AF60,AI60)</f>
        <v>82.56291670195499</v>
      </c>
      <c r="AM60" s="95" t="s">
        <v>1673</v>
      </c>
      <c r="AN60" s="97" t="s">
        <v>1672</v>
      </c>
      <c r="AO60" s="99">
        <f>MIN(B$60:AK$61)</f>
        <v>54.863726689003464</v>
      </c>
      <c r="AP60" s="65" t="s">
        <v>1683</v>
      </c>
      <c r="AQ60" s="45"/>
    </row>
    <row r="61" spans="1:43" ht="15.75" thickBot="1" x14ac:dyDescent="0.3">
      <c r="A61" s="53" t="s">
        <v>1666</v>
      </c>
      <c r="B61" s="54"/>
      <c r="C61" s="55">
        <f>_xlfn.STDEV.S(C$2:C$49)</f>
        <v>102.76031498585881</v>
      </c>
      <c r="D61" s="55"/>
      <c r="E61" s="55"/>
      <c r="F61" s="55">
        <f>_xlfn.STDEV.S(F$2:F$49)</f>
        <v>104.06749035486003</v>
      </c>
      <c r="G61" s="55"/>
      <c r="H61" s="55"/>
      <c r="I61" s="55">
        <f>_xlfn.STDEV.S(I$2:I$49)</f>
        <v>57.999027871530373</v>
      </c>
      <c r="J61" s="55"/>
      <c r="K61" s="55"/>
      <c r="L61" s="55">
        <f>_xlfn.STDEV.S(L$2:L$49)</f>
        <v>128.16263228693583</v>
      </c>
      <c r="M61" s="55"/>
      <c r="N61" s="55"/>
      <c r="O61" s="55">
        <f>_xlfn.STDEV.S(O$2:O$49)</f>
        <v>99.371514903873617</v>
      </c>
      <c r="P61" s="55"/>
      <c r="Q61" s="55"/>
      <c r="R61" s="55">
        <f>_xlfn.STDEV.S(R$2:R$49)</f>
        <v>72.168146564437265</v>
      </c>
      <c r="S61" s="55"/>
      <c r="T61" s="55"/>
      <c r="U61" s="55">
        <f>_xlfn.STDEV.S(U$2:U$49)</f>
        <v>55.593808610771248</v>
      </c>
      <c r="V61" s="55"/>
      <c r="W61" s="55"/>
      <c r="X61" s="55">
        <f>_xlfn.STDEV.S(X$2:X$49)</f>
        <v>121.13304968896939</v>
      </c>
      <c r="Y61" s="55"/>
      <c r="Z61" s="55"/>
      <c r="AA61" s="55">
        <f>_xlfn.STDEV.S(AA$2:AA$49)</f>
        <v>106.90128740210258</v>
      </c>
      <c r="AB61" s="55"/>
      <c r="AC61" s="55"/>
      <c r="AD61" s="55">
        <f>_xlfn.STDEV.S(AD$2:AD$49)</f>
        <v>111.28300416884859</v>
      </c>
      <c r="AE61" s="55"/>
      <c r="AF61" s="55"/>
      <c r="AG61" s="55">
        <f>_xlfn.STDEV.S(AG$2:AG$49)</f>
        <v>69.744939443763101</v>
      </c>
      <c r="AH61" s="55"/>
      <c r="AI61" s="55"/>
      <c r="AJ61" s="55">
        <f>_xlfn.STDEV.S(AJ$2:AJ$49)</f>
        <v>129.96052140256657</v>
      </c>
      <c r="AK61" s="55"/>
      <c r="AL61" s="16">
        <f>AVERAGE(C61,F61,I61,L61,O61,R61,U61,X61,AA61,AD61,AG61,AK61)</f>
        <v>93.562292389268265</v>
      </c>
      <c r="AM61" s="96" t="s">
        <v>1674</v>
      </c>
      <c r="AN61" s="98"/>
      <c r="AO61" s="100">
        <f>MAX(B$60:AK$61)</f>
        <v>129.96052140256657</v>
      </c>
      <c r="AP61" s="67" t="s">
        <v>1684</v>
      </c>
      <c r="AQ61" s="49"/>
    </row>
    <row r="62" spans="1:43" x14ac:dyDescent="0.25">
      <c r="A62" s="51" t="s">
        <v>1667</v>
      </c>
      <c r="B62" s="82"/>
      <c r="C62" s="83"/>
      <c r="D62" s="83">
        <f>COUNTIF(D$2:D$49,0)</f>
        <v>2</v>
      </c>
      <c r="E62" s="83"/>
      <c r="F62" s="83"/>
      <c r="G62" s="83">
        <f>COUNTIF(G$2:G$49,0)</f>
        <v>2</v>
      </c>
      <c r="H62" s="83"/>
      <c r="I62" s="83"/>
      <c r="J62" s="83">
        <f>COUNTIF(J$2:J$49,0)</f>
        <v>5</v>
      </c>
      <c r="K62" s="83"/>
      <c r="L62" s="83"/>
      <c r="M62" s="83">
        <f>COUNTIF(M$2:M$49,0)</f>
        <v>1</v>
      </c>
      <c r="N62" s="83"/>
      <c r="O62" s="83"/>
      <c r="P62" s="83">
        <f>COUNTIF(P$2:P$49,0)</f>
        <v>5</v>
      </c>
      <c r="Q62" s="83"/>
      <c r="R62" s="83"/>
      <c r="S62" s="83">
        <f>COUNTIF(S$2:S$49,0)</f>
        <v>1</v>
      </c>
      <c r="T62" s="83"/>
      <c r="U62" s="83"/>
      <c r="V62" s="83">
        <f>COUNTIF(V$2:V$49,0)</f>
        <v>4</v>
      </c>
      <c r="W62" s="83"/>
      <c r="X62" s="83"/>
      <c r="Y62" s="83">
        <f>COUNTIF(Y$2:Y$49,0)</f>
        <v>2</v>
      </c>
      <c r="Z62" s="83"/>
      <c r="AA62" s="83"/>
      <c r="AB62" s="83">
        <f>COUNTIF(AB$2:AB$49,0)</f>
        <v>3</v>
      </c>
      <c r="AC62" s="83"/>
      <c r="AD62" s="83"/>
      <c r="AE62" s="83">
        <f>COUNTIF(AE$2:AE$49,0)</f>
        <v>3</v>
      </c>
      <c r="AF62" s="83"/>
      <c r="AG62" s="83"/>
      <c r="AH62" s="83">
        <f>COUNTIF(AH$2:AH$49,0)</f>
        <v>4</v>
      </c>
      <c r="AI62" s="83"/>
      <c r="AJ62" s="83"/>
      <c r="AK62" s="84">
        <f>COUNTIF(AK$2:AK$49,0)</f>
        <v>2</v>
      </c>
    </row>
    <row r="63" spans="1:43" x14ac:dyDescent="0.25">
      <c r="A63" s="59" t="s">
        <v>1668</v>
      </c>
      <c r="B63" s="85"/>
      <c r="C63" s="86"/>
      <c r="D63" s="86">
        <f>COUNTIF(D$2:D$49,"&lt;0")</f>
        <v>18</v>
      </c>
      <c r="E63" s="86"/>
      <c r="F63" s="86"/>
      <c r="G63" s="86">
        <f>COUNTIF(G$2:G$49,"&lt;0")</f>
        <v>21</v>
      </c>
      <c r="H63" s="86"/>
      <c r="I63" s="86"/>
      <c r="J63" s="86">
        <f>COUNTIF(J$2:J$49,"&lt;0")</f>
        <v>20</v>
      </c>
      <c r="K63" s="86"/>
      <c r="L63" s="86"/>
      <c r="M63" s="86">
        <f>COUNTIF(M$2:M$49,"&lt;0")</f>
        <v>23</v>
      </c>
      <c r="N63" s="86"/>
      <c r="O63" s="86"/>
      <c r="P63" s="86">
        <f>COUNTIF(P$2:P$49,"&lt;0")</f>
        <v>19</v>
      </c>
      <c r="Q63" s="86"/>
      <c r="R63" s="86"/>
      <c r="S63" s="86">
        <f>COUNTIF(S$2:S$49,"&lt;0")</f>
        <v>20</v>
      </c>
      <c r="T63" s="86"/>
      <c r="U63" s="86"/>
      <c r="V63" s="86">
        <f>COUNTIF(V$2:V$49,"&lt;0")</f>
        <v>17</v>
      </c>
      <c r="W63" s="86"/>
      <c r="X63" s="86"/>
      <c r="Y63" s="86">
        <f>COUNTIF(Y$2:Y$49,"&lt;0")</f>
        <v>23</v>
      </c>
      <c r="Z63" s="86"/>
      <c r="AA63" s="86"/>
      <c r="AB63" s="86">
        <f>COUNTIF(AB$2:AB$49,"&lt;0")</f>
        <v>21</v>
      </c>
      <c r="AC63" s="86"/>
      <c r="AD63" s="86"/>
      <c r="AE63" s="86">
        <f>COUNTIF(AE$2:AE$49,"&lt;0")</f>
        <v>17</v>
      </c>
      <c r="AF63" s="86"/>
      <c r="AG63" s="86"/>
      <c r="AH63" s="86">
        <f>COUNTIF(AH$2:AH$49,"&lt;0")</f>
        <v>24</v>
      </c>
      <c r="AI63" s="86"/>
      <c r="AJ63" s="86"/>
      <c r="AK63" s="87">
        <f>COUNTIF(AK$2:AK$49,"&lt;0")</f>
        <v>19</v>
      </c>
    </row>
    <row r="64" spans="1:43" ht="15.75" thickBot="1" x14ac:dyDescent="0.3">
      <c r="A64" s="52" t="s">
        <v>1669</v>
      </c>
      <c r="B64" s="88"/>
      <c r="C64" s="89"/>
      <c r="D64" s="89">
        <f>COUNTIF(D$2:D$49,"&gt;0")</f>
        <v>28</v>
      </c>
      <c r="E64" s="89"/>
      <c r="F64" s="89"/>
      <c r="G64" s="89">
        <f>COUNTIF(G$2:G$49,"&gt;0")</f>
        <v>25</v>
      </c>
      <c r="H64" s="89"/>
      <c r="I64" s="89"/>
      <c r="J64" s="89">
        <f>COUNTIF(J$2:J$49,"&gt;0")</f>
        <v>23</v>
      </c>
      <c r="K64" s="89"/>
      <c r="L64" s="89"/>
      <c r="M64" s="89">
        <f>COUNTIF(M$2:M$49,"&gt;0")</f>
        <v>24</v>
      </c>
      <c r="N64" s="89"/>
      <c r="O64" s="89"/>
      <c r="P64" s="89">
        <f>COUNTIF(P$2:P$49,"&gt;0")</f>
        <v>24</v>
      </c>
      <c r="Q64" s="89"/>
      <c r="R64" s="89"/>
      <c r="S64" s="89">
        <f>COUNTIF(S$2:S$49,"&gt;0")</f>
        <v>27</v>
      </c>
      <c r="T64" s="89"/>
      <c r="U64" s="89"/>
      <c r="V64" s="89">
        <f>COUNTIF(V$2:V$49,"&gt;0")</f>
        <v>27</v>
      </c>
      <c r="W64" s="89"/>
      <c r="X64" s="89"/>
      <c r="Y64" s="89">
        <f>COUNTIF(Y$2:Y$49,"&gt;0")</f>
        <v>23</v>
      </c>
      <c r="Z64" s="89"/>
      <c r="AA64" s="89"/>
      <c r="AB64" s="89">
        <f>COUNTIF(AB$2:AB$49,"&gt;0")</f>
        <v>24</v>
      </c>
      <c r="AC64" s="89"/>
      <c r="AD64" s="89"/>
      <c r="AE64" s="89">
        <f>COUNTIF(AE$2:AE$49,"&gt;0")</f>
        <v>28</v>
      </c>
      <c r="AF64" s="89"/>
      <c r="AG64" s="89"/>
      <c r="AH64" s="89">
        <f>COUNTIF(AH$2:AH$49,"&gt;0")</f>
        <v>20</v>
      </c>
      <c r="AI64" s="89"/>
      <c r="AJ64" s="89"/>
      <c r="AK64" s="90">
        <f>COUNTIF(AK$2:AK$49,"&gt;0")</f>
        <v>27</v>
      </c>
    </row>
    <row r="65" spans="1:37" x14ac:dyDescent="0.25">
      <c r="A65" s="51" t="s">
        <v>1685</v>
      </c>
      <c r="B65" s="73"/>
      <c r="C65" s="57"/>
      <c r="D65" s="76">
        <f>(D62/(D$62+D$63+D$64))*100</f>
        <v>4.1666666666666661</v>
      </c>
      <c r="E65" s="76"/>
      <c r="F65" s="76"/>
      <c r="G65" s="76">
        <f>(G62/(G$62+G$63+G$64))*100</f>
        <v>4.1666666666666661</v>
      </c>
      <c r="H65" s="76"/>
      <c r="I65" s="76"/>
      <c r="J65" s="76">
        <f>(J62/(J$62+J$63+J$64))*100</f>
        <v>10.416666666666668</v>
      </c>
      <c r="K65" s="76"/>
      <c r="L65" s="76"/>
      <c r="M65" s="76">
        <f>(M62/(M$62+M$63+M$64))*100</f>
        <v>2.083333333333333</v>
      </c>
      <c r="N65" s="76"/>
      <c r="O65" s="76"/>
      <c r="P65" s="76">
        <f>(P62/(P$62+P$63+P$64))*100</f>
        <v>10.416666666666668</v>
      </c>
      <c r="Q65" s="76"/>
      <c r="R65" s="76"/>
      <c r="S65" s="76">
        <f>(S62/(S$62+S$63+S$64))*100</f>
        <v>2.083333333333333</v>
      </c>
      <c r="T65" s="76"/>
      <c r="U65" s="76"/>
      <c r="V65" s="76">
        <f>(V62/(V$62+V$63+V$64))*100</f>
        <v>8.3333333333333321</v>
      </c>
      <c r="W65" s="76"/>
      <c r="X65" s="76"/>
      <c r="Y65" s="76">
        <f>(Y62/(Y$62+Y$63+Y$64))*100</f>
        <v>4.1666666666666661</v>
      </c>
      <c r="Z65" s="76"/>
      <c r="AA65" s="76"/>
      <c r="AB65" s="76">
        <f>(AB62/(AB$62+AB$63+AB$64))*100</f>
        <v>6.25</v>
      </c>
      <c r="AC65" s="76"/>
      <c r="AD65" s="76"/>
      <c r="AE65" s="76">
        <f>(AE62/(AE$62+AE$63+AE$64))*100</f>
        <v>6.25</v>
      </c>
      <c r="AF65" s="76"/>
      <c r="AG65" s="76"/>
      <c r="AH65" s="76">
        <f>(AH62/(AH$62+AH$63+AH$64))*100</f>
        <v>8.3333333333333321</v>
      </c>
      <c r="AI65" s="76"/>
      <c r="AJ65" s="76"/>
      <c r="AK65" s="77">
        <f>(AK62/(AK$62+AK$63+AK$64))*100</f>
        <v>4.1666666666666661</v>
      </c>
    </row>
    <row r="66" spans="1:37" x14ac:dyDescent="0.25">
      <c r="A66" s="59" t="s">
        <v>1686</v>
      </c>
      <c r="B66" s="74"/>
      <c r="C66" s="56"/>
      <c r="D66" s="78">
        <f>(D63/(D$62+D$63+D$64))*100</f>
        <v>37.5</v>
      </c>
      <c r="E66" s="78"/>
      <c r="F66" s="78"/>
      <c r="G66" s="78">
        <f>(G63/(G$62+G$63+G$64))*100</f>
        <v>43.75</v>
      </c>
      <c r="H66" s="78"/>
      <c r="I66" s="78"/>
      <c r="J66" s="78">
        <f>(J63/(J$62+J$63+J$64))*100</f>
        <v>41.666666666666671</v>
      </c>
      <c r="K66" s="78"/>
      <c r="L66" s="78"/>
      <c r="M66" s="78">
        <f>(M63/(M$62+M$63+M$64))*100</f>
        <v>47.916666666666671</v>
      </c>
      <c r="N66" s="78"/>
      <c r="O66" s="78"/>
      <c r="P66" s="78">
        <f>(P63/(P$62+P$63+P$64))*100</f>
        <v>39.583333333333329</v>
      </c>
      <c r="Q66" s="78"/>
      <c r="R66" s="78"/>
      <c r="S66" s="78">
        <f>(S63/(S$62+S$63+S$64))*100</f>
        <v>41.666666666666671</v>
      </c>
      <c r="T66" s="78"/>
      <c r="U66" s="78"/>
      <c r="V66" s="78">
        <f>(V63/(V$62+V$63+V$64))*100</f>
        <v>35.416666666666671</v>
      </c>
      <c r="W66" s="78"/>
      <c r="X66" s="78"/>
      <c r="Y66" s="78">
        <f>(Y63/(Y$62+Y$63+Y$64))*100</f>
        <v>47.916666666666671</v>
      </c>
      <c r="Z66" s="78"/>
      <c r="AA66" s="78"/>
      <c r="AB66" s="78">
        <f>(AB63/(AB$62+AB$63+AB$64))*100</f>
        <v>43.75</v>
      </c>
      <c r="AC66" s="78"/>
      <c r="AD66" s="78"/>
      <c r="AE66" s="78">
        <f>(AE63/(AE$62+AE$63+AE$64))*100</f>
        <v>35.416666666666671</v>
      </c>
      <c r="AF66" s="78"/>
      <c r="AG66" s="78"/>
      <c r="AH66" s="78">
        <f>(AH63/(AH$62+AH$63+AH$64))*100</f>
        <v>50</v>
      </c>
      <c r="AI66" s="78"/>
      <c r="AJ66" s="78"/>
      <c r="AK66" s="79">
        <f>(AK63/(AK$62+AK$63+AK$64))*100</f>
        <v>39.583333333333329</v>
      </c>
    </row>
    <row r="67" spans="1:37" ht="15.75" thickBot="1" x14ac:dyDescent="0.3">
      <c r="A67" s="52" t="s">
        <v>1687</v>
      </c>
      <c r="B67" s="75"/>
      <c r="C67" s="58"/>
      <c r="D67" s="80">
        <f>(D64/(D$62+D$63+D$64))*100</f>
        <v>58.333333333333336</v>
      </c>
      <c r="E67" s="80"/>
      <c r="F67" s="80"/>
      <c r="G67" s="80">
        <f>(G64/(G$62+G$63+G$64))*100</f>
        <v>52.083333333333336</v>
      </c>
      <c r="H67" s="80"/>
      <c r="I67" s="80"/>
      <c r="J67" s="80">
        <f>(J64/(J$62+J$63+J$64))*100</f>
        <v>47.916666666666671</v>
      </c>
      <c r="K67" s="80"/>
      <c r="L67" s="80"/>
      <c r="M67" s="80">
        <f>(M64/(M$62+M$63+M$64))*100</f>
        <v>50</v>
      </c>
      <c r="N67" s="80"/>
      <c r="O67" s="80"/>
      <c r="P67" s="80">
        <f>(P64/(P$62+P$63+P$64))*100</f>
        <v>50</v>
      </c>
      <c r="Q67" s="80"/>
      <c r="R67" s="80"/>
      <c r="S67" s="80">
        <f>(S64/(S$62+S$63+S$64))*100</f>
        <v>56.25</v>
      </c>
      <c r="T67" s="80"/>
      <c r="U67" s="80"/>
      <c r="V67" s="80">
        <f>(V64/(V$62+V$63+V$64))*100</f>
        <v>56.25</v>
      </c>
      <c r="W67" s="80"/>
      <c r="X67" s="80"/>
      <c r="Y67" s="80">
        <f>(Y64/(Y$62+Y$63+Y$64))*100</f>
        <v>47.916666666666671</v>
      </c>
      <c r="Z67" s="80"/>
      <c r="AA67" s="80"/>
      <c r="AB67" s="80">
        <f>(AB64/(AB$62+AB$63+AB$64))*100</f>
        <v>50</v>
      </c>
      <c r="AC67" s="80"/>
      <c r="AD67" s="80"/>
      <c r="AE67" s="80">
        <f>(AE64/(AE$62+AE$63+AE$64))*100</f>
        <v>58.333333333333336</v>
      </c>
      <c r="AF67" s="80"/>
      <c r="AG67" s="80"/>
      <c r="AH67" s="80">
        <f>(AH64/(AH$62+AH$63+AH$64))*100</f>
        <v>41.666666666666671</v>
      </c>
      <c r="AI67" s="80"/>
      <c r="AJ67" s="80"/>
      <c r="AK67" s="81">
        <f>(AK64/(AK$62+AK$63+AK$64))*100</f>
        <v>56.25</v>
      </c>
    </row>
  </sheetData>
  <mergeCells count="5">
    <mergeCell ref="AN51:AN52"/>
    <mergeCell ref="AN53:AN54"/>
    <mergeCell ref="AN56:AN57"/>
    <mergeCell ref="AN58:AN59"/>
    <mergeCell ref="AN60:AN61"/>
  </mergeCells>
  <conditionalFormatting sqref="A3:A49">
    <cfRule type="containsText" dxfId="392" priority="217" operator="containsText" text="_">
      <formula>NOT(ISERROR(SEARCH("_",A3)))</formula>
    </cfRule>
  </conditionalFormatting>
  <conditionalFormatting sqref="K2:K49">
    <cfRule type="cellIs" dxfId="391" priority="168" operator="equal">
      <formula>0</formula>
    </cfRule>
  </conditionalFormatting>
  <conditionalFormatting sqref="C2:C49">
    <cfRule type="cellIs" dxfId="386" priority="209" operator="equal">
      <formula>0</formula>
    </cfRule>
  </conditionalFormatting>
  <conditionalFormatting sqref="C2:C49">
    <cfRule type="cellIs" dxfId="385" priority="205" operator="equal">
      <formula>0</formula>
    </cfRule>
    <cfRule type="aboveAverage" dxfId="384" priority="206" aboveAverage="0"/>
    <cfRule type="aboveAverage" dxfId="383" priority="207"/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{7E28DCE9-ACF7-42C4-9992-6AAB9A2FEEB6}</x14:id>
        </ext>
      </extLst>
    </cfRule>
  </conditionalFormatting>
  <conditionalFormatting sqref="B2:B49">
    <cfRule type="cellIs" dxfId="377" priority="198" operator="equal">
      <formula>0</formula>
    </cfRule>
  </conditionalFormatting>
  <conditionalFormatting sqref="B2:B49">
    <cfRule type="cellIs" dxfId="376" priority="194" operator="equal">
      <formula>0</formula>
    </cfRule>
    <cfRule type="aboveAverage" dxfId="375" priority="195" aboveAverage="0"/>
    <cfRule type="aboveAverage" dxfId="374" priority="196"/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{4EB22307-BB22-402E-B5EC-0C82C91CA515}</x14:id>
        </ext>
      </extLst>
    </cfRule>
  </conditionalFormatting>
  <conditionalFormatting sqref="E2:E49">
    <cfRule type="cellIs" dxfId="373" priority="192" operator="equal">
      <formula>0</formula>
    </cfRule>
  </conditionalFormatting>
  <conditionalFormatting sqref="E2:E49">
    <cfRule type="cellIs" dxfId="372" priority="188" operator="equal">
      <formula>0</formula>
    </cfRule>
    <cfRule type="aboveAverage" dxfId="371" priority="189" aboveAverage="0"/>
    <cfRule type="aboveAverage" dxfId="370" priority="190"/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{AE289489-FB4C-4533-A040-79FE18CDA04B}</x14:id>
        </ext>
      </extLst>
    </cfRule>
  </conditionalFormatting>
  <conditionalFormatting sqref="F2:F49">
    <cfRule type="cellIs" dxfId="369" priority="186" operator="equal">
      <formula>0</formula>
    </cfRule>
  </conditionalFormatting>
  <conditionalFormatting sqref="F2:F49">
    <cfRule type="cellIs" dxfId="368" priority="182" operator="equal">
      <formula>0</formula>
    </cfRule>
    <cfRule type="aboveAverage" dxfId="367" priority="183" aboveAverage="0"/>
    <cfRule type="aboveAverage" dxfId="366" priority="184"/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{F4A5BD7A-EAD0-4289-B202-3BAB9F0BEFF8}</x14:id>
        </ext>
      </extLst>
    </cfRule>
  </conditionalFormatting>
  <conditionalFormatting sqref="H2:H49">
    <cfRule type="cellIs" dxfId="365" priority="180" operator="equal">
      <formula>0</formula>
    </cfRule>
  </conditionalFormatting>
  <conditionalFormatting sqref="H2:H49">
    <cfRule type="cellIs" dxfId="364" priority="176" operator="equal">
      <formula>0</formula>
    </cfRule>
    <cfRule type="aboveAverage" dxfId="363" priority="177" aboveAverage="0"/>
    <cfRule type="aboveAverage" dxfId="362" priority="178"/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{67AC875E-037D-4855-BB12-548EFDD76D46}</x14:id>
        </ext>
      </extLst>
    </cfRule>
  </conditionalFormatting>
  <conditionalFormatting sqref="I2:I49">
    <cfRule type="cellIs" dxfId="361" priority="174" operator="equal">
      <formula>0</formula>
    </cfRule>
  </conditionalFormatting>
  <conditionalFormatting sqref="I2:I49">
    <cfRule type="cellIs" dxfId="360" priority="170" operator="equal">
      <formula>0</formula>
    </cfRule>
    <cfRule type="aboveAverage" dxfId="359" priority="171" aboveAverage="0"/>
    <cfRule type="aboveAverage" dxfId="358" priority="172"/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{82FC8AB9-618F-40CC-B3BD-2E91D954293D}</x14:id>
        </ext>
      </extLst>
    </cfRule>
  </conditionalFormatting>
  <conditionalFormatting sqref="K2:K49">
    <cfRule type="cellIs" dxfId="356" priority="164" operator="equal">
      <formula>0</formula>
    </cfRule>
    <cfRule type="aboveAverage" dxfId="355" priority="165" aboveAverage="0"/>
    <cfRule type="aboveAverage" dxfId="354" priority="166"/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{CF9B8B47-A036-4F6E-A767-1EB14BF3D727}</x14:id>
        </ext>
      </extLst>
    </cfRule>
  </conditionalFormatting>
  <conditionalFormatting sqref="L2:L49">
    <cfRule type="cellIs" dxfId="353" priority="162" operator="equal">
      <formula>0</formula>
    </cfRule>
  </conditionalFormatting>
  <conditionalFormatting sqref="L2:L49">
    <cfRule type="cellIs" dxfId="352" priority="158" operator="equal">
      <formula>0</formula>
    </cfRule>
    <cfRule type="aboveAverage" dxfId="351" priority="159" aboveAverage="0"/>
    <cfRule type="aboveAverage" dxfId="350" priority="160"/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{DE10CDD8-D127-420D-9483-AB66655D7586}</x14:id>
        </ext>
      </extLst>
    </cfRule>
  </conditionalFormatting>
  <conditionalFormatting sqref="N2:N49">
    <cfRule type="cellIs" dxfId="349" priority="156" operator="equal">
      <formula>0</formula>
    </cfRule>
  </conditionalFormatting>
  <conditionalFormatting sqref="N2:N49">
    <cfRule type="cellIs" dxfId="348" priority="152" operator="equal">
      <formula>0</formula>
    </cfRule>
    <cfRule type="aboveAverage" dxfId="347" priority="153" aboveAverage="0"/>
    <cfRule type="aboveAverage" dxfId="346" priority="154"/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{01DF0CDF-873A-4E24-AC44-F22836982534}</x14:id>
        </ext>
      </extLst>
    </cfRule>
  </conditionalFormatting>
  <conditionalFormatting sqref="O2:O49">
    <cfRule type="cellIs" dxfId="345" priority="150" operator="equal">
      <formula>0</formula>
    </cfRule>
  </conditionalFormatting>
  <conditionalFormatting sqref="O2:O49">
    <cfRule type="cellIs" dxfId="344" priority="146" operator="equal">
      <formula>0</formula>
    </cfRule>
    <cfRule type="aboveAverage" dxfId="343" priority="147" aboveAverage="0"/>
    <cfRule type="aboveAverage" dxfId="342" priority="148"/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{BAA5C6FE-43A2-4764-B20C-3BE80AABE07A}</x14:id>
        </ext>
      </extLst>
    </cfRule>
  </conditionalFormatting>
  <conditionalFormatting sqref="Q2:Q49">
    <cfRule type="cellIs" dxfId="341" priority="144" operator="equal">
      <formula>0</formula>
    </cfRule>
  </conditionalFormatting>
  <conditionalFormatting sqref="Q2:Q49">
    <cfRule type="cellIs" dxfId="340" priority="140" operator="equal">
      <formula>0</formula>
    </cfRule>
    <cfRule type="aboveAverage" dxfId="339" priority="141" aboveAverage="0"/>
    <cfRule type="aboveAverage" dxfId="338" priority="142"/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{EF25771E-5F90-47C8-96F3-367431365AEC}</x14:id>
        </ext>
      </extLst>
    </cfRule>
  </conditionalFormatting>
  <conditionalFormatting sqref="R2:R49">
    <cfRule type="cellIs" dxfId="337" priority="138" operator="equal">
      <formula>0</formula>
    </cfRule>
  </conditionalFormatting>
  <conditionalFormatting sqref="R2:R49">
    <cfRule type="cellIs" dxfId="336" priority="134" operator="equal">
      <formula>0</formula>
    </cfRule>
    <cfRule type="aboveAverage" dxfId="335" priority="135" aboveAverage="0"/>
    <cfRule type="aboveAverage" dxfId="334" priority="136"/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{723E4467-848E-4085-8C95-ED71D7022A86}</x14:id>
        </ext>
      </extLst>
    </cfRule>
  </conditionalFormatting>
  <conditionalFormatting sqref="T2:T49">
    <cfRule type="cellIs" dxfId="333" priority="132" operator="equal">
      <formula>0</formula>
    </cfRule>
  </conditionalFormatting>
  <conditionalFormatting sqref="T2:T49">
    <cfRule type="cellIs" dxfId="332" priority="128" operator="equal">
      <formula>0</formula>
    </cfRule>
    <cfRule type="aboveAverage" dxfId="331" priority="129" aboveAverage="0"/>
    <cfRule type="aboveAverage" dxfId="330" priority="130"/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{83794695-E301-4801-B826-AF2701CE4D71}</x14:id>
        </ext>
      </extLst>
    </cfRule>
  </conditionalFormatting>
  <conditionalFormatting sqref="U2:U49">
    <cfRule type="cellIs" dxfId="329" priority="126" operator="equal">
      <formula>0</formula>
    </cfRule>
  </conditionalFormatting>
  <conditionalFormatting sqref="U2:U49">
    <cfRule type="cellIs" dxfId="328" priority="122" operator="equal">
      <formula>0</formula>
    </cfRule>
    <cfRule type="aboveAverage" dxfId="327" priority="123" aboveAverage="0"/>
    <cfRule type="aboveAverage" dxfId="326" priority="124"/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{F544FA2F-44ED-4F8C-A05B-5E329EF79DA5}</x14:id>
        </ext>
      </extLst>
    </cfRule>
  </conditionalFormatting>
  <conditionalFormatting sqref="W2:W49">
    <cfRule type="cellIs" dxfId="325" priority="120" operator="equal">
      <formula>0</formula>
    </cfRule>
  </conditionalFormatting>
  <conditionalFormatting sqref="W2:W49">
    <cfRule type="cellIs" dxfId="324" priority="116" operator="equal">
      <formula>0</formula>
    </cfRule>
    <cfRule type="aboveAverage" dxfId="323" priority="117" aboveAverage="0"/>
    <cfRule type="aboveAverage" dxfId="322" priority="118"/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{F4A517A1-9DEB-44B5-A6E6-A0C0C3611CE1}</x14:id>
        </ext>
      </extLst>
    </cfRule>
  </conditionalFormatting>
  <conditionalFormatting sqref="X2:X49">
    <cfRule type="cellIs" dxfId="321" priority="114" operator="equal">
      <formula>0</formula>
    </cfRule>
  </conditionalFormatting>
  <conditionalFormatting sqref="X2:X49">
    <cfRule type="cellIs" dxfId="320" priority="110" operator="equal">
      <formula>0</formula>
    </cfRule>
    <cfRule type="aboveAverage" dxfId="319" priority="111" aboveAverage="0"/>
    <cfRule type="aboveAverage" dxfId="318" priority="112"/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{1B33C001-D62E-41AF-BEA1-E6291925D26B}</x14:id>
        </ext>
      </extLst>
    </cfRule>
  </conditionalFormatting>
  <conditionalFormatting sqref="Z2:Z49">
    <cfRule type="cellIs" dxfId="317" priority="108" operator="equal">
      <formula>0</formula>
    </cfRule>
  </conditionalFormatting>
  <conditionalFormatting sqref="Z2:Z49">
    <cfRule type="cellIs" dxfId="316" priority="104" operator="equal">
      <formula>0</formula>
    </cfRule>
    <cfRule type="aboveAverage" dxfId="315" priority="105" aboveAverage="0"/>
    <cfRule type="aboveAverage" dxfId="314" priority="106"/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{427178A4-57D9-4166-A59C-AC6D78DE4E6E}</x14:id>
        </ext>
      </extLst>
    </cfRule>
  </conditionalFormatting>
  <conditionalFormatting sqref="AA2:AA49">
    <cfRule type="cellIs" dxfId="313" priority="102" operator="equal">
      <formula>0</formula>
    </cfRule>
  </conditionalFormatting>
  <conditionalFormatting sqref="AA2:AA49">
    <cfRule type="cellIs" dxfId="312" priority="98" operator="equal">
      <formula>0</formula>
    </cfRule>
    <cfRule type="aboveAverage" dxfId="311" priority="99" aboveAverage="0"/>
    <cfRule type="aboveAverage" dxfId="310" priority="100"/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{8FA0355E-30F3-4F59-B95B-2A1D6753436D}</x14:id>
        </ext>
      </extLst>
    </cfRule>
  </conditionalFormatting>
  <conditionalFormatting sqref="AC2:AC49">
    <cfRule type="cellIs" dxfId="309" priority="96" operator="equal">
      <formula>0</formula>
    </cfRule>
  </conditionalFormatting>
  <conditionalFormatting sqref="AC2:AC49">
    <cfRule type="cellIs" dxfId="308" priority="92" operator="equal">
      <formula>0</formula>
    </cfRule>
    <cfRule type="aboveAverage" dxfId="307" priority="93" aboveAverage="0"/>
    <cfRule type="aboveAverage" dxfId="306" priority="94"/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{1404D86A-EA59-4D3E-8819-27611083D402}</x14:id>
        </ext>
      </extLst>
    </cfRule>
  </conditionalFormatting>
  <conditionalFormatting sqref="AD2:AD49">
    <cfRule type="cellIs" dxfId="305" priority="90" operator="equal">
      <formula>0</formula>
    </cfRule>
  </conditionalFormatting>
  <conditionalFormatting sqref="AD2:AD49">
    <cfRule type="cellIs" dxfId="304" priority="86" operator="equal">
      <formula>0</formula>
    </cfRule>
    <cfRule type="aboveAverage" dxfId="303" priority="87" aboveAverage="0"/>
    <cfRule type="aboveAverage" dxfId="302" priority="88"/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{6F25A36D-F654-4BDC-9142-49D3FBA5A0EF}</x14:id>
        </ext>
      </extLst>
    </cfRule>
  </conditionalFormatting>
  <conditionalFormatting sqref="AF2:AF49">
    <cfRule type="cellIs" dxfId="301" priority="84" operator="equal">
      <formula>0</formula>
    </cfRule>
  </conditionalFormatting>
  <conditionalFormatting sqref="AF2:AF49">
    <cfRule type="cellIs" dxfId="300" priority="80" operator="equal">
      <formula>0</formula>
    </cfRule>
    <cfRule type="aboveAverage" dxfId="299" priority="81" aboveAverage="0"/>
    <cfRule type="aboveAverage" dxfId="298" priority="82"/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{9B1C81B4-34DF-41D5-B729-E36745153B94}</x14:id>
        </ext>
      </extLst>
    </cfRule>
  </conditionalFormatting>
  <conditionalFormatting sqref="AG2:AG49">
    <cfRule type="cellIs" dxfId="297" priority="78" operator="equal">
      <formula>0</formula>
    </cfRule>
  </conditionalFormatting>
  <conditionalFormatting sqref="AG2:AG49">
    <cfRule type="cellIs" dxfId="296" priority="74" operator="equal">
      <formula>0</formula>
    </cfRule>
    <cfRule type="aboveAverage" dxfId="295" priority="75" aboveAverage="0"/>
    <cfRule type="aboveAverage" dxfId="294" priority="76"/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{0719D5BC-74F5-4077-9803-778A21927363}</x14:id>
        </ext>
      </extLst>
    </cfRule>
  </conditionalFormatting>
  <conditionalFormatting sqref="AI2:AI49">
    <cfRule type="cellIs" dxfId="293" priority="72" operator="equal">
      <formula>0</formula>
    </cfRule>
  </conditionalFormatting>
  <conditionalFormatting sqref="AI2:AI49">
    <cfRule type="cellIs" dxfId="292" priority="68" operator="equal">
      <formula>0</formula>
    </cfRule>
    <cfRule type="aboveAverage" dxfId="291" priority="69" aboveAverage="0"/>
    <cfRule type="aboveAverage" dxfId="290" priority="70"/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{67B4EAAD-C53C-42DE-896A-766F576E4793}</x14:id>
        </ext>
      </extLst>
    </cfRule>
  </conditionalFormatting>
  <conditionalFormatting sqref="AJ2:AJ49">
    <cfRule type="cellIs" dxfId="289" priority="60" operator="equal">
      <formula>0</formula>
    </cfRule>
  </conditionalFormatting>
  <conditionalFormatting sqref="AJ2:AJ49">
    <cfRule type="cellIs" dxfId="284" priority="56" operator="equal">
      <formula>0</formula>
    </cfRule>
    <cfRule type="aboveAverage" dxfId="283" priority="57" aboveAverage="0"/>
    <cfRule type="aboveAverage" dxfId="282" priority="58"/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{646F2096-7BBA-4DDF-A4F2-A5E441C1F9A0}</x14:id>
        </ext>
      </extLst>
    </cfRule>
  </conditionalFormatting>
  <conditionalFormatting sqref="D2:D49">
    <cfRule type="cellIs" dxfId="281" priority="52" operator="lessThan">
      <formula>0</formula>
    </cfRule>
    <cfRule type="cellIs" dxfId="280" priority="53" operator="greaterThan">
      <formula>0</formula>
    </cfRule>
    <cfRule type="cellIs" dxfId="279" priority="54" operator="equal">
      <formula>0</formula>
    </cfRule>
  </conditionalFormatting>
  <conditionalFormatting sqref="G2:G49">
    <cfRule type="cellIs" dxfId="278" priority="49" operator="lessThan">
      <formula>0</formula>
    </cfRule>
    <cfRule type="cellIs" dxfId="277" priority="50" operator="greaterThan">
      <formula>0</formula>
    </cfRule>
    <cfRule type="cellIs" dxfId="276" priority="51" operator="equal">
      <formula>0</formula>
    </cfRule>
  </conditionalFormatting>
  <conditionalFormatting sqref="J2:J49">
    <cfRule type="cellIs" dxfId="275" priority="46" operator="lessThan">
      <formula>0</formula>
    </cfRule>
    <cfRule type="cellIs" dxfId="274" priority="47" operator="greaterThan">
      <formula>0</formula>
    </cfRule>
    <cfRule type="cellIs" dxfId="273" priority="48" operator="equal">
      <formula>0</formula>
    </cfRule>
  </conditionalFormatting>
  <conditionalFormatting sqref="M2:M49">
    <cfRule type="cellIs" dxfId="272" priority="43" operator="lessThan">
      <formula>0</formula>
    </cfRule>
    <cfRule type="cellIs" dxfId="271" priority="44" operator="greaterThan">
      <formula>0</formula>
    </cfRule>
    <cfRule type="cellIs" dxfId="270" priority="45" operator="equal">
      <formula>0</formula>
    </cfRule>
  </conditionalFormatting>
  <conditionalFormatting sqref="P2:P49">
    <cfRule type="cellIs" dxfId="269" priority="40" operator="lessThan">
      <formula>0</formula>
    </cfRule>
    <cfRule type="cellIs" dxfId="268" priority="41" operator="greaterThan">
      <formula>0</formula>
    </cfRule>
    <cfRule type="cellIs" dxfId="267" priority="42" operator="equal">
      <formula>0</formula>
    </cfRule>
  </conditionalFormatting>
  <conditionalFormatting sqref="S2:S49">
    <cfRule type="cellIs" dxfId="266" priority="37" operator="lessThan">
      <formula>0</formula>
    </cfRule>
    <cfRule type="cellIs" dxfId="265" priority="38" operator="greaterThan">
      <formula>0</formula>
    </cfRule>
    <cfRule type="cellIs" dxfId="264" priority="39" operator="equal">
      <formula>0</formula>
    </cfRule>
  </conditionalFormatting>
  <conditionalFormatting sqref="V2:V49">
    <cfRule type="cellIs" dxfId="263" priority="34" operator="lessThan">
      <formula>0</formula>
    </cfRule>
    <cfRule type="cellIs" dxfId="262" priority="35" operator="greaterThan">
      <formula>0</formula>
    </cfRule>
    <cfRule type="cellIs" dxfId="261" priority="36" operator="equal">
      <formula>0</formula>
    </cfRule>
  </conditionalFormatting>
  <conditionalFormatting sqref="Y2:Y49">
    <cfRule type="cellIs" dxfId="260" priority="31" operator="lessThan">
      <formula>0</formula>
    </cfRule>
    <cfRule type="cellIs" dxfId="259" priority="32" operator="greaterThan">
      <formula>0</formula>
    </cfRule>
    <cfRule type="cellIs" dxfId="258" priority="33" operator="equal">
      <formula>0</formula>
    </cfRule>
  </conditionalFormatting>
  <conditionalFormatting sqref="AB2:AB49">
    <cfRule type="cellIs" dxfId="257" priority="28" operator="lessThan">
      <formula>0</formula>
    </cfRule>
    <cfRule type="cellIs" dxfId="256" priority="29" operator="greaterThan">
      <formula>0</formula>
    </cfRule>
    <cfRule type="cellIs" dxfId="255" priority="30" operator="equal">
      <formula>0</formula>
    </cfRule>
  </conditionalFormatting>
  <conditionalFormatting sqref="AE2:AE49">
    <cfRule type="cellIs" dxfId="254" priority="25" operator="lessThan">
      <formula>0</formula>
    </cfRule>
    <cfRule type="cellIs" dxfId="253" priority="26" operator="greaterThan">
      <formula>0</formula>
    </cfRule>
    <cfRule type="cellIs" dxfId="252" priority="27" operator="equal">
      <formula>0</formula>
    </cfRule>
  </conditionalFormatting>
  <conditionalFormatting sqref="AH2:AH49">
    <cfRule type="cellIs" dxfId="251" priority="22" operator="lessThan">
      <formula>0</formula>
    </cfRule>
    <cfRule type="cellIs" dxfId="250" priority="23" operator="greaterThan">
      <formula>0</formula>
    </cfRule>
    <cfRule type="cellIs" dxfId="249" priority="24" operator="equal">
      <formula>0</formula>
    </cfRule>
  </conditionalFormatting>
  <conditionalFormatting sqref="AK2:AK49">
    <cfRule type="cellIs" dxfId="248" priority="16" operator="lessThan">
      <formula>0</formula>
    </cfRule>
    <cfRule type="cellIs" dxfId="247" priority="17" operator="greaterThan">
      <formula>0</formula>
    </cfRule>
    <cfRule type="cellIs" dxfId="246" priority="18" operator="equal">
      <formula>0</formula>
    </cfRule>
  </conditionalFormatting>
  <conditionalFormatting sqref="A51:AK59 A60 A62:A64">
    <cfRule type="containsBlanks" dxfId="39" priority="15">
      <formula>LEN(TRIM(A51))=0</formula>
    </cfRule>
  </conditionalFormatting>
  <conditionalFormatting sqref="B51:AK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AK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AK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">
    <cfRule type="containsBlanks" dxfId="37" priority="10">
      <formula>LEN(TRIM(A61))=0</formula>
    </cfRule>
  </conditionalFormatting>
  <conditionalFormatting sqref="B60:AK61">
    <cfRule type="containsBlanks" dxfId="35" priority="9">
      <formula>LEN(TRIM(B60))=0</formula>
    </cfRule>
  </conditionalFormatting>
  <conditionalFormatting sqref="B60:AK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AK64">
    <cfRule type="containsBlanks" dxfId="33" priority="5">
      <formula>LEN(TRIM(B62))=0</formula>
    </cfRule>
    <cfRule type="containsBlanks" dxfId="32" priority="6">
      <formula>LEN(TRIM(B62))=0</formula>
    </cfRule>
    <cfRule type="containsBlanks" dxfId="31" priority="7">
      <formula>LEN(TRIM(B62))=0</formula>
    </cfRule>
  </conditionalFormatting>
  <conditionalFormatting sqref="A65:A67">
    <cfRule type="containsBlanks" dxfId="27" priority="4">
      <formula>LEN(TRIM(A65))=0</formula>
    </cfRule>
  </conditionalFormatting>
  <conditionalFormatting sqref="B65:AK67">
    <cfRule type="containsBlanks" dxfId="25" priority="1">
      <formula>LEN(TRIM(B65))=0</formula>
    </cfRule>
    <cfRule type="containsBlanks" dxfId="24" priority="2">
      <formula>LEN(TRIM(B65))=0</formula>
    </cfRule>
    <cfRule type="containsBlanks" dxfId="23" priority="3">
      <formula>LEN(TRIM(B65))=0</formula>
    </cfRule>
  </conditionalFormatting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8DCE9-ACF7-42C4-9992-6AAB9A2FE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iconSet" priority="204" id="{3A1A01B2-93AE-4842-A819-F843CC37758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C2:C49</xm:sqref>
        </x14:conditionalFormatting>
        <x14:conditionalFormatting xmlns:xm="http://schemas.microsoft.com/office/excel/2006/main">
          <x14:cfRule type="dataBar" id="{4EB22307-BB22-402E-B5EC-0C82C91CA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B2:B49</xm:sqref>
        </x14:conditionalFormatting>
        <x14:conditionalFormatting xmlns:xm="http://schemas.microsoft.com/office/excel/2006/main">
          <x14:cfRule type="iconSet" priority="193" id="{E61EEC3A-9E49-46C7-BA9C-4D707D0A6CA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B2:B49</xm:sqref>
        </x14:conditionalFormatting>
        <x14:conditionalFormatting xmlns:xm="http://schemas.microsoft.com/office/excel/2006/main">
          <x14:cfRule type="dataBar" id="{AE289489-FB4C-4533-A040-79FE18CDA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iconSet" priority="187" id="{A987E95C-19A8-4C37-B262-DE44BC468521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E2:E49</xm:sqref>
        </x14:conditionalFormatting>
        <x14:conditionalFormatting xmlns:xm="http://schemas.microsoft.com/office/excel/2006/main">
          <x14:cfRule type="dataBar" id="{F4A5BD7A-EAD0-4289-B202-3BAB9F0BE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</xm:sqref>
        </x14:conditionalFormatting>
        <x14:conditionalFormatting xmlns:xm="http://schemas.microsoft.com/office/excel/2006/main">
          <x14:cfRule type="iconSet" priority="181" id="{EDFB5C49-1587-4BBC-BE24-798D7AC02D0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F2:F49</xm:sqref>
        </x14:conditionalFormatting>
        <x14:conditionalFormatting xmlns:xm="http://schemas.microsoft.com/office/excel/2006/main">
          <x14:cfRule type="dataBar" id="{67AC875E-037D-4855-BB12-548EFDD76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H2:H49</xm:sqref>
        </x14:conditionalFormatting>
        <x14:conditionalFormatting xmlns:xm="http://schemas.microsoft.com/office/excel/2006/main">
          <x14:cfRule type="iconSet" priority="175" id="{72E7E293-A91C-48CC-BF07-03BB651D159E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H2:H49</xm:sqref>
        </x14:conditionalFormatting>
        <x14:conditionalFormatting xmlns:xm="http://schemas.microsoft.com/office/excel/2006/main">
          <x14:cfRule type="dataBar" id="{82FC8AB9-618F-40CC-B3BD-2E91D9542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iconSet" priority="169" id="{2EA554BE-012A-45EC-995C-7853194FC62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I2:I49</xm:sqref>
        </x14:conditionalFormatting>
        <x14:conditionalFormatting xmlns:xm="http://schemas.microsoft.com/office/excel/2006/main">
          <x14:cfRule type="dataBar" id="{CF9B8B47-A036-4F6E-A767-1EB14BF3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K2:K49</xm:sqref>
        </x14:conditionalFormatting>
        <x14:conditionalFormatting xmlns:xm="http://schemas.microsoft.com/office/excel/2006/main">
          <x14:cfRule type="iconSet" priority="163" id="{C87B154D-672A-4554-A96A-358CA0572F1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K2:K49</xm:sqref>
        </x14:conditionalFormatting>
        <x14:conditionalFormatting xmlns:xm="http://schemas.microsoft.com/office/excel/2006/main">
          <x14:cfRule type="dataBar" id="{DE10CDD8-D127-420D-9483-AB66655D7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L2:L49</xm:sqref>
        </x14:conditionalFormatting>
        <x14:conditionalFormatting xmlns:xm="http://schemas.microsoft.com/office/excel/2006/main">
          <x14:cfRule type="iconSet" priority="157" id="{2D60D483-8EDD-47A0-AA76-0B162003F326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L2:L49</xm:sqref>
        </x14:conditionalFormatting>
        <x14:conditionalFormatting xmlns:xm="http://schemas.microsoft.com/office/excel/2006/main">
          <x14:cfRule type="dataBar" id="{01DF0CDF-873A-4E24-AC44-F22836982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N2:N49</xm:sqref>
        </x14:conditionalFormatting>
        <x14:conditionalFormatting xmlns:xm="http://schemas.microsoft.com/office/excel/2006/main">
          <x14:cfRule type="iconSet" priority="151" id="{AE03E572-6CFA-4787-B513-0E6EFA0AF0A0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N2:N49</xm:sqref>
        </x14:conditionalFormatting>
        <x14:conditionalFormatting xmlns:xm="http://schemas.microsoft.com/office/excel/2006/main">
          <x14:cfRule type="dataBar" id="{BAA5C6FE-43A2-4764-B20C-3BE80AABE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O2:O49</xm:sqref>
        </x14:conditionalFormatting>
        <x14:conditionalFormatting xmlns:xm="http://schemas.microsoft.com/office/excel/2006/main">
          <x14:cfRule type="iconSet" priority="145" id="{98991CC8-8A03-4146-862E-9DFAC401370A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O2:O49</xm:sqref>
        </x14:conditionalFormatting>
        <x14:conditionalFormatting xmlns:xm="http://schemas.microsoft.com/office/excel/2006/main">
          <x14:cfRule type="dataBar" id="{EF25771E-5F90-47C8-96F3-367431365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Q2:Q49</xm:sqref>
        </x14:conditionalFormatting>
        <x14:conditionalFormatting xmlns:xm="http://schemas.microsoft.com/office/excel/2006/main">
          <x14:cfRule type="iconSet" priority="139" id="{6F9CE54B-DC9B-45C9-B559-809F98E74F72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Q2:Q49</xm:sqref>
        </x14:conditionalFormatting>
        <x14:conditionalFormatting xmlns:xm="http://schemas.microsoft.com/office/excel/2006/main">
          <x14:cfRule type="dataBar" id="{723E4467-848E-4085-8C95-ED71D7022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iconSet" priority="133" id="{08CAA6F9-9FA3-42E3-B021-4EF0B4724D2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R2:R49</xm:sqref>
        </x14:conditionalFormatting>
        <x14:conditionalFormatting xmlns:xm="http://schemas.microsoft.com/office/excel/2006/main">
          <x14:cfRule type="dataBar" id="{83794695-E301-4801-B826-AF2701CE4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T2:T49</xm:sqref>
        </x14:conditionalFormatting>
        <x14:conditionalFormatting xmlns:xm="http://schemas.microsoft.com/office/excel/2006/main">
          <x14:cfRule type="iconSet" priority="127" id="{13350605-7345-4D45-AC68-256F2C8B7E5D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T2:T49</xm:sqref>
        </x14:conditionalFormatting>
        <x14:conditionalFormatting xmlns:xm="http://schemas.microsoft.com/office/excel/2006/main">
          <x14:cfRule type="dataBar" id="{F544FA2F-44ED-4F8C-A05B-5E329EF79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U2:U49</xm:sqref>
        </x14:conditionalFormatting>
        <x14:conditionalFormatting xmlns:xm="http://schemas.microsoft.com/office/excel/2006/main">
          <x14:cfRule type="iconSet" priority="121" id="{72EC6450-7140-4C29-A97F-7942626120B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U2:U49</xm:sqref>
        </x14:conditionalFormatting>
        <x14:conditionalFormatting xmlns:xm="http://schemas.microsoft.com/office/excel/2006/main">
          <x14:cfRule type="dataBar" id="{F4A517A1-9DEB-44B5-A6E6-A0C0C3611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W2:W49</xm:sqref>
        </x14:conditionalFormatting>
        <x14:conditionalFormatting xmlns:xm="http://schemas.microsoft.com/office/excel/2006/main">
          <x14:cfRule type="iconSet" priority="115" id="{AE2E84B2-B00C-4C2C-BCDA-64709ADCB48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W2:W49</xm:sqref>
        </x14:conditionalFormatting>
        <x14:conditionalFormatting xmlns:xm="http://schemas.microsoft.com/office/excel/2006/main">
          <x14:cfRule type="dataBar" id="{1B33C001-D62E-41AF-BEA1-E6291925D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X2:X49</xm:sqref>
        </x14:conditionalFormatting>
        <x14:conditionalFormatting xmlns:xm="http://schemas.microsoft.com/office/excel/2006/main">
          <x14:cfRule type="iconSet" priority="109" id="{9C2BCEE7-EB92-471F-BAB4-A1B7FD140C1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X2:X49</xm:sqref>
        </x14:conditionalFormatting>
        <x14:conditionalFormatting xmlns:xm="http://schemas.microsoft.com/office/excel/2006/main">
          <x14:cfRule type="dataBar" id="{427178A4-57D9-4166-A59C-AC6D78DE4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Z2:Z49</xm:sqref>
        </x14:conditionalFormatting>
        <x14:conditionalFormatting xmlns:xm="http://schemas.microsoft.com/office/excel/2006/main">
          <x14:cfRule type="iconSet" priority="103" id="{8F6AA8D7-3C11-4BBF-8B08-40A6DB3CB0B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Z2:Z49</xm:sqref>
        </x14:conditionalFormatting>
        <x14:conditionalFormatting xmlns:xm="http://schemas.microsoft.com/office/excel/2006/main">
          <x14:cfRule type="dataBar" id="{8FA0355E-30F3-4F59-B95B-2A1D67534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AA2:AA49</xm:sqref>
        </x14:conditionalFormatting>
        <x14:conditionalFormatting xmlns:xm="http://schemas.microsoft.com/office/excel/2006/main">
          <x14:cfRule type="iconSet" priority="97" id="{5D15770B-6C26-4EFB-9E4F-6EADAFE8FF7F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AA2:AA49</xm:sqref>
        </x14:conditionalFormatting>
        <x14:conditionalFormatting xmlns:xm="http://schemas.microsoft.com/office/excel/2006/main">
          <x14:cfRule type="dataBar" id="{1404D86A-EA59-4D3E-8819-27611083D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AC2:AC49</xm:sqref>
        </x14:conditionalFormatting>
        <x14:conditionalFormatting xmlns:xm="http://schemas.microsoft.com/office/excel/2006/main">
          <x14:cfRule type="iconSet" priority="91" id="{1ABF3AB0-26BB-45B8-B999-9EEB2F62C59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AC2:AC49</xm:sqref>
        </x14:conditionalFormatting>
        <x14:conditionalFormatting xmlns:xm="http://schemas.microsoft.com/office/excel/2006/main">
          <x14:cfRule type="dataBar" id="{6F25A36D-F654-4BDC-9142-49D3FBA5A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AD2:AD49</xm:sqref>
        </x14:conditionalFormatting>
        <x14:conditionalFormatting xmlns:xm="http://schemas.microsoft.com/office/excel/2006/main">
          <x14:cfRule type="iconSet" priority="85" id="{BE5990CF-3734-402C-8803-14D129EF8B3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AD2:AD49</xm:sqref>
        </x14:conditionalFormatting>
        <x14:conditionalFormatting xmlns:xm="http://schemas.microsoft.com/office/excel/2006/main">
          <x14:cfRule type="dataBar" id="{9B1C81B4-34DF-41D5-B729-E36745153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AF2:AF49</xm:sqref>
        </x14:conditionalFormatting>
        <x14:conditionalFormatting xmlns:xm="http://schemas.microsoft.com/office/excel/2006/main">
          <x14:cfRule type="iconSet" priority="79" id="{1623248E-39EC-4EC9-90D3-08C8CD7F8DF3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AF2:AF49</xm:sqref>
        </x14:conditionalFormatting>
        <x14:conditionalFormatting xmlns:xm="http://schemas.microsoft.com/office/excel/2006/main">
          <x14:cfRule type="dataBar" id="{0719D5BC-74F5-4077-9803-778A21927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AG2:AG49</xm:sqref>
        </x14:conditionalFormatting>
        <x14:conditionalFormatting xmlns:xm="http://schemas.microsoft.com/office/excel/2006/main">
          <x14:cfRule type="iconSet" priority="73" id="{B3FF9BC0-E356-4B3F-9973-15AA249E6B2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AG2:AG49</xm:sqref>
        </x14:conditionalFormatting>
        <x14:conditionalFormatting xmlns:xm="http://schemas.microsoft.com/office/excel/2006/main">
          <x14:cfRule type="dataBar" id="{67B4EAAD-C53C-42DE-896A-766F576E4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AI2:AI49</xm:sqref>
        </x14:conditionalFormatting>
        <x14:conditionalFormatting xmlns:xm="http://schemas.microsoft.com/office/excel/2006/main">
          <x14:cfRule type="iconSet" priority="67" id="{21A547A3-8884-4DA6-B1C4-A8F82554F51B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AI2:AI49</xm:sqref>
        </x14:conditionalFormatting>
        <x14:conditionalFormatting xmlns:xm="http://schemas.microsoft.com/office/excel/2006/main">
          <x14:cfRule type="dataBar" id="{646F2096-7BBA-4DDF-A4F2-A5E441C1F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AJ2:AJ49</xm:sqref>
        </x14:conditionalFormatting>
        <x14:conditionalFormatting xmlns:xm="http://schemas.microsoft.com/office/excel/2006/main">
          <x14:cfRule type="iconSet" priority="55" id="{3675BD60-553D-4A6C-A42A-E1B706DD5395}">
            <x14:iconSet iconSet="3Flags"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1"/>
              <x14:cfIcon iconSet="3TrafficLights1" iconId="2"/>
              <x14:cfIcon iconSet="4RedToBlack" iconId="3"/>
            </x14:iconSet>
          </x14:cfRule>
          <xm:sqref>AJ2:AJ49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Cohérence CA_Four &amp; CA_Hifi</vt:lpstr>
      <vt:lpstr>CA_Four</vt:lpstr>
      <vt:lpstr>CA_Hifi</vt:lpstr>
      <vt:lpstr>CA_Magneto</vt:lpstr>
      <vt:lpstr>CA_Four_Corrigé</vt:lpstr>
      <vt:lpstr>CA_Four_Corrigé (sans nuls)</vt:lpstr>
      <vt:lpstr>CA_Hifi_Corrigé</vt:lpstr>
      <vt:lpstr>CA_Hifi_Corrigé (sans nuls)</vt:lpstr>
      <vt:lpstr>CA_Magneto_corrigé</vt:lpstr>
      <vt:lpstr>CA_Magneto_corrigé (sans nuls)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zgouingo</dc:creator>
  <cp:lastModifiedBy>zgouingo</cp:lastModifiedBy>
  <dcterms:created xsi:type="dcterms:W3CDTF">2010-11-18T15:46:22Z</dcterms:created>
  <dcterms:modified xsi:type="dcterms:W3CDTF">2010-11-21T14:24:42Z</dcterms:modified>
</cp:coreProperties>
</file>