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qi.zhang\Desktop\"/>
    </mc:Choice>
  </mc:AlternateContent>
  <bookViews>
    <workbookView xWindow="0" yWindow="0" windowWidth="28800" windowHeight="12240" tabRatio="357"/>
  </bookViews>
  <sheets>
    <sheet name="NUDD风险评估表" sheetId="2" r:id="rId1"/>
    <sheet name="NUDD成员表" sheetId="3" r:id="rId2"/>
    <sheet name="结构分析表" sheetId="10" r:id="rId3"/>
    <sheet name="NUDD复盘分析表" sheetId="9" r:id="rId4"/>
    <sheet name="功能风险识别" sheetId="13" r:id="rId5"/>
    <sheet name="风险评估工具" sheetId="5" r:id="rId6"/>
  </sheets>
  <definedNames>
    <definedName name="_xlnm._FilterDatabase" localSheetId="0" hidden="1">NUDD风险评估表!$A$6:$AK$7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7" i="2" l="1"/>
  <c r="AG34" i="2" l="1"/>
  <c r="AG7" i="2"/>
  <c r="AG20" i="2"/>
  <c r="AG21" i="2"/>
  <c r="AG22" i="2"/>
  <c r="AG23" i="2"/>
  <c r="AG26" i="2"/>
  <c r="AG28" i="2"/>
  <c r="AG29" i="2"/>
  <c r="AG30" i="2"/>
  <c r="AG31" i="2"/>
  <c r="AG37" i="2"/>
  <c r="AG38" i="2"/>
  <c r="AG40" i="2"/>
  <c r="AG43" i="2"/>
  <c r="AG44" i="2"/>
  <c r="AG45" i="2"/>
  <c r="AG48" i="2"/>
  <c r="AG49" i="2"/>
  <c r="AG50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D126" i="5" l="1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I13" i="9" l="1"/>
  <c r="I14" i="9"/>
  <c r="E9" i="9" l="1"/>
  <c r="H11" i="9"/>
  <c r="G11" i="9"/>
  <c r="H10" i="9"/>
  <c r="G10" i="9"/>
  <c r="H9" i="9"/>
  <c r="G9" i="9"/>
  <c r="F11" i="9"/>
  <c r="E11" i="9"/>
  <c r="F10" i="9"/>
  <c r="E10" i="9"/>
  <c r="F9" i="9"/>
  <c r="I11" i="9" l="1"/>
  <c r="I10" i="9"/>
  <c r="I9" i="9"/>
  <c r="F12" i="9"/>
  <c r="H12" i="9"/>
  <c r="G12" i="9"/>
  <c r="E12" i="9"/>
  <c r="I12" i="9" l="1"/>
</calcChain>
</file>

<file path=xl/comments1.xml><?xml version="1.0" encoding="utf-8"?>
<comments xmlns="http://schemas.openxmlformats.org/spreadsheetml/2006/main">
  <authors>
    <author>luke.liu(刘永明)</author>
  </authors>
  <commentList>
    <comment ref="AH6" authorId="0" shapeId="0">
      <text>
        <r>
          <rPr>
            <b/>
            <sz val="9"/>
            <color indexed="81"/>
            <rFont val="宋体"/>
            <family val="3"/>
            <charset val="134"/>
          </rPr>
          <t>luke.liu(刘永明):</t>
        </r>
        <r>
          <rPr>
            <sz val="9"/>
            <color indexed="81"/>
            <rFont val="宋体"/>
            <family val="3"/>
            <charset val="134"/>
          </rPr>
          <t xml:space="preserve">
时间格式为yyyy-mm-dd，如2023-09-15</t>
        </r>
      </text>
    </comment>
  </commentList>
</comments>
</file>

<file path=xl/sharedStrings.xml><?xml version="1.0" encoding="utf-8"?>
<sst xmlns="http://schemas.openxmlformats.org/spreadsheetml/2006/main" count="1022" uniqueCount="563">
  <si>
    <t>安全</t>
    <phoneticPr fontId="1" type="noConversion"/>
  </si>
  <si>
    <t>功能</t>
    <phoneticPr fontId="1" type="noConversion"/>
  </si>
  <si>
    <t>可靠性</t>
    <phoneticPr fontId="1" type="noConversion"/>
  </si>
  <si>
    <t>兼容性</t>
    <phoneticPr fontId="1" type="noConversion"/>
  </si>
  <si>
    <t>可组装性</t>
    <phoneticPr fontId="1" type="noConversion"/>
  </si>
  <si>
    <t>可维修性</t>
    <phoneticPr fontId="1" type="noConversion"/>
  </si>
  <si>
    <t>良率</t>
    <phoneticPr fontId="1" type="noConversion"/>
  </si>
  <si>
    <t>成本</t>
    <phoneticPr fontId="1" type="noConversion"/>
  </si>
  <si>
    <t>有害物质</t>
    <phoneticPr fontId="1" type="noConversion"/>
  </si>
  <si>
    <t>售后</t>
    <phoneticPr fontId="1" type="noConversion"/>
  </si>
  <si>
    <t>可检测性</t>
    <phoneticPr fontId="1" type="noConversion"/>
  </si>
  <si>
    <t>备注</t>
    <phoneticPr fontId="1" type="noConversion"/>
  </si>
  <si>
    <t>风险评估</t>
    <phoneticPr fontId="1" type="noConversion"/>
  </si>
  <si>
    <t>参考图片</t>
    <phoneticPr fontId="1" type="noConversion"/>
  </si>
  <si>
    <t>法律法规</t>
    <phoneticPr fontId="1" type="noConversion"/>
  </si>
  <si>
    <t>用户操作</t>
    <phoneticPr fontId="1" type="noConversion"/>
  </si>
  <si>
    <t xml:space="preserve">XXX 项目NUDD人员名单 </t>
    <phoneticPr fontId="8" type="noConversion"/>
  </si>
  <si>
    <t>No</t>
    <phoneticPr fontId="8" type="noConversion"/>
  </si>
  <si>
    <t>部门</t>
    <phoneticPr fontId="8" type="noConversion"/>
  </si>
  <si>
    <t>姓名</t>
    <phoneticPr fontId="8" type="noConversion"/>
  </si>
  <si>
    <t>电话</t>
    <phoneticPr fontId="8" type="noConversion"/>
  </si>
  <si>
    <t>邮件</t>
    <phoneticPr fontId="8" type="noConversion"/>
  </si>
  <si>
    <t>职责</t>
    <phoneticPr fontId="8" type="noConversion"/>
  </si>
  <si>
    <t>XXX 项目 NUDD 团队工作机制</t>
    <phoneticPr fontId="8" type="noConversion"/>
  </si>
  <si>
    <t>1.常规会议:
 1.1 参与者：所有NUDD 团队成员
 1.2 NUDD会议: 在每个阶段评审前召开，详细讨论NUDD 问题点的解决进度和方案</t>
    <phoneticPr fontId="8" type="noConversion"/>
  </si>
  <si>
    <t xml:space="preserve">2.文件管理:
  2.1 所有项目相关的NUDD 报告，统一由汇总者保存，终版发给项目成员
</t>
    <phoneticPr fontId="8" type="noConversion"/>
  </si>
  <si>
    <t>3.绩效成果:
  3.1 团队KPI : 小于10%可预见的问题发生</t>
    <phoneticPr fontId="8" type="noConversion"/>
  </si>
  <si>
    <t>备注：
     NUDD，N---New 全新的（结构、功能、材质、标准要求等）；
                 U---Unique 独一无二的（在历史项目、行业中独特的方案）；
                 D---Different 差异的（对比历史项目，行业项目，有较大差异的方案）；
                 D---Difficult 困难的（很难实现的工艺、性能、结构、包装等等）</t>
    <phoneticPr fontId="8" type="noConversion"/>
  </si>
  <si>
    <t>New</t>
    <phoneticPr fontId="1" type="noConversion"/>
  </si>
  <si>
    <t>Unique</t>
    <phoneticPr fontId="1" type="noConversion"/>
  </si>
  <si>
    <t>Difficult</t>
    <phoneticPr fontId="1" type="noConversion"/>
  </si>
  <si>
    <t>Different</t>
    <phoneticPr fontId="1" type="noConversion"/>
  </si>
  <si>
    <t>Y</t>
    <phoneticPr fontId="1" type="noConversion"/>
  </si>
  <si>
    <t>New→新：行业内使用而公司内从未使用，包括现量产产品未使用的材料/工艺/技术/功能/标准/供应商。</t>
    <phoneticPr fontId="1" type="noConversion"/>
  </si>
  <si>
    <t>Unique→独：行业内未使用的,包括材料/工艺/技术/功能。具有的唯一特性</t>
    <phoneticPr fontId="1" type="noConversion"/>
  </si>
  <si>
    <t>Difficult→难：可明确识别的重复发生或较难避免克服的问题（结构、电器、软件、测试评估、工艺、装配、外观、内外部供应）。</t>
    <phoneticPr fontId="1" type="noConversion"/>
  </si>
  <si>
    <t>结构/功能模块
（风险发生模块）</t>
    <phoneticPr fontId="1" type="noConversion"/>
  </si>
  <si>
    <t>功能图/结构图序号</t>
    <phoneticPr fontId="1" type="noConversion"/>
  </si>
  <si>
    <r>
      <t>计划</t>
    </r>
    <r>
      <rPr>
        <sz val="11"/>
        <color rgb="FFFF0000"/>
        <rFont val="微软雅黑"/>
        <family val="2"/>
        <charset val="134"/>
      </rPr>
      <t>完成</t>
    </r>
    <r>
      <rPr>
        <sz val="11"/>
        <color theme="1"/>
        <rFont val="微软雅黑"/>
        <family val="2"/>
        <charset val="134"/>
      </rPr>
      <t>时间</t>
    </r>
    <phoneticPr fontId="1" type="noConversion"/>
  </si>
  <si>
    <t>严重度
(R)</t>
    <phoneticPr fontId="1" type="noConversion"/>
  </si>
  <si>
    <t>频度
(N)</t>
    <phoneticPr fontId="1" type="noConversion"/>
  </si>
  <si>
    <t>可探测度
(D)</t>
    <phoneticPr fontId="1" type="noConversion"/>
  </si>
  <si>
    <r>
      <t>不良现象
（1.</t>
    </r>
    <r>
      <rPr>
        <sz val="10"/>
        <color theme="1"/>
        <rFont val="微软雅黑"/>
        <family val="2"/>
        <charset val="134"/>
      </rPr>
      <t>描述内外用户感受到的失效模式的影响
2.每一种影响对应的不良现象要分开描述）</t>
    </r>
    <phoneticPr fontId="1" type="noConversion"/>
  </si>
  <si>
    <t>DI</t>
  </si>
  <si>
    <t>DE</t>
  </si>
  <si>
    <t>N</t>
  </si>
  <si>
    <t>lesson learn</t>
    <phoneticPr fontId="1" type="noConversion"/>
  </si>
  <si>
    <t>未识别原因</t>
    <phoneticPr fontId="1" type="noConversion"/>
  </si>
  <si>
    <t>问题发现阶段</t>
    <phoneticPr fontId="1" type="noConversion"/>
  </si>
  <si>
    <t>问题现象</t>
    <phoneticPr fontId="1" type="noConversion"/>
  </si>
  <si>
    <t>nudd类别</t>
    <phoneticPr fontId="1" type="noConversion"/>
  </si>
  <si>
    <t>Tracking</t>
    <phoneticPr fontId="1" type="noConversion"/>
  </si>
  <si>
    <t>Open</t>
    <phoneticPr fontId="1" type="noConversion"/>
  </si>
  <si>
    <t>MP</t>
    <phoneticPr fontId="1" type="noConversion"/>
  </si>
  <si>
    <t>Closed</t>
    <phoneticPr fontId="1" type="noConversion"/>
  </si>
  <si>
    <t>1.装配关键零件增加形位公差要求</t>
    <phoneticPr fontId="1" type="noConversion"/>
  </si>
  <si>
    <t>1.前期原因分析未考虑变形</t>
    <phoneticPr fontId="1" type="noConversion"/>
  </si>
  <si>
    <t>尘桶底盖无法关闭</t>
    <phoneticPr fontId="1" type="noConversion"/>
  </si>
  <si>
    <t>NUDD状态</t>
    <phoneticPr fontId="1" type="noConversion"/>
  </si>
  <si>
    <t>未改善原因</t>
    <phoneticPr fontId="1" type="noConversion"/>
  </si>
  <si>
    <t>问题发现阶段</t>
    <phoneticPr fontId="1" type="noConversion"/>
  </si>
  <si>
    <t>点检时间：</t>
    <phoneticPr fontId="8" type="noConversion"/>
  </si>
  <si>
    <t>项目阶段：待投模</t>
    <phoneticPr fontId="8" type="noConversion"/>
  </si>
  <si>
    <t>项目经理：</t>
    <phoneticPr fontId="8" type="noConversion"/>
  </si>
  <si>
    <t>项目名称：</t>
    <phoneticPr fontId="8" type="noConversion"/>
  </si>
  <si>
    <t>U</t>
  </si>
  <si>
    <t>NUDD未识别</t>
  </si>
  <si>
    <t>NUDD优化点</t>
    <phoneticPr fontId="1" type="noConversion"/>
  </si>
  <si>
    <t>研发工程师</t>
    <phoneticPr fontId="1" type="noConversion"/>
  </si>
  <si>
    <t>资
料
确
认</t>
    <phoneticPr fontId="1" type="noConversion"/>
  </si>
  <si>
    <t>项目经理</t>
    <phoneticPr fontId="1" type="noConversion"/>
  </si>
  <si>
    <t>QE工程师</t>
  </si>
  <si>
    <t>PE工程师</t>
  </si>
  <si>
    <t>责任岗位</t>
    <phoneticPr fontId="1" type="noConversion"/>
  </si>
  <si>
    <t>内容确认（签字代表认可表格内容）</t>
    <phoneticPr fontId="1" type="noConversion"/>
  </si>
  <si>
    <t>IE工程师</t>
    <phoneticPr fontId="1" type="noConversion"/>
  </si>
  <si>
    <t>测试工程师</t>
    <phoneticPr fontId="1" type="noConversion"/>
  </si>
  <si>
    <t>研发技术经理</t>
    <phoneticPr fontId="1" type="noConversion"/>
  </si>
  <si>
    <t>NUDD总揽</t>
    <phoneticPr fontId="1" type="noConversion"/>
  </si>
  <si>
    <t>New新</t>
  </si>
  <si>
    <r>
      <t>NUDD</t>
    </r>
    <r>
      <rPr>
        <sz val="24"/>
        <color theme="1"/>
        <rFont val="微软雅黑"/>
        <family val="2"/>
        <charset val="134"/>
      </rPr>
      <t>风险评估表</t>
    </r>
    <phoneticPr fontId="1" type="noConversion"/>
  </si>
  <si>
    <t>NUDD复盘分析表</t>
    <phoneticPr fontId="8" type="noConversion"/>
  </si>
  <si>
    <t>记录编号：TIN/O-WI-TD-20-1063-04</t>
    <phoneticPr fontId="8" type="noConversion"/>
  </si>
  <si>
    <t>有原因/有方案，方案被验证或则测试结果是有效果/改善</t>
    <phoneticPr fontId="1" type="noConversion"/>
  </si>
  <si>
    <t>有原因/有方案，但是方案没有被验证</t>
    <phoneticPr fontId="1" type="noConversion"/>
  </si>
  <si>
    <t>没有原因/方案 or 有原因没方案</t>
    <phoneticPr fontId="1" type="noConversion"/>
  </si>
  <si>
    <t>版   本：A00</t>
    <phoneticPr fontId="8" type="noConversion"/>
  </si>
  <si>
    <t>未识别项</t>
    <phoneticPr fontId="1" type="noConversion"/>
  </si>
  <si>
    <t>识别项</t>
    <phoneticPr fontId="1" type="noConversion"/>
  </si>
  <si>
    <t>TOTAL</t>
    <phoneticPr fontId="1" type="noConversion"/>
  </si>
  <si>
    <t>零部件</t>
    <phoneticPr fontId="1" type="noConversion"/>
  </si>
  <si>
    <t>是否新要求</t>
    <phoneticPr fontId="1" type="noConversion"/>
  </si>
  <si>
    <t>新材料</t>
    <phoneticPr fontId="1" type="noConversion"/>
  </si>
  <si>
    <t>抗腐蚀风险</t>
    <phoneticPr fontId="1" type="noConversion"/>
  </si>
  <si>
    <t>材料</t>
    <phoneticPr fontId="1" type="noConversion"/>
  </si>
  <si>
    <t>是否识别风险</t>
    <phoneticPr fontId="1" type="noConversion"/>
  </si>
  <si>
    <t>初期应对方案和计划（研发/电子/实验室）</t>
    <phoneticPr fontId="1" type="noConversion"/>
  </si>
  <si>
    <t>原因分析（结构/电子/品质）</t>
    <phoneticPr fontId="1" type="noConversion"/>
  </si>
  <si>
    <t>表面要求难度大</t>
    <phoneticPr fontId="1" type="noConversion"/>
  </si>
  <si>
    <t>相同</t>
    <phoneticPr fontId="1" type="noConversion"/>
  </si>
  <si>
    <t>恶劣</t>
    <phoneticPr fontId="1" type="noConversion"/>
  </si>
  <si>
    <t>宽松</t>
    <phoneticPr fontId="1" type="noConversion"/>
  </si>
  <si>
    <t>上升</t>
    <phoneticPr fontId="1" type="noConversion"/>
  </si>
  <si>
    <t>下降</t>
    <phoneticPr fontId="1" type="noConversion"/>
  </si>
  <si>
    <t>复杂</t>
    <phoneticPr fontId="1" type="noConversion"/>
  </si>
  <si>
    <t>工作环境是否相同</t>
    <phoneticPr fontId="1" type="noConversion"/>
  </si>
  <si>
    <t>是否有高速运动件</t>
    <phoneticPr fontId="1" type="noConversion"/>
  </si>
  <si>
    <t>是否具有传动功能</t>
    <phoneticPr fontId="1" type="noConversion"/>
  </si>
  <si>
    <t>是否涉及密封功能</t>
    <phoneticPr fontId="1" type="noConversion"/>
  </si>
  <si>
    <t>功能分析</t>
    <phoneticPr fontId="1" type="noConversion"/>
  </si>
  <si>
    <t>功能风险识别后风险评估：</t>
    <phoneticPr fontId="1" type="noConversion"/>
  </si>
  <si>
    <t>功能</t>
    <phoneticPr fontId="1" type="noConversion"/>
  </si>
  <si>
    <t>风险</t>
    <phoneticPr fontId="1" type="noConversion"/>
  </si>
  <si>
    <t>性能达不到要求</t>
    <phoneticPr fontId="1" type="noConversion"/>
  </si>
  <si>
    <t>安全问题</t>
    <phoneticPr fontId="1" type="noConversion"/>
  </si>
  <si>
    <t>可靠性问题</t>
    <phoneticPr fontId="1" type="noConversion"/>
  </si>
  <si>
    <t>EMC问题</t>
    <phoneticPr fontId="1" type="noConversion"/>
  </si>
  <si>
    <t>功能无法实现或部分实现</t>
    <phoneticPr fontId="1" type="noConversion"/>
  </si>
  <si>
    <t>是否受到电磁干扰影响</t>
    <phoneticPr fontId="1" type="noConversion"/>
  </si>
  <si>
    <t>有</t>
    <phoneticPr fontId="1" type="noConversion"/>
  </si>
  <si>
    <t>无</t>
    <phoneticPr fontId="1" type="noConversion"/>
  </si>
  <si>
    <t>用户界面（用户影响）</t>
    <phoneticPr fontId="1" type="noConversion"/>
  </si>
  <si>
    <t>是否有加热/导热功能</t>
    <phoneticPr fontId="1" type="noConversion"/>
  </si>
  <si>
    <t>是否其它有特殊功能</t>
    <phoneticPr fontId="1" type="noConversion"/>
  </si>
  <si>
    <t>类似，结构有差异</t>
    <phoneticPr fontId="1" type="noConversion"/>
  </si>
  <si>
    <t>是否有部件持续受力</t>
    <phoneticPr fontId="1" type="noConversion"/>
  </si>
  <si>
    <t>实现结构是否相同（关键部件）</t>
    <phoneticPr fontId="1" type="noConversion"/>
  </si>
  <si>
    <t>识别风险</t>
    <phoneticPr fontId="1" type="noConversion"/>
  </si>
  <si>
    <t>DE</t>
    <phoneticPr fontId="1" type="noConversion"/>
  </si>
  <si>
    <t>风险识别维度</t>
    <phoneticPr fontId="1" type="noConversion"/>
  </si>
  <si>
    <t>是否涉及用户界面</t>
    <phoneticPr fontId="1" type="noConversion"/>
  </si>
  <si>
    <t>功能</t>
    <phoneticPr fontId="1" type="noConversion"/>
  </si>
  <si>
    <t>风险零件</t>
    <phoneticPr fontId="1" type="noConversion"/>
  </si>
  <si>
    <t>高速件</t>
    <phoneticPr fontId="1" type="noConversion"/>
  </si>
  <si>
    <t>用户操作件</t>
    <phoneticPr fontId="1" type="noConversion"/>
  </si>
  <si>
    <t>密封件</t>
    <phoneticPr fontId="1" type="noConversion"/>
  </si>
  <si>
    <t>传动件</t>
    <phoneticPr fontId="1" type="noConversion"/>
  </si>
  <si>
    <t>施力件或受力件</t>
    <phoneticPr fontId="1" type="noConversion"/>
  </si>
  <si>
    <t>发热件或导热件</t>
    <phoneticPr fontId="1" type="noConversion"/>
  </si>
  <si>
    <t>特殊功能件</t>
    <phoneticPr fontId="1" type="noConversion"/>
  </si>
  <si>
    <t>电磁发生源/导电件</t>
    <phoneticPr fontId="1" type="noConversion"/>
  </si>
  <si>
    <t>风险分析角度</t>
    <phoneticPr fontId="1" type="noConversion"/>
  </si>
  <si>
    <t>可靠性/寿命</t>
    <phoneticPr fontId="1" type="noConversion"/>
  </si>
  <si>
    <t>气密性</t>
    <phoneticPr fontId="1" type="noConversion"/>
  </si>
  <si>
    <t>可靠性/寿命/噪音/性能</t>
    <phoneticPr fontId="1" type="noConversion"/>
  </si>
  <si>
    <t>EMC合格</t>
    <phoneticPr fontId="1" type="noConversion"/>
  </si>
  <si>
    <t>可靠性/寿命</t>
    <phoneticPr fontId="1" type="noConversion"/>
  </si>
  <si>
    <t>温度/寿命</t>
    <phoneticPr fontId="1" type="noConversion"/>
  </si>
  <si>
    <t>可靠性/寿命/噪音/性能/温升</t>
    <phoneticPr fontId="1" type="noConversion"/>
  </si>
  <si>
    <t>…</t>
    <phoneticPr fontId="1" type="noConversion"/>
  </si>
  <si>
    <t>是否有传感器信号</t>
    <phoneticPr fontId="1" type="noConversion"/>
  </si>
  <si>
    <t>传感器</t>
    <phoneticPr fontId="1" type="noConversion"/>
  </si>
  <si>
    <t>信号稳定/干扰</t>
    <phoneticPr fontId="1" type="noConversion"/>
  </si>
  <si>
    <t>结构分析表</t>
    <phoneticPr fontId="1" type="noConversion"/>
  </si>
  <si>
    <t>风险零件</t>
    <phoneticPr fontId="1" type="noConversion"/>
  </si>
  <si>
    <t>分析维度</t>
    <phoneticPr fontId="1" type="noConversion"/>
  </si>
  <si>
    <t>风险评估</t>
    <phoneticPr fontId="1" type="noConversion"/>
  </si>
  <si>
    <t>功能</t>
    <phoneticPr fontId="1" type="noConversion"/>
  </si>
  <si>
    <t>是否有其它特殊功能</t>
    <phoneticPr fontId="1" type="noConversion"/>
  </si>
  <si>
    <t>原因分析</t>
    <phoneticPr fontId="1" type="noConversion"/>
  </si>
  <si>
    <t>气密性/防水性</t>
    <phoneticPr fontId="1" type="noConversion"/>
  </si>
  <si>
    <t>TOTAL</t>
    <phoneticPr fontId="1" type="noConversion"/>
  </si>
  <si>
    <t>lesson learn</t>
    <phoneticPr fontId="1" type="noConversion"/>
  </si>
  <si>
    <t>NUDD识别未关闭</t>
    <phoneticPr fontId="1" type="noConversion"/>
  </si>
  <si>
    <t>NUDD识别后发生</t>
    <phoneticPr fontId="1" type="noConversion"/>
  </si>
  <si>
    <t>发生原因</t>
    <phoneticPr fontId="1" type="noConversion"/>
  </si>
  <si>
    <t>是否借用</t>
    <phoneticPr fontId="1" type="noConversion"/>
  </si>
  <si>
    <t>工况变化</t>
    <phoneticPr fontId="1" type="noConversion"/>
  </si>
  <si>
    <t>性能变化</t>
    <phoneticPr fontId="1" type="noConversion"/>
  </si>
  <si>
    <t>是否需要耐腐蚀</t>
    <phoneticPr fontId="1" type="noConversion"/>
  </si>
  <si>
    <t>结构件</t>
    <phoneticPr fontId="1" type="noConversion"/>
  </si>
  <si>
    <t>盐雾测试/溶液测试</t>
    <phoneticPr fontId="1" type="noConversion"/>
  </si>
  <si>
    <t>是否需承受瞬间大电流，高电压</t>
    <phoneticPr fontId="1" type="noConversion"/>
  </si>
  <si>
    <t>电器件</t>
    <phoneticPr fontId="1" type="noConversion"/>
  </si>
  <si>
    <t>长期及瞬间电流/耐压测试</t>
    <phoneticPr fontId="1" type="noConversion"/>
  </si>
  <si>
    <t>新工艺</t>
    <phoneticPr fontId="1" type="noConversion"/>
  </si>
  <si>
    <t>工艺难度大</t>
    <phoneticPr fontId="1" type="noConversion"/>
  </si>
  <si>
    <t>新工艺</t>
    <phoneticPr fontId="1" type="noConversion"/>
  </si>
  <si>
    <t>工艺难度大</t>
    <phoneticPr fontId="1" type="noConversion"/>
  </si>
  <si>
    <t>表面要求类型（喷涂，蚀纹….）</t>
    <phoneticPr fontId="1" type="noConversion"/>
  </si>
  <si>
    <t>模具类型（主要对注塑模细分：高温模，精密模，双色模等</t>
    <phoneticPr fontId="1" type="noConversion"/>
  </si>
  <si>
    <t>模具难度大</t>
    <phoneticPr fontId="1" type="noConversion"/>
  </si>
  <si>
    <t>借用件风险（结构）</t>
    <phoneticPr fontId="1" type="noConversion"/>
  </si>
  <si>
    <t>材料风险(材料）</t>
    <phoneticPr fontId="1" type="noConversion"/>
  </si>
  <si>
    <t>表面处理风险(ID)</t>
    <phoneticPr fontId="1" type="noConversion"/>
  </si>
  <si>
    <t>是否关键部件</t>
    <phoneticPr fontId="1" type="noConversion"/>
  </si>
  <si>
    <t>模具风险(模具）</t>
    <phoneticPr fontId="1" type="noConversion"/>
  </si>
  <si>
    <t>新类型</t>
    <phoneticPr fontId="1" type="noConversion"/>
  </si>
  <si>
    <t>耐高温高湿</t>
    <phoneticPr fontId="1" type="noConversion"/>
  </si>
  <si>
    <t>系统</t>
    <phoneticPr fontId="1" type="noConversion"/>
  </si>
  <si>
    <t>工作场景
（结构/电子/实验室/产品部）</t>
    <phoneticPr fontId="1" type="noConversion"/>
  </si>
  <si>
    <t>工作原理
（结构/电子/软件）</t>
    <phoneticPr fontId="1" type="noConversion"/>
  </si>
  <si>
    <t>Different→异：与上一个产品或其他量产产品线相比，在产品功能、结构、尺寸、制造、服务、客户使用等方面存在的差异，现有产品或核心零部件同一平台上，有相同功能但规格不同、实现方式不同、生产区域不同、供应资源不同。</t>
    <phoneticPr fontId="1" type="noConversion"/>
  </si>
  <si>
    <t>功能分析风险识别维度（现有功能）</t>
    <phoneticPr fontId="1" type="noConversion"/>
  </si>
  <si>
    <t>风险分析维度</t>
    <phoneticPr fontId="1" type="noConversion"/>
  </si>
  <si>
    <t>功能技术要求是否相同</t>
    <phoneticPr fontId="1" type="noConversion"/>
  </si>
  <si>
    <t>制造工艺风险（SQE)</t>
    <phoneticPr fontId="1" type="noConversion"/>
  </si>
  <si>
    <t>制造工艺风险（PE)</t>
    <phoneticPr fontId="1" type="noConversion"/>
  </si>
  <si>
    <t>资源能力</t>
    <phoneticPr fontId="1" type="noConversion"/>
  </si>
  <si>
    <t>制程能力</t>
    <phoneticPr fontId="1" type="noConversion"/>
  </si>
  <si>
    <t>新工艺</t>
    <phoneticPr fontId="1" type="noConversion"/>
  </si>
  <si>
    <t>装配工艺风险（IE)</t>
    <phoneticPr fontId="1" type="noConversion"/>
  </si>
  <si>
    <t>装配工艺类型（零件与零件的联结：如螺丝紧固，卡扣，热融…）</t>
    <phoneticPr fontId="1" type="noConversion"/>
  </si>
  <si>
    <t>加工工艺类型（注塑，机加工，冲压….</t>
    <phoneticPr fontId="1" type="noConversion"/>
  </si>
  <si>
    <t>基本信息（结构/电子）</t>
    <phoneticPr fontId="1" type="noConversion"/>
  </si>
  <si>
    <t>图片</t>
    <phoneticPr fontId="1" type="noConversion"/>
  </si>
  <si>
    <t>NUDD识别</t>
    <phoneticPr fontId="1" type="noConversion"/>
  </si>
  <si>
    <t>New</t>
  </si>
  <si>
    <t>性能</t>
    <phoneticPr fontId="1" type="noConversion"/>
  </si>
  <si>
    <t>结构</t>
  </si>
  <si>
    <t>模块</t>
    <phoneticPr fontId="1" type="noConversion"/>
  </si>
  <si>
    <t>影响面（可能产生的关键影响）</t>
    <phoneticPr fontId="1" type="noConversion"/>
  </si>
  <si>
    <t>对应的零件或组件名称</t>
    <phoneticPr fontId="1" type="noConversion"/>
  </si>
  <si>
    <t>应对方案</t>
    <phoneticPr fontId="1" type="noConversion"/>
  </si>
  <si>
    <t xml:space="preserve">方案验证项目(含测试\量测\公差分析\用户体验…（测试填写）
</t>
    <phoneticPr fontId="1" type="noConversion"/>
  </si>
  <si>
    <t>受控技术参数</t>
    <phoneticPr fontId="1" type="noConversion"/>
  </si>
  <si>
    <t>S</t>
  </si>
  <si>
    <t>O</t>
  </si>
  <si>
    <t>D</t>
  </si>
  <si>
    <t>AP</t>
    <phoneticPr fontId="26" type="noConversion"/>
  </si>
  <si>
    <t>H</t>
  </si>
  <si>
    <t>9</t>
    <phoneticPr fontId="26" type="noConversion"/>
  </si>
  <si>
    <t>7</t>
    <phoneticPr fontId="26" type="noConversion"/>
  </si>
  <si>
    <t>M</t>
  </si>
  <si>
    <t>L</t>
  </si>
  <si>
    <t>7</t>
    <phoneticPr fontId="26" type="noConversion"/>
  </si>
  <si>
    <t>9</t>
    <phoneticPr fontId="26" type="noConversion"/>
  </si>
  <si>
    <t>7</t>
    <phoneticPr fontId="26" type="noConversion"/>
  </si>
  <si>
    <t>5</t>
    <phoneticPr fontId="26" type="noConversion"/>
  </si>
  <si>
    <t>5</t>
    <phoneticPr fontId="26" type="noConversion"/>
  </si>
  <si>
    <t>9</t>
    <phoneticPr fontId="26" type="noConversion"/>
  </si>
  <si>
    <t>5</t>
    <phoneticPr fontId="26" type="noConversion"/>
  </si>
  <si>
    <t>3</t>
    <phoneticPr fontId="26" type="noConversion"/>
  </si>
  <si>
    <t>3</t>
    <phoneticPr fontId="26" type="noConversion"/>
  </si>
  <si>
    <t>3</t>
    <phoneticPr fontId="26" type="noConversion"/>
  </si>
  <si>
    <t>3</t>
    <phoneticPr fontId="26" type="noConversion"/>
  </si>
  <si>
    <t>7</t>
    <phoneticPr fontId="26" type="noConversion"/>
  </si>
  <si>
    <t>3</t>
    <phoneticPr fontId="26" type="noConversion"/>
  </si>
  <si>
    <t>9</t>
    <phoneticPr fontId="26" type="noConversion"/>
  </si>
  <si>
    <t>3</t>
    <phoneticPr fontId="26" type="noConversion"/>
  </si>
  <si>
    <t>1</t>
    <phoneticPr fontId="26" type="noConversion"/>
  </si>
  <si>
    <t>1</t>
    <phoneticPr fontId="26" type="noConversion"/>
  </si>
  <si>
    <t>1</t>
    <phoneticPr fontId="26" type="noConversion"/>
  </si>
  <si>
    <t>1</t>
    <phoneticPr fontId="26" type="noConversion"/>
  </si>
  <si>
    <t>1</t>
    <phoneticPr fontId="26" type="noConversion"/>
  </si>
  <si>
    <t>AP优先级</t>
    <phoneticPr fontId="1" type="noConversion"/>
  </si>
  <si>
    <t>风险概要</t>
    <phoneticPr fontId="1" type="noConversion"/>
  </si>
  <si>
    <t>风险描述</t>
    <phoneticPr fontId="1" type="noConversion"/>
  </si>
  <si>
    <t>项目号：XXXXXX</t>
    <phoneticPr fontId="1" type="noConversion"/>
  </si>
  <si>
    <t>是否受到电磁干扰影响</t>
    <phoneticPr fontId="1" type="noConversion"/>
  </si>
  <si>
    <t>经办人</t>
    <phoneticPr fontId="1" type="noConversion"/>
  </si>
  <si>
    <t>制冷系统</t>
    <phoneticPr fontId="1" type="noConversion"/>
  </si>
  <si>
    <t>制冷功能</t>
    <phoneticPr fontId="1" type="noConversion"/>
  </si>
  <si>
    <t>压缩机</t>
    <phoneticPr fontId="1" type="noConversion"/>
  </si>
  <si>
    <t>从吸气管吸入低温低压的制冷剂气体，通过电机运转带动活塞对其进行压缩后，向排气管排出高温高压的制冷剂气体，为制冷循环提供动力。从而实现压缩-冷凝(放热)-膨胀-蒸发(吸热)的制冷循环。</t>
    <phoneticPr fontId="1" type="noConversion"/>
  </si>
  <si>
    <t>在厨下封闭环境中压缩机持续高负荷工作导致异常</t>
    <phoneticPr fontId="1" type="noConversion"/>
  </si>
  <si>
    <t>功能</t>
  </si>
  <si>
    <t>性能</t>
  </si>
  <si>
    <t>封闭环境下，冷凝器无法散热，导致冷媒相变异常，压缩机活塞缸运转负载较大，过负荷保护器断开，导致压缩机停止工作。</t>
    <phoneticPr fontId="1" type="noConversion"/>
  </si>
  <si>
    <t>1、压缩机选用高背压类型，降低活塞容积，从而降低压缩机中电机运转负荷。
2、软件逻辑采用即用即补方式，降低每次压缩机运转时间</t>
    <phoneticPr fontId="1" type="noConversion"/>
  </si>
  <si>
    <t>1、整机温升测试
2、制冷性能测试
3、压缩机连续启停测试</t>
    <phoneticPr fontId="1" type="noConversion"/>
  </si>
  <si>
    <t>1、当冷水箱中水温超过设定保温温度压缩机即开始工作
2、厨下封闭环境运转使用</t>
    <phoneticPr fontId="1" type="noConversion"/>
  </si>
  <si>
    <t>冷媒通过压缩机压缩成高压高温液态，到冷凝器相变为高压液态放热，再经过毛细管变为低压液态，最后经过蒸发器相变为低压气态吸热</t>
    <phoneticPr fontId="1" type="noConversion"/>
  </si>
  <si>
    <t>1、压缩机开始工作，冷媒在循环中流通</t>
    <phoneticPr fontId="1" type="noConversion"/>
  </si>
  <si>
    <t>制冷循环组件</t>
    <phoneticPr fontId="1" type="noConversion"/>
  </si>
  <si>
    <t>制冷效率下降</t>
    <phoneticPr fontId="1" type="noConversion"/>
  </si>
  <si>
    <t>冷媒泄露</t>
    <phoneticPr fontId="1" type="noConversion"/>
  </si>
  <si>
    <t>蒸发器结冰</t>
    <phoneticPr fontId="1" type="noConversion"/>
  </si>
  <si>
    <t>长期运转后冷凝器被灰尘粘附，导致进风量减少</t>
    <phoneticPr fontId="1" type="noConversion"/>
  </si>
  <si>
    <t>整机进风口由于长期运转后被灰尘或者昆虫粘附后，导致进风量减少</t>
    <phoneticPr fontId="1" type="noConversion"/>
  </si>
  <si>
    <t>1、铜管采用紫铜管材质
2、焊点连接处的气密性灌完冷媒后卤素检测仪全检</t>
    <phoneticPr fontId="1" type="noConversion"/>
  </si>
  <si>
    <t>增加搅拌电机与搅拌叶轮，增加冷水箱中水的流动性，防止蒸发器周边结冰</t>
    <phoneticPr fontId="1" type="noConversion"/>
  </si>
  <si>
    <t>1、整机侧板大量小进气孔
2、增加底盘进风口，底盘进风口采用大进风口结构</t>
    <phoneticPr fontId="1" type="noConversion"/>
  </si>
  <si>
    <t>2</t>
    <phoneticPr fontId="1" type="noConversion"/>
  </si>
  <si>
    <t>冷水箱储水系统</t>
    <phoneticPr fontId="1" type="noConversion"/>
  </si>
  <si>
    <t>冷水箱储水功能</t>
    <phoneticPr fontId="1" type="noConversion"/>
  </si>
  <si>
    <t>冷水箱</t>
    <phoneticPr fontId="1" type="noConversion"/>
  </si>
  <si>
    <t>冷水箱与蒸发器连接处漏水</t>
    <phoneticPr fontId="1" type="noConversion"/>
  </si>
  <si>
    <t>蒸发器进出口的焊接点由于焊接时温度过高，易将冷水箱融化，导致冷水箱与蒸发器进出口连接处出现漏水点</t>
    <phoneticPr fontId="1" type="noConversion"/>
  </si>
  <si>
    <t>1、焊点位置与冷水箱连接处距离增加到39mm
2、蒸发器固定螺母上增加防滑垫片</t>
    <phoneticPr fontId="1" type="noConversion"/>
  </si>
  <si>
    <t>蒸发器与水箱密封硅胶垫脱出，没有起到密封效果</t>
    <phoneticPr fontId="1" type="noConversion"/>
  </si>
  <si>
    <t>冷水箱上增加硅胶垫固定筋位，防止硅胶垫脱出</t>
    <phoneticPr fontId="1" type="noConversion"/>
  </si>
  <si>
    <t>冷水箱与NTC连接处漏水</t>
    <phoneticPr fontId="1" type="noConversion"/>
  </si>
  <si>
    <t>NTC上硅胶O型圈脱出，没有起到密封效果</t>
    <phoneticPr fontId="1" type="noConversion"/>
  </si>
  <si>
    <t>冷水箱上增加O型圈固定筋位，防止O型圈脱出</t>
    <phoneticPr fontId="1" type="noConversion"/>
  </si>
  <si>
    <t>3</t>
    <phoneticPr fontId="1" type="noConversion"/>
  </si>
  <si>
    <t>冷水箱储水功能</t>
    <phoneticPr fontId="1" type="noConversion"/>
  </si>
  <si>
    <t>NTC</t>
    <phoneticPr fontId="1" type="noConversion"/>
  </si>
  <si>
    <t>测温不准</t>
    <phoneticPr fontId="1" type="noConversion"/>
  </si>
  <si>
    <t>冷水箱中水流动不畅，导致NTC位置水温不准确</t>
    <phoneticPr fontId="1" type="noConversion"/>
  </si>
  <si>
    <t>1、NTC分布位置不可在搅拌叶片的对角，防止因中间碳化罐影响NTC位置水的流动
2、增加到2个NTC检测，利用2个NTC温度感应，综合判断水温</t>
    <phoneticPr fontId="1" type="noConversion"/>
  </si>
  <si>
    <t>搅拌电机</t>
    <phoneticPr fontId="1" type="noConversion"/>
  </si>
  <si>
    <t>防水透气膜</t>
    <phoneticPr fontId="1" type="noConversion"/>
  </si>
  <si>
    <t>1、透气度≥3600mm/s</t>
    <phoneticPr fontId="1" type="noConversion"/>
  </si>
  <si>
    <t>冷水出水系统</t>
    <phoneticPr fontId="1" type="noConversion"/>
  </si>
  <si>
    <t>冷水出水功能</t>
    <phoneticPr fontId="1" type="noConversion"/>
  </si>
  <si>
    <t>增压泵</t>
    <phoneticPr fontId="1" type="noConversion"/>
  </si>
  <si>
    <t>增压泵的工作原理是通过将机械动能转换为流体的压力能，实现液体压力的提升</t>
    <phoneticPr fontId="1" type="noConversion"/>
  </si>
  <si>
    <t xml:space="preserve">泵水泄漏
</t>
    <phoneticPr fontId="1" type="noConversion"/>
  </si>
  <si>
    <t>密封件磨损或老化</t>
    <phoneticPr fontId="1" type="noConversion"/>
  </si>
  <si>
    <t>系统工作压力超出增压泵正常工作压力</t>
    <phoneticPr fontId="1" type="noConversion"/>
  </si>
  <si>
    <t>过热</t>
    <phoneticPr fontId="1" type="noConversion"/>
  </si>
  <si>
    <t>根据碳化罐内压力选型增压泵时，选择压力，流量合适的增压泵</t>
    <phoneticPr fontId="1" type="noConversion"/>
  </si>
  <si>
    <t>增压泵泵空后，由于碳化罐内的背压冷水泵不进碳化罐，空转</t>
    <phoneticPr fontId="1" type="noConversion"/>
  </si>
  <si>
    <t>增压泵泵不进水</t>
    <phoneticPr fontId="1" type="noConversion"/>
  </si>
  <si>
    <t>软件屏蔽增压泵泵空方案：冷水箱中冷水出水到低水位强制不能出水</t>
    <phoneticPr fontId="1" type="noConversion"/>
  </si>
  <si>
    <t>冷水电磁阀</t>
    <phoneticPr fontId="1" type="noConversion"/>
  </si>
  <si>
    <t>当通过电磁线圈通入电流时，电磁线圈产生磁场，这个磁场会使得控制阀芯发生位移。通电时，电磁阀打开。断电时关闭；
当电磁阀关闭时，流体流动管道为一毛细孔，流体限流流动；当电磁阀打开时，流体可以顺畅通过电磁阀，实现管道的通畅。</t>
    <phoneticPr fontId="1" type="noConversion"/>
  </si>
  <si>
    <t>1.阀芯不能正常开启关闭
2.阀芯堵塞
3.不通电，不能工作
4.漏水</t>
    <phoneticPr fontId="1" type="noConversion"/>
  </si>
  <si>
    <t>1.尺寸不对
2.密封结构合计不合理
3.密封面光洁度不够
4.密封圈表面沙孔，缺料
5.产品内孔同轴度差，导致阀芯上下移动时卡滞
6.弹簧弹力设计不合理，过大不能打开，过小不能密封
7.阀芯和阀芯套配合尺寸设计不当
8.阀芯重量过重，导致电磁力不能完全打开阀芯
9.阀芯生锈导致卡滞
10.部件强度不够，变形，破裂</t>
    <phoneticPr fontId="1" type="noConversion"/>
  </si>
  <si>
    <t>1.关键尺寸图纸重点标注，来料抽检
2.固化密封圈成型工艺，确保不缺料，不出现沙孔，并且来料抽检
3.预留合适的运动间隙
4.内孔直径及同轴度关键尺寸重点标注并来料抽检
5.根据阀芯重量及电磁线圈产生吸力，计算得出较为合理的值，并手板验证
6.选择食品级不锈钢材质零件
7.选择强度较好尼龙材料，固话成型参数</t>
    <phoneticPr fontId="1" type="noConversion"/>
  </si>
  <si>
    <t>1.电磁阀流量
2.盐雾测试
3.高低温运行
4.高低温存储
5.静压测试
6.爆破测试
7.循环压力
8.电磁阀寿命</t>
    <phoneticPr fontId="1" type="noConversion"/>
  </si>
  <si>
    <t>四通水路板</t>
    <phoneticPr fontId="1" type="noConversion"/>
  </si>
  <si>
    <t>冷水、气泡水、常温水三路出水集成为1路出水</t>
    <phoneticPr fontId="1" type="noConversion"/>
  </si>
  <si>
    <t>1.漏水
2.流体噪音大
3.限流</t>
    <phoneticPr fontId="1" type="noConversion"/>
  </si>
  <si>
    <t>1、风扇选型不合理
2、风扇损坏失效</t>
    <phoneticPr fontId="1" type="noConversion"/>
  </si>
  <si>
    <t>1、水路板上盖与下盖卡扣连接强度设计不合理
2.水路板结构设计不合理，壁厚薄，强度不够
3.水路板材料选用不合理，强度不够
4.水路板流道过细，导致水流流速上升，噪音升高
5.水路板流道过细，不顺畅，导致沿程阻力和局部阻力大，流量限流</t>
    <phoneticPr fontId="1" type="noConversion"/>
  </si>
  <si>
    <t>1、卡扣强度满足工艺装配的前提下尽可能加强
2.、合理选择材料
3.、参照竞品或者以往经验，理论知识，合理的进行结构设计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</si>
  <si>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</si>
  <si>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</si>
  <si>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</si>
  <si>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</si>
  <si>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</si>
  <si>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冷水补水功能</t>
    <phoneticPr fontId="1" type="noConversion"/>
  </si>
  <si>
    <t>高低水位传感器</t>
    <phoneticPr fontId="1" type="noConversion"/>
  </si>
  <si>
    <t>高水位开关失效导致溢水</t>
    <phoneticPr fontId="1" type="noConversion"/>
  </si>
  <si>
    <t>低水位开关失效导致水泵空并导致用户端没有出水</t>
    <phoneticPr fontId="1" type="noConversion"/>
  </si>
  <si>
    <t>搅拌水导致水面不平稳</t>
    <phoneticPr fontId="1" type="noConversion"/>
  </si>
  <si>
    <t>蒸发器上端温度较低，高水位处浮子位置结冰失效</t>
    <phoneticPr fontId="1" type="noConversion"/>
  </si>
  <si>
    <t>安装后的高低水位传感器在低水位位置摆动较大，与蒸发器触碰，不能随水位的变化而变化</t>
    <phoneticPr fontId="1" type="noConversion"/>
  </si>
  <si>
    <t>10</t>
    <phoneticPr fontId="1" type="noConversion"/>
  </si>
  <si>
    <t>气瓶</t>
    <phoneticPr fontId="1" type="noConversion"/>
  </si>
  <si>
    <t>减压阀</t>
    <phoneticPr fontId="1" type="noConversion"/>
  </si>
  <si>
    <t>1、气瓶阀芯不能正常打开
2、漏气
3、输出压力过大或者过小</t>
    <phoneticPr fontId="1" type="noConversion"/>
  </si>
  <si>
    <t>压力开关</t>
    <phoneticPr fontId="1" type="noConversion"/>
  </si>
  <si>
    <t>单向阀</t>
    <phoneticPr fontId="1" type="noConversion"/>
  </si>
  <si>
    <t>正向导通：流体克服弹簧阻力实现正向流通
反向逆止：通过密封结构和自身水压实现反向逆止</t>
    <phoneticPr fontId="1" type="noConversion"/>
  </si>
  <si>
    <t>1.泄漏
2.堵塞
3.弹簧松弛
4.磨损</t>
    <phoneticPr fontId="1" type="noConversion"/>
  </si>
  <si>
    <t>1.尺寸不对
2.密封结构设计不合理
3.密封面光洁度不够
4.密封圈表面沙孔，缺料
5.颗粒污染物，沉积物堵塞阀芯
6.弹簧弹力设计不合理，过大打开阻力大，过小不能密封</t>
    <phoneticPr fontId="1" type="noConversion"/>
  </si>
  <si>
    <t>1.关键尺寸图纸重点标注，来料抽检
2.固化密封圈成型工艺，确保不缺料，不出现沙孔，并且来料抽检
3.单向阀前端需有预过滤滤芯
4.弹簧弹力参考竞品，以往经验和理论知识进行设计，并手板测试验证</t>
    <phoneticPr fontId="1" type="noConversion"/>
  </si>
  <si>
    <t>1.盐雾测试
2.高低温运行
3.高低温存储
4.逆止功能测试
5.静压测试
6.爆破测试
7.循环压力</t>
    <phoneticPr fontId="1" type="noConversion"/>
  </si>
  <si>
    <t>泄压阀</t>
    <phoneticPr fontId="1" type="noConversion"/>
  </si>
  <si>
    <t>碳化罐</t>
    <phoneticPr fontId="1" type="noConversion"/>
  </si>
  <si>
    <t>1.生锈
2.漏水</t>
    <phoneticPr fontId="1" type="noConversion"/>
  </si>
  <si>
    <t>1.材料耐腐蚀能力不够
2.焊接强度不够，或焊接有问题</t>
    <phoneticPr fontId="1" type="noConversion"/>
  </si>
  <si>
    <t>1.选用耐腐蚀材质
2.焊接后钝化处理
3.焊接后检查焊接质量
4.碳化罐出厂，来料进行保压测试</t>
    <phoneticPr fontId="1" type="noConversion"/>
  </si>
  <si>
    <t>高低水位探针</t>
    <phoneticPr fontId="1" type="noConversion"/>
  </si>
  <si>
    <t>当液位上升到对应电极时，导致电极之间的电阻发生变化，从而可以通过电阻测量电路来判断液位高度</t>
    <phoneticPr fontId="1" type="noConversion"/>
  </si>
  <si>
    <t>1.电极极化
2.电极生锈</t>
    <phoneticPr fontId="1" type="noConversion"/>
  </si>
  <si>
    <t>1.长时间的通电导电，会使电极端吸附沉淀某些物质
2.探针材质防锈能力不够</t>
    <phoneticPr fontId="1" type="noConversion"/>
  </si>
  <si>
    <t>1.设计合理短暂的检测逻辑，延长探针极化问题的出现
2.探针材质选择耐腐蚀强的材质</t>
    <phoneticPr fontId="1" type="noConversion"/>
  </si>
  <si>
    <t>1、盐雾测试
2、探针输出AD值一致性</t>
    <phoneticPr fontId="1" type="noConversion"/>
  </si>
  <si>
    <t>压缩机</t>
    <phoneticPr fontId="8" type="noConversion"/>
  </si>
  <si>
    <t>冷凝器</t>
    <phoneticPr fontId="8" type="noConversion"/>
  </si>
  <si>
    <t>风扇支架</t>
    <phoneticPr fontId="8" type="noConversion"/>
  </si>
  <si>
    <t>风扇</t>
    <phoneticPr fontId="8" type="noConversion"/>
  </si>
  <si>
    <t>干燥过滤器</t>
    <phoneticPr fontId="8" type="noConversion"/>
  </si>
  <si>
    <t>毛细管</t>
    <phoneticPr fontId="8" type="noConversion"/>
  </si>
  <si>
    <t>回气铜管</t>
    <phoneticPr fontId="8" type="noConversion"/>
  </si>
  <si>
    <t>蒸发器</t>
    <phoneticPr fontId="8" type="noConversion"/>
  </si>
  <si>
    <t>冷水箱下壳</t>
    <phoneticPr fontId="8" type="noConversion"/>
  </si>
  <si>
    <t>温度NTC</t>
    <phoneticPr fontId="8" type="noConversion"/>
  </si>
  <si>
    <t>冷水箱上盖</t>
    <phoneticPr fontId="8" type="noConversion"/>
  </si>
  <si>
    <t>液位开关（高低水位）</t>
    <phoneticPr fontId="8" type="noConversion"/>
  </si>
  <si>
    <t>液位开关（溢水水位）</t>
    <phoneticPr fontId="8" type="noConversion"/>
  </si>
  <si>
    <t>搅拌电机</t>
    <phoneticPr fontId="8" type="noConversion"/>
  </si>
  <si>
    <t>搅拌叶轮</t>
    <phoneticPr fontId="8" type="noConversion"/>
  </si>
  <si>
    <t>电机减震垫</t>
    <phoneticPr fontId="8" type="noConversion"/>
  </si>
  <si>
    <t>防水透气膜</t>
    <phoneticPr fontId="8" type="noConversion"/>
  </si>
  <si>
    <t>汽水胆组件</t>
    <phoneticPr fontId="8" type="noConversion"/>
  </si>
  <si>
    <t>汽水胆</t>
    <phoneticPr fontId="8" type="noConversion"/>
  </si>
  <si>
    <t>液位探针（高水位）</t>
    <phoneticPr fontId="8" type="noConversion"/>
  </si>
  <si>
    <t>液位探针（低水位）</t>
    <phoneticPr fontId="8" type="noConversion"/>
  </si>
  <si>
    <t>卡环</t>
    <phoneticPr fontId="8" type="noConversion"/>
  </si>
  <si>
    <t>保温管</t>
    <phoneticPr fontId="8" type="noConversion"/>
  </si>
  <si>
    <t>保利龙1</t>
    <phoneticPr fontId="8" type="noConversion"/>
  </si>
  <si>
    <t>保利龙2</t>
    <phoneticPr fontId="8" type="noConversion"/>
  </si>
  <si>
    <t>oring</t>
    <phoneticPr fontId="8" type="noConversion"/>
  </si>
  <si>
    <t>线材</t>
    <phoneticPr fontId="8" type="noConversion"/>
  </si>
  <si>
    <t>制冷剂</t>
    <phoneticPr fontId="8" type="noConversion"/>
  </si>
  <si>
    <t>金属底板</t>
    <phoneticPr fontId="8" type="noConversion"/>
  </si>
  <si>
    <t>主体支架</t>
    <phoneticPr fontId="8" type="noConversion"/>
  </si>
  <si>
    <t>底板</t>
    <phoneticPr fontId="8" type="noConversion"/>
  </si>
  <si>
    <t>螺钉</t>
    <phoneticPr fontId="8" type="noConversion"/>
  </si>
  <si>
    <t>螺钉</t>
    <phoneticPr fontId="8" type="noConversion"/>
  </si>
  <si>
    <t>增压泵组件</t>
    <phoneticPr fontId="8" type="noConversion"/>
  </si>
  <si>
    <t>泵头隔音棉</t>
    <phoneticPr fontId="8" type="noConversion"/>
  </si>
  <si>
    <t>增压泵固定螺丝</t>
    <phoneticPr fontId="8" type="noConversion"/>
  </si>
  <si>
    <t>增压泵固定螺母</t>
    <phoneticPr fontId="8" type="noConversion"/>
  </si>
  <si>
    <t>支架左</t>
    <phoneticPr fontId="8" type="noConversion"/>
  </si>
  <si>
    <t>支架右</t>
    <phoneticPr fontId="8" type="noConversion"/>
  </si>
  <si>
    <t>气瓶减压阀</t>
    <phoneticPr fontId="8" type="noConversion"/>
  </si>
  <si>
    <t>导向盖</t>
    <phoneticPr fontId="8" type="noConversion"/>
  </si>
  <si>
    <t>气瓶组件</t>
    <phoneticPr fontId="8" type="noConversion"/>
  </si>
  <si>
    <t>常温水电磁阀</t>
    <phoneticPr fontId="8" type="noConversion"/>
  </si>
  <si>
    <t>冷水电磁阀</t>
    <phoneticPr fontId="8" type="noConversion"/>
  </si>
  <si>
    <t>气泡水电磁阀</t>
    <phoneticPr fontId="8" type="noConversion"/>
  </si>
  <si>
    <t>一进二出电磁阀</t>
    <phoneticPr fontId="8" type="noConversion"/>
  </si>
  <si>
    <t>L型插栓</t>
    <phoneticPr fontId="8" type="noConversion"/>
  </si>
  <si>
    <t>T型三通</t>
    <phoneticPr fontId="8" type="noConversion"/>
  </si>
  <si>
    <t>2分转2分穿板直通</t>
    <phoneticPr fontId="8" type="noConversion"/>
  </si>
  <si>
    <t>2.5分转2分穿板直通</t>
    <phoneticPr fontId="8" type="noConversion"/>
  </si>
  <si>
    <t>L型弯通</t>
    <phoneticPr fontId="8" type="noConversion"/>
  </si>
  <si>
    <t>侧T型插栓</t>
    <phoneticPr fontId="8" type="noConversion"/>
  </si>
  <si>
    <t>L型双通逆⽌阀</t>
    <phoneticPr fontId="8" type="noConversion"/>
  </si>
  <si>
    <t xml:space="preserve">缓冲阻尼阀 </t>
    <phoneticPr fontId="8" type="noConversion"/>
  </si>
  <si>
    <t>2分直通</t>
    <phoneticPr fontId="8" type="noConversion"/>
  </si>
  <si>
    <t>2分水管</t>
    <phoneticPr fontId="8" type="noConversion"/>
  </si>
  <si>
    <t>压力开关</t>
    <phoneticPr fontId="8" type="noConversion"/>
  </si>
  <si>
    <t>泄压阀</t>
    <phoneticPr fontId="8" type="noConversion"/>
  </si>
  <si>
    <t>弯折管</t>
    <phoneticPr fontId="8" type="noConversion"/>
  </si>
  <si>
    <t>水路板</t>
    <phoneticPr fontId="8" type="noConversion"/>
  </si>
  <si>
    <t>水路板盖</t>
    <phoneticPr fontId="8" type="noConversion"/>
  </si>
  <si>
    <t>水路板密封圈</t>
    <phoneticPr fontId="8" type="noConversion"/>
  </si>
  <si>
    <t>保温棉</t>
    <phoneticPr fontId="8" type="noConversion"/>
  </si>
  <si>
    <t>增压泵支撑垫</t>
    <phoneticPr fontId="8" type="noConversion"/>
  </si>
  <si>
    <t>机壳左盖</t>
    <phoneticPr fontId="8" type="noConversion"/>
  </si>
  <si>
    <t>机壳右盖</t>
    <phoneticPr fontId="8" type="noConversion"/>
  </si>
  <si>
    <t>机壳上盖</t>
    <phoneticPr fontId="8" type="noConversion"/>
  </si>
  <si>
    <t>机壳后盖</t>
    <phoneticPr fontId="8" type="noConversion"/>
  </si>
  <si>
    <t>机壳前盖</t>
    <phoneticPr fontId="8" type="noConversion"/>
  </si>
  <si>
    <t>前盖玻璃</t>
    <phoneticPr fontId="8" type="noConversion"/>
  </si>
  <si>
    <t>双面胶</t>
    <phoneticPr fontId="8" type="noConversion"/>
  </si>
  <si>
    <t>压线板</t>
    <phoneticPr fontId="8" type="noConversion"/>
  </si>
  <si>
    <t>气瓶压板</t>
    <phoneticPr fontId="8" type="noConversion"/>
  </si>
  <si>
    <t>气瓶盖板</t>
    <phoneticPr fontId="8" type="noConversion"/>
  </si>
  <si>
    <t>脚垫</t>
    <phoneticPr fontId="8" type="noConversion"/>
  </si>
  <si>
    <t>吸磁片</t>
    <phoneticPr fontId="8" type="noConversion"/>
  </si>
  <si>
    <t>磁铁(D10*5)</t>
    <phoneticPr fontId="8" type="noConversion"/>
  </si>
  <si>
    <t>软胶塞</t>
    <phoneticPr fontId="8" type="noConversion"/>
  </si>
  <si>
    <t>/</t>
    <phoneticPr fontId="8" type="noConversion"/>
  </si>
  <si>
    <t>紫铜管+翅片</t>
    <phoneticPr fontId="8" type="noConversion"/>
  </si>
  <si>
    <t>/</t>
    <phoneticPr fontId="8" type="noConversion"/>
  </si>
  <si>
    <t>紫铜管</t>
    <phoneticPr fontId="8" type="noConversion"/>
  </si>
  <si>
    <t>PP/白</t>
    <phoneticPr fontId="8" type="noConversion"/>
  </si>
  <si>
    <t>sus304</t>
    <phoneticPr fontId="8" type="noConversion"/>
  </si>
  <si>
    <t>保利龙</t>
    <phoneticPr fontId="8" type="noConversion"/>
  </si>
  <si>
    <t>硅胶</t>
    <phoneticPr fontId="8" type="noConversion"/>
  </si>
  <si>
    <t>spcc</t>
    <phoneticPr fontId="8" type="noConversion"/>
  </si>
  <si>
    <t>ABS HI 121H</t>
    <phoneticPr fontId="8" type="noConversion"/>
  </si>
  <si>
    <t>ABS(HI-121H)</t>
    <phoneticPr fontId="8" type="noConversion"/>
  </si>
  <si>
    <t>POM C9021</t>
    <phoneticPr fontId="8" type="noConversion"/>
  </si>
  <si>
    <t>气瓶：ALuminium6061</t>
    <phoneticPr fontId="8" type="noConversion"/>
  </si>
  <si>
    <t>PE管</t>
    <phoneticPr fontId="8" type="noConversion"/>
  </si>
  <si>
    <t>/</t>
    <phoneticPr fontId="8" type="noConversion"/>
  </si>
  <si>
    <t>SPCC</t>
    <phoneticPr fontId="8" type="noConversion"/>
  </si>
  <si>
    <t>紫铜管</t>
    <phoneticPr fontId="8" type="noConversion"/>
  </si>
  <si>
    <t>紫铜管+sus304</t>
    <phoneticPr fontId="8" type="noConversion"/>
  </si>
  <si>
    <t>PP+GF</t>
    <phoneticPr fontId="8" type="noConversion"/>
  </si>
  <si>
    <t>PP/白</t>
    <phoneticPr fontId="8" type="noConversion"/>
  </si>
  <si>
    <t>PPSU</t>
    <phoneticPr fontId="8" type="noConversion"/>
  </si>
  <si>
    <t>硅胶</t>
    <phoneticPr fontId="8" type="noConversion"/>
  </si>
  <si>
    <t>SUS304</t>
    <phoneticPr fontId="8" type="noConversion"/>
  </si>
  <si>
    <t>EVA或聚氨酯</t>
    <phoneticPr fontId="8" type="noConversion"/>
  </si>
  <si>
    <t>免喷涂ABS-ME</t>
    <phoneticPr fontId="8" type="noConversion"/>
  </si>
  <si>
    <t>免喷涂ABS-ME（KS5040113）</t>
    <phoneticPr fontId="8" type="noConversion"/>
  </si>
  <si>
    <t>免喷涂ABS-ME（KS9050093）</t>
    <phoneticPr fontId="8" type="noConversion"/>
  </si>
  <si>
    <t>玻璃</t>
    <phoneticPr fontId="8" type="noConversion"/>
  </si>
  <si>
    <t>橡胶70°</t>
    <phoneticPr fontId="8" type="noConversion"/>
  </si>
  <si>
    <t>SUS430</t>
    <phoneticPr fontId="8" type="noConversion"/>
  </si>
  <si>
    <t>汝铁硼磁铁N52</t>
    <phoneticPr fontId="8" type="noConversion"/>
  </si>
  <si>
    <t>制冷能力下降（风扇导致）</t>
    <phoneticPr fontId="1" type="noConversion"/>
  </si>
  <si>
    <t>制冷能力下降（冷凝器导致）</t>
    <phoneticPr fontId="1" type="noConversion"/>
  </si>
  <si>
    <t>制冷能力下降（整机导致）</t>
    <phoneticPr fontId="1" type="noConversion"/>
  </si>
  <si>
    <t>制冷能力下降或者不制冷（冷媒导致）</t>
    <phoneticPr fontId="1" type="noConversion"/>
  </si>
  <si>
    <t>1、系统风道风压适配风扇的选型
2、减小风扇出风口风阻
3、风扇进行寿命测试，可靠性测试
4、风扇可拆卸维修</t>
    <phoneticPr fontId="1" type="noConversion"/>
  </si>
  <si>
    <t>1、10万次气锤寿命测试（10万次开关测试）
2、老化测试（低温30℃，高温120℃老化测试）
3、增加减压阀泄压功能，设定压力0.4MPa，大于0.5MPa泄压</t>
    <phoneticPr fontId="1" type="noConversion"/>
  </si>
  <si>
    <t>1、阀芯寿命失效
2、进气垫片老化
3、阀体减压机构失效</t>
    <phoneticPr fontId="1" type="noConversion"/>
  </si>
  <si>
    <t>低压检测失效</t>
    <phoneticPr fontId="1" type="noConversion"/>
  </si>
  <si>
    <t>寿命测试确认</t>
    <phoneticPr fontId="1" type="noConversion"/>
  </si>
  <si>
    <t>弹性体失效</t>
    <phoneticPr fontId="1" type="noConversion"/>
  </si>
  <si>
    <t>1.尺寸不对
2.密封结构设计不合理
3.密封面光洁度不够
4.密封圈表面沙孔，缺料
5.颗粒污染物，沉积物堵塞阀芯
6.弹簧弹力设计不合理，过大打开阻力大，过小不能密封</t>
    <phoneticPr fontId="1" type="noConversion"/>
  </si>
  <si>
    <t>1.高低温运行
2.高低温存储
3.静压测试
4.爆破测试
5.循环压力
6、公差分析</t>
    <phoneticPr fontId="1" type="noConversion"/>
  </si>
  <si>
    <t>漏气</t>
    <phoneticPr fontId="1" type="noConversion"/>
  </si>
  <si>
    <t>1、20MPa水压耐压测试
2、40MPa气压爆破测试</t>
    <phoneticPr fontId="1" type="noConversion"/>
  </si>
  <si>
    <t>外力撞击气瓶上泄压阀，导致泄压阀失效</t>
    <phoneticPr fontId="1" type="noConversion"/>
  </si>
  <si>
    <t>1、全检检漏
2、包装保护气嘴，包装运输测试</t>
    <phoneticPr fontId="1" type="noConversion"/>
  </si>
  <si>
    <t>1、快速干检制冷能力测试
2、气密性检测
3、包装运输测试</t>
    <phoneticPr fontId="1" type="noConversion"/>
  </si>
  <si>
    <t>风扇寿命测试</t>
    <phoneticPr fontId="1" type="noConversion"/>
  </si>
  <si>
    <t>11</t>
    <phoneticPr fontId="1" type="noConversion"/>
  </si>
  <si>
    <t>12</t>
  </si>
  <si>
    <t>13</t>
  </si>
  <si>
    <t>14</t>
  </si>
  <si>
    <t>15</t>
  </si>
  <si>
    <t>16</t>
  </si>
  <si>
    <t>17</t>
  </si>
  <si>
    <t>压缩机停机不运行</t>
    <phoneticPr fontId="1" type="noConversion"/>
  </si>
  <si>
    <t>电子</t>
  </si>
  <si>
    <t>压缩机停机不工作</t>
    <phoneticPr fontId="1" type="noConversion"/>
  </si>
  <si>
    <t>压缩机停机不工作</t>
    <phoneticPr fontId="1" type="noConversion"/>
  </si>
  <si>
    <t>电路板发生不良，继电器无法正常工作</t>
    <phoneticPr fontId="1" type="noConversion"/>
  </si>
  <si>
    <t>1、压缩机寿命测试
2、主控板来料功能测试
3、主控板寿命测试</t>
    <phoneticPr fontId="1" type="noConversion"/>
  </si>
  <si>
    <t>制冷能力下降（风扇导致）</t>
    <phoneticPr fontId="1" type="noConversion"/>
  </si>
  <si>
    <t>1、搅拌电机寿命测试</t>
    <phoneticPr fontId="1" type="noConversion"/>
  </si>
  <si>
    <t>1、保证压缩机来料功能正常
2、主控板来料功能检测</t>
    <phoneticPr fontId="1" type="noConversion"/>
  </si>
  <si>
    <t>1、风扇寿命测试
2、主控板来料功能测试
3、主控板寿命测试</t>
    <phoneticPr fontId="1" type="noConversion"/>
  </si>
  <si>
    <t>制冷能力下降（蒸发器导致）</t>
    <phoneticPr fontId="1" type="noConversion"/>
  </si>
  <si>
    <t>制冷能力下降（蒸发器导致）</t>
    <phoneticPr fontId="1" type="noConversion"/>
  </si>
  <si>
    <t>1、通过电流检测电路监测风扇电流
2、保证风扇来料功能正常
3、主控板来料功能检测</t>
    <phoneticPr fontId="1" type="noConversion"/>
  </si>
  <si>
    <t>1、通过电流检测电路监测搅拌电机电流
2、保证搅拌电机来料功能正常
3、主控板来料功能检测</t>
    <phoneticPr fontId="1" type="noConversion"/>
  </si>
  <si>
    <t>1、搅拌电机寿命测试
2、主控板来料功能测试
3、主控板寿命测试</t>
    <phoneticPr fontId="1" type="noConversion"/>
  </si>
  <si>
    <t>1、NTC无读数
2、NTC读数无变化</t>
    <phoneticPr fontId="1" type="noConversion"/>
  </si>
  <si>
    <t>1、NTC未装配到位，NTC开路
2、NTC来料功能异常</t>
    <phoneticPr fontId="1" type="noConversion"/>
  </si>
  <si>
    <t>密封件选用耐磨，抗老化材质</t>
    <phoneticPr fontId="1" type="noConversion"/>
  </si>
  <si>
    <t>NTC来料常温数值读取</t>
    <phoneticPr fontId="1" type="noConversion"/>
  </si>
  <si>
    <t>搅拌电机为无法正常工作</t>
    <phoneticPr fontId="1" type="noConversion"/>
  </si>
  <si>
    <t>读取常温下NTC数据</t>
    <phoneticPr fontId="1" type="noConversion"/>
  </si>
  <si>
    <t>1、主控板上MOS过流、过压、过温
2、增压泵过流或短路导致主控板电流保险丝熔断，主控板无法正常工作
3、增压泵堵转导致适配器过载，整机无法工作</t>
    <phoneticPr fontId="1" type="noConversion"/>
  </si>
  <si>
    <t>1、通过电流检测电路监测增压泵电流
2、保证增压泵来料功能正常
3、主控板来料功能检测</t>
    <phoneticPr fontId="1" type="noConversion"/>
  </si>
  <si>
    <t>1、增压泵寿命测试
2、主控板来料功能测试
3、主控板寿命测试</t>
    <phoneticPr fontId="1" type="noConversion"/>
  </si>
  <si>
    <t>冷水电磁阀无法正常工作</t>
    <phoneticPr fontId="1" type="noConversion"/>
  </si>
  <si>
    <t>增压泵无法正常工作</t>
    <phoneticPr fontId="1" type="noConversion"/>
  </si>
  <si>
    <t>1、主控板上MOS过流、过压、过温
2、冷水电磁阀过流或短路导致主控板电流保险丝熔断，主控板无法正常工作
3、冷水电磁阀堵转导致适配器过载，整机无法工作</t>
    <phoneticPr fontId="1" type="noConversion"/>
  </si>
  <si>
    <t>1、主控板上MOS过流、过压、过温
2、负载短路导致主控板电流保险丝熔断，主控板无法正常工作
3、搅拌电机堵转导致适配器过载，整机无法工作</t>
    <phoneticPr fontId="1" type="noConversion"/>
  </si>
  <si>
    <t>1、主控板上MOS过流、过压、过温
2、负载电路导致主控板电流保险丝熔断，主控板无法正常工作
3、风扇堵转导致适配器过载，整机无法工作</t>
    <phoneticPr fontId="1" type="noConversion"/>
  </si>
  <si>
    <t>1.泄漏
2.堵塞
3.弹簧松弛
4.磨损</t>
    <phoneticPr fontId="1" type="noConversion"/>
  </si>
  <si>
    <t>1、压缩机出现短路现象，电流超过5A导致线路板上电流保险丝熔断，主控板无法正常工作
2、继电器来料不良</t>
    <phoneticPr fontId="1" type="noConversion"/>
  </si>
  <si>
    <t>法律法规</t>
  </si>
  <si>
    <t>压缩机EMC不合格</t>
    <phoneticPr fontId="1" type="noConversion"/>
  </si>
  <si>
    <t>压缩机EMC不合格</t>
    <phoneticPr fontId="1" type="noConversion"/>
  </si>
  <si>
    <t>压缩机EMC不合格，无法取得认证</t>
    <phoneticPr fontId="1" type="noConversion"/>
  </si>
  <si>
    <t>线束上增加磁环</t>
    <phoneticPr fontId="1" type="noConversion"/>
  </si>
  <si>
    <t>EMC测试</t>
    <phoneticPr fontId="1" type="noConversion"/>
  </si>
  <si>
    <t>电子</t>
    <phoneticPr fontId="1" type="noConversion"/>
  </si>
  <si>
    <t>风扇EMC不合格</t>
    <phoneticPr fontId="1" type="noConversion"/>
  </si>
  <si>
    <t>搅拌机EMC不合格</t>
    <phoneticPr fontId="1" type="noConversion"/>
  </si>
  <si>
    <t>增压泵EMC不合格，无法取得认证</t>
    <phoneticPr fontId="1" type="noConversion"/>
  </si>
  <si>
    <t>1</t>
    <phoneticPr fontId="1" type="noConversion"/>
  </si>
  <si>
    <t>热敏电阻是一种温度敏感的电阻元件，其电阻值会随着温度的升高而减小。通过测量电阻变化来确定温度变化</t>
    <phoneticPr fontId="1" type="noConversion"/>
  </si>
  <si>
    <t>通过分压采集NTC电阻值变化导致的电压变化，确定目前冷水罐中水温</t>
    <phoneticPr fontId="1" type="noConversion"/>
  </si>
  <si>
    <t>主板控制主板上继电器开合，给压缩机通电或断电</t>
    <phoneticPr fontId="1" type="noConversion"/>
  </si>
  <si>
    <t>通过MOS开关控制增压泵通电或断电</t>
    <phoneticPr fontId="1" type="noConversion"/>
  </si>
  <si>
    <t>通过MOS开关控制冷水阀通电或断电</t>
    <phoneticPr fontId="1" type="noConversion"/>
  </si>
  <si>
    <t>通关水位传感器开关判断水位位置</t>
    <phoneticPr fontId="1" type="noConversion"/>
  </si>
  <si>
    <t>无法判断水位</t>
    <phoneticPr fontId="1" type="noConversion"/>
  </si>
  <si>
    <t>1、搅拌导致水面不平，临界状态无法确认
2、开关灵敏度过高导致读数不稳定
3、开关灵敏度过低导致读数变化过慢，判断延迟，水位溢出或者干烧</t>
    <phoneticPr fontId="1" type="noConversion"/>
  </si>
  <si>
    <t>1、收集高低水位状态值
2、测试开关灵敏度</t>
    <phoneticPr fontId="1" type="noConversion"/>
  </si>
  <si>
    <t>1、开关灵敏度测试
2、开关寿命测试</t>
    <phoneticPr fontId="1" type="noConversion"/>
  </si>
  <si>
    <t>1、开关灵敏度测试
2、开关寿命测试</t>
    <phoneticPr fontId="1" type="noConversion"/>
  </si>
  <si>
    <t>通关水位传感器开关判断水位位置</t>
    <phoneticPr fontId="1" type="noConversion"/>
  </si>
  <si>
    <t>1、开关灵敏度过高导致读数不稳定
2、开关灵敏度过低导致读数变化过慢，判断延迟</t>
    <phoneticPr fontId="1" type="noConversion"/>
  </si>
  <si>
    <t>1、测试开关灵敏度</t>
    <phoneticPr fontId="1" type="noConversion"/>
  </si>
  <si>
    <t>控制板反复通电，导致压缩机死机</t>
    <phoneticPr fontId="1" type="noConversion"/>
  </si>
  <si>
    <t>用户频繁插拔插头</t>
    <phoneticPr fontId="1" type="noConversion"/>
  </si>
  <si>
    <t>压缩机频繁启动，导致死机</t>
    <phoneticPr fontId="1" type="noConversion"/>
  </si>
  <si>
    <t>软件</t>
    <phoneticPr fontId="1" type="noConversion"/>
  </si>
  <si>
    <t>功能</t>
    <phoneticPr fontId="1" type="noConversion"/>
  </si>
  <si>
    <t>电路板掉电后未记录压缩机工作状态</t>
    <phoneticPr fontId="1" type="noConversion"/>
  </si>
  <si>
    <t>不支持</t>
    <phoneticPr fontId="1" type="noConversion"/>
  </si>
  <si>
    <t>压缩机功率异常，非正常工作</t>
    <phoneticPr fontId="1" type="noConversion"/>
  </si>
  <si>
    <t>压缩机不能正常工作</t>
    <phoneticPr fontId="1" type="noConversion"/>
  </si>
  <si>
    <t>NTC的AD值失效</t>
    <phoneticPr fontId="1" type="noConversion"/>
  </si>
  <si>
    <t>压缩机启动条件有温度限制</t>
    <phoneticPr fontId="1" type="noConversion"/>
  </si>
  <si>
    <t>采用两个NTC，但如果双NTC失效，软件无法解决</t>
    <phoneticPr fontId="1" type="noConversion"/>
  </si>
  <si>
    <t>软件</t>
    <phoneticPr fontId="1" type="noConversion"/>
  </si>
  <si>
    <t>读取水位传感器的高低电平</t>
    <phoneticPr fontId="1" type="noConversion"/>
  </si>
  <si>
    <t>1、搅拌导致水面不平，临界状态无法确认
2、开关灵敏度过高导致读数不稳定
3、开关灵敏度过低导致读数变化过慢，判断延迟，水位溢出或者干烧</t>
    <phoneticPr fontId="1" type="noConversion"/>
  </si>
  <si>
    <t>读取水位探针的AD值</t>
    <phoneticPr fontId="1" type="noConversion"/>
  </si>
  <si>
    <t>软件</t>
    <phoneticPr fontId="1" type="noConversion"/>
  </si>
  <si>
    <t>软件上补水程序中的条件含有冷水箱水位状态</t>
    <phoneticPr fontId="1" type="noConversion"/>
  </si>
  <si>
    <t>软件上补水程序中的条件含有碳化罐水位状态</t>
    <phoneticPr fontId="1" type="noConversion"/>
  </si>
  <si>
    <t>无法向冷水箱补水</t>
    <phoneticPr fontId="1" type="noConversion"/>
  </si>
  <si>
    <t>无法向碳化罐中补水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</si>
</sst>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_ [$€-2]* #,##0.00_ ;_ [$€-2]* \-#,##0.00_ ;_ [$€-2]* &quot;-&quot;??_ "/>
  </numFmts>
  <fonts count="4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name val="Arial Unicode MS"/>
      <family val="2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12"/>
      <name val="Arial Unicode MS"/>
      <family val="2"/>
      <charset val="134"/>
    </font>
    <font>
      <u/>
      <sz val="12"/>
      <color theme="10"/>
      <name val="宋体"/>
      <family val="3"/>
      <charset val="134"/>
    </font>
    <font>
      <b/>
      <sz val="16"/>
      <name val="Arial Unicode MS"/>
      <family val="2"/>
      <charset val="134"/>
    </font>
    <font>
      <sz val="10"/>
      <name val="Arial Unicode MS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新細明體"/>
      <family val="1"/>
      <charset val="136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u/>
      <sz val="10"/>
      <color indexed="12"/>
      <name val="Arial"/>
      <family val="2"/>
    </font>
    <font>
      <sz val="8"/>
      <name val="Helv"/>
      <family val="2"/>
    </font>
    <font>
      <sz val="24"/>
      <name val="Times New Roman"/>
      <family val="1"/>
    </font>
    <font>
      <sz val="11"/>
      <name val="ＭＳ Ｐゴシック"/>
      <family val="2"/>
    </font>
    <font>
      <sz val="11"/>
      <color theme="1"/>
      <name val="等线"/>
      <family val="3"/>
      <charset val="134"/>
      <scheme val="minor"/>
    </font>
    <font>
      <sz val="24"/>
      <color theme="1"/>
      <name val="Arial"/>
      <family val="2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6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26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22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6" fillId="0" borderId="0"/>
    <xf numFmtId="0" fontId="17" fillId="0" borderId="0"/>
    <xf numFmtId="0" fontId="17" fillId="0" borderId="0"/>
    <xf numFmtId="0" fontId="20" fillId="0" borderId="1" applyBorder="0" applyAlignment="0">
      <alignment horizontal="left" vertical="center"/>
      <protection locked="0"/>
    </xf>
    <xf numFmtId="0" fontId="23" fillId="0" borderId="0"/>
    <xf numFmtId="0" fontId="17" fillId="0" borderId="0"/>
    <xf numFmtId="0" fontId="21" fillId="0" borderId="1" applyNumberFormat="0" applyFill="0" applyBorder="0" applyProtection="0">
      <alignment horizontal="center" vertical="center"/>
      <protection locked="0"/>
    </xf>
    <xf numFmtId="0" fontId="22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7" fillId="0" borderId="0"/>
    <xf numFmtId="177" fontId="27" fillId="0" borderId="0"/>
  </cellStyleXfs>
  <cellXfs count="30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1" applyFill="1" applyBorder="1" applyAlignment="1" applyProtection="1">
      <alignment horizontal="center" vertical="center"/>
    </xf>
    <xf numFmtId="0" fontId="10" fillId="2" borderId="11" xfId="0" applyFont="1" applyFill="1" applyBorder="1" applyAlignment="1">
      <alignment vertical="top" wrapText="1"/>
    </xf>
    <xf numFmtId="0" fontId="10" fillId="2" borderId="1" xfId="0" applyFont="1" applyFill="1" applyBorder="1">
      <alignment vertical="center"/>
    </xf>
    <xf numFmtId="0" fontId="10" fillId="2" borderId="1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2" borderId="11" xfId="0" applyFill="1" applyBorder="1" applyAlignment="1">
      <alignment vertical="center" wrapText="1"/>
    </xf>
    <xf numFmtId="0" fontId="15" fillId="2" borderId="0" xfId="2" applyFill="1">
      <alignment vertical="center"/>
    </xf>
    <xf numFmtId="0" fontId="15" fillId="2" borderId="1" xfId="2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16" xfId="0" applyFont="1" applyFill="1" applyBorder="1">
      <alignment vertical="center"/>
    </xf>
    <xf numFmtId="0" fontId="2" fillId="0" borderId="1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8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9" borderId="7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11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3" fillId="0" borderId="0" xfId="0" applyFont="1" applyFill="1" applyBorder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7" borderId="11" xfId="0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8" fillId="9" borderId="11" xfId="11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7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5" borderId="4" xfId="0" applyFill="1" applyBorder="1">
      <alignment vertical="center"/>
    </xf>
    <xf numFmtId="0" fontId="0" fillId="0" borderId="5" xfId="0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top" textRotation="255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15" fillId="2" borderId="1" xfId="2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0" fillId="5" borderId="11" xfId="0" applyFill="1" applyBorder="1">
      <alignment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vertical="center" wrapText="1"/>
    </xf>
    <xf numFmtId="0" fontId="0" fillId="5" borderId="46" xfId="0" applyFill="1" applyBorder="1" applyAlignment="1">
      <alignment vertical="center" wrapText="1"/>
    </xf>
    <xf numFmtId="0" fontId="0" fillId="0" borderId="31" xfId="0" applyBorder="1">
      <alignment vertical="center"/>
    </xf>
    <xf numFmtId="0" fontId="0" fillId="0" borderId="45" xfId="0" applyBorder="1">
      <alignment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4" xfId="0" applyBorder="1">
      <alignment vertical="center"/>
    </xf>
    <xf numFmtId="0" fontId="0" fillId="10" borderId="3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10" borderId="37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7" borderId="36" xfId="0" applyFill="1" applyBorder="1" applyAlignment="1">
      <alignment horizontal="center" vertical="center"/>
    </xf>
    <xf numFmtId="0" fontId="0" fillId="10" borderId="36" xfId="0" applyFill="1" applyBorder="1" applyAlignment="1">
      <alignment vertical="center" wrapText="1"/>
    </xf>
    <xf numFmtId="0" fontId="0" fillId="10" borderId="50" xfId="0" applyFill="1" applyBorder="1">
      <alignment vertical="center"/>
    </xf>
    <xf numFmtId="0" fontId="0" fillId="10" borderId="44" xfId="0" applyFill="1" applyBorder="1">
      <alignment vertical="center"/>
    </xf>
    <xf numFmtId="0" fontId="0" fillId="7" borderId="50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37" fillId="7" borderId="1" xfId="0" applyNumberFormat="1" applyFont="1" applyFill="1" applyBorder="1" applyAlignment="1">
      <alignment horizontal="center" vertical="center" wrapText="1" readingOrder="1"/>
    </xf>
    <xf numFmtId="0" fontId="37" fillId="0" borderId="1" xfId="0" applyNumberFormat="1" applyFont="1" applyBorder="1" applyAlignment="1">
      <alignment horizontal="center" vertical="center" wrapText="1" readingOrder="1"/>
    </xf>
    <xf numFmtId="0" fontId="37" fillId="6" borderId="1" xfId="0" applyNumberFormat="1" applyFont="1" applyFill="1" applyBorder="1" applyAlignment="1">
      <alignment horizontal="center" vertical="center" wrapText="1" readingOrder="1"/>
    </xf>
    <xf numFmtId="0" fontId="37" fillId="5" borderId="1" xfId="0" applyNumberFormat="1" applyFont="1" applyFill="1" applyBorder="1" applyAlignment="1">
      <alignment horizontal="center" vertical="center" wrapText="1" readingOrder="1"/>
    </xf>
    <xf numFmtId="0" fontId="37" fillId="12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Border="1" applyAlignment="1"/>
    <xf numFmtId="0" fontId="6" fillId="3" borderId="16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176" fontId="3" fillId="13" borderId="1" xfId="0" applyNumberFormat="1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3" fillId="13" borderId="2" xfId="0" applyFont="1" applyFill="1" applyBorder="1" applyAlignment="1">
      <alignment horizontal="left" vertical="center" wrapText="1"/>
    </xf>
    <xf numFmtId="0" fontId="3" fillId="13" borderId="0" xfId="0" applyFont="1" applyFill="1" applyBorder="1" applyAlignment="1">
      <alignment horizontal="left" vertical="center" wrapText="1"/>
    </xf>
    <xf numFmtId="49" fontId="3" fillId="13" borderId="3" xfId="0" applyNumberFormat="1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8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vertical="top" wrapText="1"/>
    </xf>
    <xf numFmtId="0" fontId="14" fillId="2" borderId="22" xfId="0" applyFont="1" applyFill="1" applyBorder="1">
      <alignment vertical="center"/>
    </xf>
    <xf numFmtId="0" fontId="14" fillId="2" borderId="23" xfId="0" applyFont="1" applyFill="1" applyBorder="1">
      <alignment vertical="center"/>
    </xf>
    <xf numFmtId="0" fontId="7" fillId="2" borderId="7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1" xfId="0" applyFill="1" applyBorder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10" fillId="2" borderId="18" xfId="0" applyFont="1" applyFill="1" applyBorder="1" applyAlignment="1">
      <alignment vertical="top" wrapText="1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10" fillId="2" borderId="21" xfId="0" applyFont="1" applyFill="1" applyBorder="1" applyAlignment="1">
      <alignment vertical="top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6" fillId="2" borderId="29" xfId="11" applyFont="1" applyFill="1" applyBorder="1" applyAlignment="1">
      <alignment horizontal="right" vertical="center"/>
    </xf>
    <xf numFmtId="0" fontId="26" fillId="2" borderId="0" xfId="11" applyFont="1" applyFill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0" fillId="2" borderId="29" xfId="11" applyFont="1" applyFill="1" applyBorder="1" applyAlignment="1">
      <alignment horizontal="right" vertical="center"/>
    </xf>
    <xf numFmtId="0" fontId="30" fillId="2" borderId="0" xfId="11" applyFont="1" applyFill="1" applyBorder="1" applyAlignment="1">
      <alignment horizontal="right" vertical="center"/>
    </xf>
    <xf numFmtId="0" fontId="0" fillId="9" borderId="29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1" fillId="5" borderId="1" xfId="0" applyFont="1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8" fillId="2" borderId="4" xfId="11" applyFont="1" applyFill="1" applyBorder="1" applyAlignment="1">
      <alignment horizontal="left" vertical="center" wrapText="1"/>
    </xf>
    <xf numFmtId="0" fontId="28" fillId="2" borderId="5" xfId="11" applyFont="1" applyFill="1" applyBorder="1" applyAlignment="1">
      <alignment horizontal="left" vertical="center" wrapText="1"/>
    </xf>
    <xf numFmtId="0" fontId="28" fillId="2" borderId="30" xfId="11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29" fillId="2" borderId="29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28" fillId="9" borderId="7" xfId="11" applyFont="1" applyFill="1" applyBorder="1" applyAlignment="1">
      <alignment horizontal="left" vertical="center" wrapText="1"/>
    </xf>
    <xf numFmtId="0" fontId="28" fillId="9" borderId="8" xfId="11" applyFont="1" applyFill="1" applyBorder="1" applyAlignment="1">
      <alignment horizontal="left" vertical="center" wrapText="1"/>
    </xf>
    <xf numFmtId="0" fontId="28" fillId="9" borderId="3" xfId="11" applyFont="1" applyFill="1" applyBorder="1" applyAlignment="1">
      <alignment horizontal="left" vertical="center" wrapText="1"/>
    </xf>
    <xf numFmtId="0" fontId="28" fillId="9" borderId="24" xfId="11" applyFont="1" applyFill="1" applyBorder="1" applyAlignment="1">
      <alignment horizontal="left" vertical="center" wrapText="1"/>
    </xf>
    <xf numFmtId="0" fontId="28" fillId="2" borderId="7" xfId="11" applyFont="1" applyFill="1" applyBorder="1" applyAlignment="1">
      <alignment horizontal="left" vertical="center" wrapText="1"/>
    </xf>
    <xf numFmtId="0" fontId="28" fillId="2" borderId="8" xfId="11" applyFont="1" applyFill="1" applyBorder="1" applyAlignment="1">
      <alignment horizontal="left" vertical="center" wrapText="1"/>
    </xf>
    <xf numFmtId="0" fontId="28" fillId="2" borderId="32" xfId="11" applyFont="1" applyFill="1" applyBorder="1" applyAlignment="1">
      <alignment horizontal="left" vertical="center" wrapText="1"/>
    </xf>
    <xf numFmtId="0" fontId="28" fillId="2" borderId="2" xfId="11" applyFont="1" applyFill="1" applyBorder="1" applyAlignment="1">
      <alignment horizontal="left" vertical="center" wrapText="1"/>
    </xf>
    <xf numFmtId="0" fontId="0" fillId="7" borderId="3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/>
    </xf>
    <xf numFmtId="0" fontId="31" fillId="6" borderId="1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8" fillId="2" borderId="40" xfId="11" applyFont="1" applyFill="1" applyBorder="1" applyAlignment="1">
      <alignment horizontal="left" vertical="center" wrapText="1"/>
    </xf>
    <xf numFmtId="0" fontId="28" fillId="2" borderId="41" xfId="11" applyFont="1" applyFill="1" applyBorder="1" applyAlignment="1">
      <alignment horizontal="left" vertical="center" wrapText="1"/>
    </xf>
    <xf numFmtId="0" fontId="28" fillId="2" borderId="42" xfId="1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76" fontId="3" fillId="7" borderId="1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38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49" fontId="3" fillId="7" borderId="3" xfId="0" applyNumberFormat="1" applyFont="1" applyFill="1" applyBorder="1" applyAlignment="1">
      <alignment horizontal="center" vertical="center" wrapText="1"/>
    </xf>
  </cellXfs>
  <cellStyles count="15">
    <cellStyle name="_x000d__x000a_JournalTemplate=C:\COMFO\CTALK\JOURSTD.TPL_x000d__x000a_LbStateAddress=3 3 0 251 1 89 2 311_x000d__x000a_LbStateJou" xfId="3"/>
    <cellStyle name="Normal 10pt" xfId="6"/>
    <cellStyle name="Normal 6" xfId="7"/>
    <cellStyle name="Normal_DFMEA ranking scale_1" xfId="8"/>
    <cellStyle name="Star" xfId="9"/>
    <cellStyle name="標準_DR発想シート（案）" xfId="10"/>
    <cellStyle name="常规" xfId="0" builtinId="0"/>
    <cellStyle name="常规 14" xfId="14"/>
    <cellStyle name="常规 2" xfId="2"/>
    <cellStyle name="常规 3" xfId="5"/>
    <cellStyle name="常规 4" xfId="13"/>
    <cellStyle name="常规 5" xfId="11"/>
    <cellStyle name="超链接" xfId="1" builtinId="8"/>
    <cellStyle name="超链接 2" xfId="12"/>
    <cellStyle name="一般_WIH_PFMEA_04041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NUDD</a:t>
            </a:r>
            <a:r>
              <a:rPr lang="zh-CN" altLang="en-US"/>
              <a:t>状态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NUDD复盘分析表!$A$9:$B$9</c:f>
              <c:strCache>
                <c:ptCount val="2"/>
                <c:pt idx="0">
                  <c:v>Closed</c:v>
                </c:pt>
                <c:pt idx="1">
                  <c:v>有原因/有方案，方案被验证或则测试结果是有效果/改善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NUDD复盘分析表!$C$8:$H$8</c:f>
              <c:strCache>
                <c:ptCount val="6"/>
                <c:pt idx="2">
                  <c:v>N</c:v>
                </c:pt>
                <c:pt idx="3">
                  <c:v>U</c:v>
                </c:pt>
                <c:pt idx="4">
                  <c:v>DI</c:v>
                </c:pt>
                <c:pt idx="5">
                  <c:v>DE</c:v>
                </c:pt>
              </c:strCache>
            </c:strRef>
          </c:cat>
          <c:val>
            <c:numRef>
              <c:f>NUDD复盘分析表!$C$9:$H$9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D14-B551-F8F0084638E2}"/>
            </c:ext>
          </c:extLst>
        </c:ser>
        <c:ser>
          <c:idx val="1"/>
          <c:order val="1"/>
          <c:tx>
            <c:strRef>
              <c:f>NUDD复盘分析表!$A$10:$B$10</c:f>
              <c:strCache>
                <c:ptCount val="2"/>
                <c:pt idx="0">
                  <c:v>Open</c:v>
                </c:pt>
                <c:pt idx="1">
                  <c:v>没有原因/方案 or 有原因没方案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NUDD复盘分析表!$C$8:$H$8</c:f>
              <c:strCache>
                <c:ptCount val="6"/>
                <c:pt idx="2">
                  <c:v>N</c:v>
                </c:pt>
                <c:pt idx="3">
                  <c:v>U</c:v>
                </c:pt>
                <c:pt idx="4">
                  <c:v>DI</c:v>
                </c:pt>
                <c:pt idx="5">
                  <c:v>DE</c:v>
                </c:pt>
              </c:strCache>
            </c:strRef>
          </c:cat>
          <c:val>
            <c:numRef>
              <c:f>NUDD复盘分析表!$C$10:$H$10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D14-B551-F8F0084638E2}"/>
            </c:ext>
          </c:extLst>
        </c:ser>
        <c:ser>
          <c:idx val="2"/>
          <c:order val="2"/>
          <c:tx>
            <c:strRef>
              <c:f>NUDD复盘分析表!$A$11:$B$11</c:f>
              <c:strCache>
                <c:ptCount val="2"/>
                <c:pt idx="0">
                  <c:v>Tracking</c:v>
                </c:pt>
                <c:pt idx="1">
                  <c:v>有原因/有方案，但是方案没有被验证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NUDD复盘分析表!$C$8:$H$8</c:f>
              <c:strCache>
                <c:ptCount val="6"/>
                <c:pt idx="2">
                  <c:v>N</c:v>
                </c:pt>
                <c:pt idx="3">
                  <c:v>U</c:v>
                </c:pt>
                <c:pt idx="4">
                  <c:v>DI</c:v>
                </c:pt>
                <c:pt idx="5">
                  <c:v>DE</c:v>
                </c:pt>
              </c:strCache>
            </c:strRef>
          </c:cat>
          <c:val>
            <c:numRef>
              <c:f>NUDD复盘分析表!$C$11:$H$11</c:f>
              <c:numCache>
                <c:formatCode>General</c:formatCode>
                <c:ptCount val="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5-4D14-B551-F8F00846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1100416"/>
        <c:axId val="125603200"/>
        <c:axId val="0"/>
      </c:bar3DChart>
      <c:catAx>
        <c:axId val="1511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03200"/>
        <c:crosses val="autoZero"/>
        <c:auto val="1"/>
        <c:lblAlgn val="ctr"/>
        <c:lblOffset val="100"/>
        <c:noMultiLvlLbl val="0"/>
      </c:catAx>
      <c:valAx>
        <c:axId val="1256032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00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NUDD</a:t>
            </a:r>
            <a:r>
              <a:rPr lang="zh-CN" altLang="en-US"/>
              <a:t>总揽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NUDD复盘分析表!$A$13</c:f>
              <c:strCache>
                <c:ptCount val="1"/>
                <c:pt idx="0">
                  <c:v>识别项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NUDD复盘分析表!$B$8:$H$8</c:f>
              <c:strCache>
                <c:ptCount val="7"/>
                <c:pt idx="3">
                  <c:v>N</c:v>
                </c:pt>
                <c:pt idx="4">
                  <c:v>U</c:v>
                </c:pt>
                <c:pt idx="5">
                  <c:v>DI</c:v>
                </c:pt>
                <c:pt idx="6">
                  <c:v>DE</c:v>
                </c:pt>
              </c:strCache>
            </c:strRef>
          </c:cat>
          <c:val>
            <c:numRef>
              <c:f>NUDD复盘分析表!$B$13:$H$13</c:f>
              <c:numCache>
                <c:formatCode>General</c:formatCode>
                <c:ptCount val="7"/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4-44D3-ACD3-3A7706437566}"/>
            </c:ext>
          </c:extLst>
        </c:ser>
        <c:ser>
          <c:idx val="1"/>
          <c:order val="1"/>
          <c:tx>
            <c:strRef>
              <c:f>NUDD复盘分析表!$A$14</c:f>
              <c:strCache>
                <c:ptCount val="1"/>
                <c:pt idx="0">
                  <c:v>未识别项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NUDD复盘分析表!$B$8:$H$8</c:f>
              <c:strCache>
                <c:ptCount val="7"/>
                <c:pt idx="3">
                  <c:v>N</c:v>
                </c:pt>
                <c:pt idx="4">
                  <c:v>U</c:v>
                </c:pt>
                <c:pt idx="5">
                  <c:v>DI</c:v>
                </c:pt>
                <c:pt idx="6">
                  <c:v>DE</c:v>
                </c:pt>
              </c:strCache>
            </c:strRef>
          </c:cat>
          <c:val>
            <c:numRef>
              <c:f>NUDD复盘分析表!$B$14:$H$14</c:f>
              <c:numCache>
                <c:formatCode>General</c:formatCode>
                <c:ptCount val="7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4-44D3-ACD3-3A770643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00928"/>
        <c:axId val="148267008"/>
      </c:barChart>
      <c:catAx>
        <c:axId val="1511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7008"/>
        <c:crosses val="autoZero"/>
        <c:auto val="1"/>
        <c:lblAlgn val="ctr"/>
        <c:lblOffset val="100"/>
        <c:noMultiLvlLbl val="0"/>
      </c:catAx>
      <c:valAx>
        <c:axId val="1482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42" Type="http://schemas.openxmlformats.org/officeDocument/2006/relationships/image" Target="../media/image43.png"/><Relationship Id="rId47" Type="http://schemas.openxmlformats.org/officeDocument/2006/relationships/image" Target="../media/image48.png"/><Relationship Id="rId50" Type="http://schemas.openxmlformats.org/officeDocument/2006/relationships/image" Target="../media/image51.pn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png"/><Relationship Id="rId56" Type="http://schemas.openxmlformats.org/officeDocument/2006/relationships/image" Target="../media/image57.png"/><Relationship Id="rId64" Type="http://schemas.openxmlformats.org/officeDocument/2006/relationships/image" Target="../media/image65.png"/><Relationship Id="rId8" Type="http://schemas.openxmlformats.org/officeDocument/2006/relationships/image" Target="../media/image9.pn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47.png"/><Relationship Id="rId59" Type="http://schemas.openxmlformats.org/officeDocument/2006/relationships/image" Target="../media/image60.png"/><Relationship Id="rId20" Type="http://schemas.openxmlformats.org/officeDocument/2006/relationships/image" Target="../media/image21.png"/><Relationship Id="rId41" Type="http://schemas.openxmlformats.org/officeDocument/2006/relationships/image" Target="../media/image42.png"/><Relationship Id="rId54" Type="http://schemas.openxmlformats.org/officeDocument/2006/relationships/image" Target="../media/image55.png"/><Relationship Id="rId62" Type="http://schemas.openxmlformats.org/officeDocument/2006/relationships/image" Target="../media/image6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53.png"/><Relationship Id="rId60" Type="http://schemas.openxmlformats.org/officeDocument/2006/relationships/image" Target="../media/image61.png"/><Relationship Id="rId65" Type="http://schemas.openxmlformats.org/officeDocument/2006/relationships/image" Target="../media/image6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9" Type="http://schemas.openxmlformats.org/officeDocument/2006/relationships/image" Target="../media/image4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435429</xdr:colOff>
      <xdr:row>2</xdr:row>
      <xdr:rowOff>17773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524000" cy="6028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297689</xdr:colOff>
      <xdr:row>39</xdr:row>
      <xdr:rowOff>50088</xdr:rowOff>
    </xdr:from>
    <xdr:to>
      <xdr:col>2</xdr:col>
      <xdr:colOff>795617</xdr:colOff>
      <xdr:row>39</xdr:row>
      <xdr:rowOff>377713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307" y="15301294"/>
          <a:ext cx="497928" cy="32762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48</xdr:row>
      <xdr:rowOff>36420</xdr:rowOff>
    </xdr:from>
    <xdr:to>
      <xdr:col>2</xdr:col>
      <xdr:colOff>1204233</xdr:colOff>
      <xdr:row>50</xdr:row>
      <xdr:rowOff>264210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6" y="74226645"/>
          <a:ext cx="1057275" cy="98979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133351</xdr:colOff>
      <xdr:row>52</xdr:row>
      <xdr:rowOff>47625</xdr:rowOff>
    </xdr:from>
    <xdr:to>
      <xdr:col>2</xdr:col>
      <xdr:colOff>1118507</xdr:colOff>
      <xdr:row>54</xdr:row>
      <xdr:rowOff>230363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426" y="79809975"/>
          <a:ext cx="990599" cy="94473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53</xdr:row>
      <xdr:rowOff>104777</xdr:rowOff>
    </xdr:from>
    <xdr:to>
      <xdr:col>2</xdr:col>
      <xdr:colOff>1245571</xdr:colOff>
      <xdr:row>55</xdr:row>
      <xdr:rowOff>200025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6226" y="80952977"/>
          <a:ext cx="1193863" cy="85724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54</xdr:row>
      <xdr:rowOff>114300</xdr:rowOff>
    </xdr:from>
    <xdr:to>
      <xdr:col>2</xdr:col>
      <xdr:colOff>1251857</xdr:colOff>
      <xdr:row>56</xdr:row>
      <xdr:rowOff>59877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24326" y="82105500"/>
          <a:ext cx="1162049" cy="70757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56</xdr:row>
      <xdr:rowOff>180975</xdr:rowOff>
    </xdr:from>
    <xdr:to>
      <xdr:col>2</xdr:col>
      <xdr:colOff>1223283</xdr:colOff>
      <xdr:row>59</xdr:row>
      <xdr:rowOff>21648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76701" y="84058125"/>
          <a:ext cx="1181100" cy="983673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57</xdr:row>
      <xdr:rowOff>114300</xdr:rowOff>
    </xdr:from>
    <xdr:to>
      <xdr:col>2</xdr:col>
      <xdr:colOff>1178322</xdr:colOff>
      <xdr:row>59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2900" y="85486875"/>
          <a:ext cx="105994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58</xdr:row>
      <xdr:rowOff>28575</xdr:rowOff>
    </xdr:from>
    <xdr:to>
      <xdr:col>2</xdr:col>
      <xdr:colOff>1270907</xdr:colOff>
      <xdr:row>60</xdr:row>
      <xdr:rowOff>68520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95750" y="86296500"/>
          <a:ext cx="1209675" cy="801945"/>
        </a:xfrm>
        <a:prstGeom prst="rect">
          <a:avLst/>
        </a:prstGeom>
      </xdr:spPr>
    </xdr:pic>
    <xdr:clientData/>
  </xdr:twoCellAnchor>
  <xdr:twoCellAnchor editAs="oneCell">
    <xdr:from>
      <xdr:col>2</xdr:col>
      <xdr:colOff>240367</xdr:colOff>
      <xdr:row>84</xdr:row>
      <xdr:rowOff>82924</xdr:rowOff>
    </xdr:from>
    <xdr:to>
      <xdr:col>2</xdr:col>
      <xdr:colOff>1159969</xdr:colOff>
      <xdr:row>88</xdr:row>
      <xdr:rowOff>21684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69442" y="117440449"/>
          <a:ext cx="925045" cy="86268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82</xdr:row>
      <xdr:rowOff>76200</xdr:rowOff>
    </xdr:from>
    <xdr:to>
      <xdr:col>2</xdr:col>
      <xdr:colOff>1251857</xdr:colOff>
      <xdr:row>84</xdr:row>
      <xdr:rowOff>302528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1" y="115395375"/>
          <a:ext cx="1038224" cy="988328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371476</xdr:colOff>
      <xdr:row>83</xdr:row>
      <xdr:rowOff>142875</xdr:rowOff>
    </xdr:from>
    <xdr:to>
      <xdr:col>2</xdr:col>
      <xdr:colOff>1056439</xdr:colOff>
      <xdr:row>85</xdr:row>
      <xdr:rowOff>38100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00551" y="116547900"/>
          <a:ext cx="690406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61</xdr:row>
      <xdr:rowOff>123825</xdr:rowOff>
    </xdr:from>
    <xdr:to>
      <xdr:col>2</xdr:col>
      <xdr:colOff>1202154</xdr:colOff>
      <xdr:row>62</xdr:row>
      <xdr:rowOff>133350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14801" y="89925525"/>
          <a:ext cx="1121871" cy="390525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47</xdr:row>
      <xdr:rowOff>313765</xdr:rowOff>
    </xdr:from>
    <xdr:to>
      <xdr:col>2</xdr:col>
      <xdr:colOff>1229049</xdr:colOff>
      <xdr:row>51</xdr:row>
      <xdr:rowOff>56029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6311" y="72818065"/>
          <a:ext cx="1167256" cy="126626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22413</xdr:colOff>
      <xdr:row>62</xdr:row>
      <xdr:rowOff>224118</xdr:rowOff>
    </xdr:from>
    <xdr:to>
      <xdr:col>2</xdr:col>
      <xdr:colOff>1271682</xdr:colOff>
      <xdr:row>64</xdr:row>
      <xdr:rowOff>112059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51488" y="90759243"/>
          <a:ext cx="1254712" cy="6499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1160459</xdr:colOff>
      <xdr:row>65</xdr:row>
      <xdr:rowOff>100852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9075" y="91659075"/>
          <a:ext cx="1165902" cy="8628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1161448</xdr:colOff>
      <xdr:row>83</xdr:row>
      <xdr:rowOff>112059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29075" y="114290475"/>
          <a:ext cx="1166891" cy="8740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1059116</xdr:colOff>
      <xdr:row>74</xdr:row>
      <xdr:rowOff>42002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29075" y="101717475"/>
          <a:ext cx="1064559" cy="118500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1272301</xdr:colOff>
      <xdr:row>75</xdr:row>
      <xdr:rowOff>89647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29075" y="102974775"/>
          <a:ext cx="1277744" cy="12326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1260822</xdr:colOff>
      <xdr:row>75</xdr:row>
      <xdr:rowOff>268085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029075" y="104232075"/>
          <a:ext cx="1266265" cy="10300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649941</xdr:colOff>
      <xdr:row>78</xdr:row>
      <xdr:rowOff>72630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029075" y="106746675"/>
          <a:ext cx="649941" cy="12156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649941</xdr:colOff>
      <xdr:row>77</xdr:row>
      <xdr:rowOff>88706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029075" y="105489375"/>
          <a:ext cx="649941" cy="123170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64</xdr:row>
      <xdr:rowOff>0</xdr:rowOff>
    </xdr:from>
    <xdr:to>
      <xdr:col>2</xdr:col>
      <xdr:colOff>1147050</xdr:colOff>
      <xdr:row>66</xdr:row>
      <xdr:rowOff>291353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29076" y="92916375"/>
          <a:ext cx="1152492" cy="1053353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</xdr:colOff>
      <xdr:row>49</xdr:row>
      <xdr:rowOff>33618</xdr:rowOff>
    </xdr:from>
    <xdr:to>
      <xdr:col>2</xdr:col>
      <xdr:colOff>1219920</xdr:colOff>
      <xdr:row>51</xdr:row>
      <xdr:rowOff>261408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163" y="75947868"/>
          <a:ext cx="1057275" cy="989790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</xdr:colOff>
      <xdr:row>50</xdr:row>
      <xdr:rowOff>44824</xdr:rowOff>
    </xdr:from>
    <xdr:to>
      <xdr:col>2</xdr:col>
      <xdr:colOff>1219920</xdr:colOff>
      <xdr:row>52</xdr:row>
      <xdr:rowOff>272614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163" y="77263999"/>
          <a:ext cx="1057275" cy="98979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51</xdr:row>
      <xdr:rowOff>44824</xdr:rowOff>
    </xdr:from>
    <xdr:to>
      <xdr:col>2</xdr:col>
      <xdr:colOff>1214991</xdr:colOff>
      <xdr:row>53</xdr:row>
      <xdr:rowOff>280148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118723" y="78340324"/>
          <a:ext cx="1130786" cy="99732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123264</xdr:colOff>
      <xdr:row>55</xdr:row>
      <xdr:rowOff>89647</xdr:rowOff>
    </xdr:from>
    <xdr:to>
      <xdr:col>2</xdr:col>
      <xdr:colOff>1279870</xdr:colOff>
      <xdr:row>57</xdr:row>
      <xdr:rowOff>35224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2339" y="83023822"/>
          <a:ext cx="1162049" cy="707577"/>
        </a:xfrm>
        <a:prstGeom prst="rect">
          <a:avLst/>
        </a:prstGeom>
      </xdr:spPr>
    </xdr:pic>
    <xdr:clientData/>
  </xdr:twoCellAnchor>
  <xdr:twoCellAnchor editAs="oneCell">
    <xdr:from>
      <xdr:col>2</xdr:col>
      <xdr:colOff>74575</xdr:colOff>
      <xdr:row>59</xdr:row>
      <xdr:rowOff>330392</xdr:rowOff>
    </xdr:from>
    <xdr:to>
      <xdr:col>2</xdr:col>
      <xdr:colOff>1282800</xdr:colOff>
      <xdr:row>61</xdr:row>
      <xdr:rowOff>188514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16200000">
          <a:off x="4400423" y="87206419"/>
          <a:ext cx="620122" cy="1213668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60</xdr:row>
      <xdr:rowOff>403413</xdr:rowOff>
    </xdr:from>
    <xdr:to>
      <xdr:col>2</xdr:col>
      <xdr:colOff>1296447</xdr:colOff>
      <xdr:row>62</xdr:row>
      <xdr:rowOff>216275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85104" y="88890663"/>
          <a:ext cx="1245861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65</xdr:row>
      <xdr:rowOff>179294</xdr:rowOff>
    </xdr:from>
    <xdr:to>
      <xdr:col>2</xdr:col>
      <xdr:colOff>1285750</xdr:colOff>
      <xdr:row>67</xdr:row>
      <xdr:rowOff>212911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051487" y="94352969"/>
          <a:ext cx="1268781" cy="795617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66</xdr:row>
      <xdr:rowOff>280147</xdr:rowOff>
    </xdr:from>
    <xdr:to>
      <xdr:col>2</xdr:col>
      <xdr:colOff>1227204</xdr:colOff>
      <xdr:row>68</xdr:row>
      <xdr:rowOff>180843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51487" y="95711122"/>
          <a:ext cx="1210235" cy="662696"/>
        </a:xfrm>
        <a:prstGeom prst="rect">
          <a:avLst/>
        </a:prstGeom>
      </xdr:spPr>
    </xdr:pic>
    <xdr:clientData/>
  </xdr:twoCellAnchor>
  <xdr:twoCellAnchor editAs="oneCell">
    <xdr:from>
      <xdr:col>2</xdr:col>
      <xdr:colOff>56031</xdr:colOff>
      <xdr:row>67</xdr:row>
      <xdr:rowOff>100853</xdr:rowOff>
    </xdr:from>
    <xdr:to>
      <xdr:col>2</xdr:col>
      <xdr:colOff>1227206</xdr:colOff>
      <xdr:row>69</xdr:row>
      <xdr:rowOff>273042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085106" y="96789128"/>
          <a:ext cx="1176618" cy="934189"/>
        </a:xfrm>
        <a:prstGeom prst="rect">
          <a:avLst/>
        </a:prstGeom>
      </xdr:spPr>
    </xdr:pic>
    <xdr:clientData/>
  </xdr:twoCellAnchor>
  <xdr:twoCellAnchor editAs="oneCell">
    <xdr:from>
      <xdr:col>2</xdr:col>
      <xdr:colOff>61554</xdr:colOff>
      <xdr:row>68</xdr:row>
      <xdr:rowOff>112059</xdr:rowOff>
    </xdr:from>
    <xdr:to>
      <xdr:col>2</xdr:col>
      <xdr:colOff>1236422</xdr:colOff>
      <xdr:row>71</xdr:row>
      <xdr:rowOff>56029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090629" y="98057634"/>
          <a:ext cx="1180311" cy="1086970"/>
        </a:xfrm>
        <a:prstGeom prst="rect">
          <a:avLst/>
        </a:prstGeom>
      </xdr:spPr>
    </xdr:pic>
    <xdr:clientData/>
  </xdr:twoCellAnchor>
  <xdr:twoCellAnchor editAs="oneCell">
    <xdr:from>
      <xdr:col>2</xdr:col>
      <xdr:colOff>424088</xdr:colOff>
      <xdr:row>40</xdr:row>
      <xdr:rowOff>11205</xdr:rowOff>
    </xdr:from>
    <xdr:to>
      <xdr:col>2</xdr:col>
      <xdr:colOff>711734</xdr:colOff>
      <xdr:row>41</xdr:row>
      <xdr:rowOff>37563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67706" y="15643411"/>
          <a:ext cx="287646" cy="407358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41</xdr:row>
      <xdr:rowOff>414618</xdr:rowOff>
    </xdr:from>
    <xdr:to>
      <xdr:col>2</xdr:col>
      <xdr:colOff>1270365</xdr:colOff>
      <xdr:row>44</xdr:row>
      <xdr:rowOff>264460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51487" y="62803368"/>
          <a:ext cx="1253396" cy="1030942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42</xdr:row>
      <xdr:rowOff>224118</xdr:rowOff>
    </xdr:from>
    <xdr:to>
      <xdr:col>2</xdr:col>
      <xdr:colOff>1263252</xdr:colOff>
      <xdr:row>45</xdr:row>
      <xdr:rowOff>291353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085105" y="64298793"/>
          <a:ext cx="1212665" cy="1210235"/>
        </a:xfrm>
        <a:prstGeom prst="rect">
          <a:avLst/>
        </a:prstGeom>
      </xdr:spPr>
    </xdr:pic>
    <xdr:clientData/>
  </xdr:twoCellAnchor>
  <xdr:twoCellAnchor editAs="oneCell">
    <xdr:from>
      <xdr:col>2</xdr:col>
      <xdr:colOff>203033</xdr:colOff>
      <xdr:row>43</xdr:row>
      <xdr:rowOff>32293</xdr:rowOff>
    </xdr:from>
    <xdr:to>
      <xdr:col>2</xdr:col>
      <xdr:colOff>1227204</xdr:colOff>
      <xdr:row>47</xdr:row>
      <xdr:rowOff>99924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5400000">
          <a:off x="3951099" y="66073902"/>
          <a:ext cx="1591631" cy="1029614"/>
        </a:xfrm>
        <a:prstGeom prst="rect">
          <a:avLst/>
        </a:prstGeom>
      </xdr:spPr>
    </xdr:pic>
    <xdr:clientData/>
  </xdr:twoCellAnchor>
  <xdr:twoCellAnchor editAs="oneCell">
    <xdr:from>
      <xdr:col>2</xdr:col>
      <xdr:colOff>177554</xdr:colOff>
      <xdr:row>44</xdr:row>
      <xdr:rowOff>91388</xdr:rowOff>
    </xdr:from>
    <xdr:to>
      <xdr:col>2</xdr:col>
      <xdr:colOff>1148762</xdr:colOff>
      <xdr:row>48</xdr:row>
      <xdr:rowOff>3958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5400000">
          <a:off x="3976670" y="67767872"/>
          <a:ext cx="1436570" cy="976651"/>
        </a:xfrm>
        <a:prstGeom prst="rect">
          <a:avLst/>
        </a:prstGeom>
      </xdr:spPr>
    </xdr:pic>
    <xdr:clientData/>
  </xdr:twoCellAnchor>
  <xdr:twoCellAnchor editAs="oneCell">
    <xdr:from>
      <xdr:col>2</xdr:col>
      <xdr:colOff>102274</xdr:colOff>
      <xdr:row>45</xdr:row>
      <xdr:rowOff>131600</xdr:rowOff>
    </xdr:from>
    <xdr:to>
      <xdr:col>2</xdr:col>
      <xdr:colOff>1215999</xdr:colOff>
      <xdr:row>49</xdr:row>
      <xdr:rowOff>199035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3895215" y="69500184"/>
          <a:ext cx="1591435" cy="1119168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100852</xdr:colOff>
      <xdr:row>46</xdr:row>
      <xdr:rowOff>156882</xdr:rowOff>
    </xdr:from>
    <xdr:to>
      <xdr:col>2</xdr:col>
      <xdr:colOff>1238354</xdr:colOff>
      <xdr:row>50</xdr:row>
      <xdr:rowOff>100852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129927" y="70975257"/>
          <a:ext cx="1142945" cy="1467970"/>
        </a:xfrm>
        <a:prstGeom prst="rect">
          <a:avLst/>
        </a:prstGeom>
      </xdr:spPr>
    </xdr:pic>
    <xdr:clientData/>
  </xdr:twoCellAnchor>
  <xdr:twoCellAnchor editAs="oneCell">
    <xdr:from>
      <xdr:col>2</xdr:col>
      <xdr:colOff>176431</xdr:colOff>
      <xdr:row>69</xdr:row>
      <xdr:rowOff>257735</xdr:rowOff>
    </xdr:from>
    <xdr:to>
      <xdr:col>2</xdr:col>
      <xdr:colOff>1126965</xdr:colOff>
      <xdr:row>72</xdr:row>
      <xdr:rowOff>37051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205506" y="99460610"/>
          <a:ext cx="955977" cy="922316"/>
        </a:xfrm>
        <a:prstGeom prst="rect">
          <a:avLst/>
        </a:prstGeom>
      </xdr:spPr>
    </xdr:pic>
    <xdr:clientData/>
  </xdr:twoCellAnchor>
  <xdr:twoCellAnchor editAs="oneCell">
    <xdr:from>
      <xdr:col>2</xdr:col>
      <xdr:colOff>78442</xdr:colOff>
      <xdr:row>76</xdr:row>
      <xdr:rowOff>44825</xdr:rowOff>
    </xdr:from>
    <xdr:to>
      <xdr:col>2</xdr:col>
      <xdr:colOff>1199901</xdr:colOff>
      <xdr:row>79</xdr:row>
      <xdr:rowOff>78443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107517" y="108048800"/>
          <a:ext cx="1126902" cy="11766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1</xdr:rowOff>
    </xdr:from>
    <xdr:to>
      <xdr:col>2</xdr:col>
      <xdr:colOff>1266206</xdr:colOff>
      <xdr:row>80</xdr:row>
      <xdr:rowOff>1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029075" y="110518576"/>
          <a:ext cx="1271649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79</xdr:row>
      <xdr:rowOff>1</xdr:rowOff>
    </xdr:from>
    <xdr:to>
      <xdr:col>2</xdr:col>
      <xdr:colOff>1274910</xdr:colOff>
      <xdr:row>81</xdr:row>
      <xdr:rowOff>201707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029076" y="111775876"/>
          <a:ext cx="1280352" cy="9637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1300311</xdr:colOff>
      <xdr:row>82</xdr:row>
      <xdr:rowOff>152214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029075" y="113033175"/>
          <a:ext cx="1305754" cy="914214"/>
        </a:xfrm>
        <a:prstGeom prst="rect">
          <a:avLst/>
        </a:prstGeom>
      </xdr:spPr>
    </xdr:pic>
    <xdr:clientData/>
  </xdr:twoCellAnchor>
  <xdr:oneCellAnchor>
    <xdr:from>
      <xdr:col>2</xdr:col>
      <xdr:colOff>495085</xdr:colOff>
      <xdr:row>16</xdr:row>
      <xdr:rowOff>33617</xdr:rowOff>
    </xdr:from>
    <xdr:ext cx="312859" cy="326547"/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8703" y="6521823"/>
          <a:ext cx="312859" cy="326547"/>
        </a:xfrm>
        <a:prstGeom prst="rect">
          <a:avLst/>
        </a:prstGeom>
      </xdr:spPr>
    </xdr:pic>
    <xdr:clientData/>
  </xdr:oneCellAnchor>
  <xdr:oneCellAnchor>
    <xdr:from>
      <xdr:col>2</xdr:col>
      <xdr:colOff>481854</xdr:colOff>
      <xdr:row>17</xdr:row>
      <xdr:rowOff>12874</xdr:rowOff>
    </xdr:from>
    <xdr:ext cx="313764" cy="367655"/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25472" y="6882080"/>
          <a:ext cx="313764" cy="367655"/>
        </a:xfrm>
        <a:prstGeom prst="rect">
          <a:avLst/>
        </a:prstGeom>
      </xdr:spPr>
    </xdr:pic>
    <xdr:clientData/>
  </xdr:oneCellAnchor>
  <xdr:oneCellAnchor>
    <xdr:from>
      <xdr:col>2</xdr:col>
      <xdr:colOff>403410</xdr:colOff>
      <xdr:row>33</xdr:row>
      <xdr:rowOff>105207</xdr:rowOff>
    </xdr:from>
    <xdr:ext cx="351759" cy="253381"/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247028" y="13070413"/>
          <a:ext cx="351759" cy="253381"/>
        </a:xfrm>
        <a:prstGeom prst="rect">
          <a:avLst/>
        </a:prstGeom>
      </xdr:spPr>
    </xdr:pic>
    <xdr:clientData/>
  </xdr:oneCellAnchor>
  <xdr:oneCellAnchor>
    <xdr:from>
      <xdr:col>2</xdr:col>
      <xdr:colOff>367625</xdr:colOff>
      <xdr:row>32</xdr:row>
      <xdr:rowOff>22411</xdr:rowOff>
    </xdr:from>
    <xdr:ext cx="394375" cy="414428"/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211243" y="12606617"/>
          <a:ext cx="394375" cy="414428"/>
        </a:xfrm>
        <a:prstGeom prst="rect">
          <a:avLst/>
        </a:prstGeom>
      </xdr:spPr>
    </xdr:pic>
    <xdr:clientData/>
  </xdr:oneCellAnchor>
  <xdr:oneCellAnchor>
    <xdr:from>
      <xdr:col>2</xdr:col>
      <xdr:colOff>349803</xdr:colOff>
      <xdr:row>31</xdr:row>
      <xdr:rowOff>22412</xdr:rowOff>
    </xdr:from>
    <xdr:ext cx="552594" cy="324971"/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193421" y="12225618"/>
          <a:ext cx="552594" cy="324971"/>
        </a:xfrm>
        <a:prstGeom prst="rect">
          <a:avLst/>
        </a:prstGeom>
      </xdr:spPr>
    </xdr:pic>
    <xdr:clientData/>
  </xdr:oneCellAnchor>
  <xdr:twoCellAnchor editAs="oneCell">
    <xdr:from>
      <xdr:col>2</xdr:col>
      <xdr:colOff>331687</xdr:colOff>
      <xdr:row>3</xdr:row>
      <xdr:rowOff>19050</xdr:rowOff>
    </xdr:from>
    <xdr:to>
      <xdr:col>2</xdr:col>
      <xdr:colOff>877785</xdr:colOff>
      <xdr:row>3</xdr:row>
      <xdr:rowOff>375804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674837" y="1552575"/>
          <a:ext cx="546098" cy="356754"/>
        </a:xfrm>
        <a:prstGeom prst="rect">
          <a:avLst/>
        </a:prstGeom>
      </xdr:spPr>
    </xdr:pic>
    <xdr:clientData/>
  </xdr:twoCellAnchor>
  <xdr:twoCellAnchor editAs="oneCell">
    <xdr:from>
      <xdr:col>2</xdr:col>
      <xdr:colOff>425823</xdr:colOff>
      <xdr:row>4</xdr:row>
      <xdr:rowOff>19016</xdr:rowOff>
    </xdr:from>
    <xdr:to>
      <xdr:col>2</xdr:col>
      <xdr:colOff>749841</xdr:colOff>
      <xdr:row>4</xdr:row>
      <xdr:rowOff>375091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269441" y="1935222"/>
          <a:ext cx="324018" cy="356075"/>
        </a:xfrm>
        <a:prstGeom prst="rect">
          <a:avLst/>
        </a:prstGeom>
      </xdr:spPr>
    </xdr:pic>
    <xdr:clientData/>
  </xdr:twoCellAnchor>
  <xdr:twoCellAnchor editAs="oneCell">
    <xdr:from>
      <xdr:col>2</xdr:col>
      <xdr:colOff>486850</xdr:colOff>
      <xdr:row>5</xdr:row>
      <xdr:rowOff>56029</xdr:rowOff>
    </xdr:from>
    <xdr:to>
      <xdr:col>2</xdr:col>
      <xdr:colOff>677792</xdr:colOff>
      <xdr:row>5</xdr:row>
      <xdr:rowOff>309691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0468" y="2353235"/>
          <a:ext cx="190942" cy="253662"/>
        </a:xfrm>
        <a:prstGeom prst="rect">
          <a:avLst/>
        </a:prstGeom>
      </xdr:spPr>
    </xdr:pic>
    <xdr:clientData/>
  </xdr:twoCellAnchor>
  <xdr:twoCellAnchor editAs="oneCell">
    <xdr:from>
      <xdr:col>2</xdr:col>
      <xdr:colOff>476089</xdr:colOff>
      <xdr:row>6</xdr:row>
      <xdr:rowOff>56028</xdr:rowOff>
    </xdr:from>
    <xdr:to>
      <xdr:col>2</xdr:col>
      <xdr:colOff>746371</xdr:colOff>
      <xdr:row>6</xdr:row>
      <xdr:rowOff>371687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19707" y="2734234"/>
          <a:ext cx="270282" cy="315659"/>
        </a:xfrm>
        <a:prstGeom prst="rect">
          <a:avLst/>
        </a:prstGeom>
      </xdr:spPr>
    </xdr:pic>
    <xdr:clientData/>
  </xdr:twoCellAnchor>
  <xdr:twoCellAnchor editAs="oneCell">
    <xdr:from>
      <xdr:col>2</xdr:col>
      <xdr:colOff>493058</xdr:colOff>
      <xdr:row>7</xdr:row>
      <xdr:rowOff>13496</xdr:rowOff>
    </xdr:from>
    <xdr:to>
      <xdr:col>2</xdr:col>
      <xdr:colOff>755191</xdr:colOff>
      <xdr:row>8</xdr:row>
      <xdr:rowOff>12726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6676" y="3072702"/>
          <a:ext cx="262133" cy="380230"/>
        </a:xfrm>
        <a:prstGeom prst="rect">
          <a:avLst/>
        </a:prstGeom>
      </xdr:spPr>
    </xdr:pic>
    <xdr:clientData/>
  </xdr:twoCellAnchor>
  <xdr:twoCellAnchor editAs="oneCell">
    <xdr:from>
      <xdr:col>2</xdr:col>
      <xdr:colOff>172762</xdr:colOff>
      <xdr:row>9</xdr:row>
      <xdr:rowOff>48977</xdr:rowOff>
    </xdr:from>
    <xdr:to>
      <xdr:col>2</xdr:col>
      <xdr:colOff>986120</xdr:colOff>
      <xdr:row>9</xdr:row>
      <xdr:rowOff>369712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16200000">
          <a:off x="4262691" y="3623872"/>
          <a:ext cx="320735" cy="813358"/>
        </a:xfrm>
        <a:prstGeom prst="rect">
          <a:avLst/>
        </a:prstGeom>
      </xdr:spPr>
    </xdr:pic>
    <xdr:clientData/>
  </xdr:twoCellAnchor>
  <xdr:twoCellAnchor editAs="oneCell">
    <xdr:from>
      <xdr:col>2</xdr:col>
      <xdr:colOff>419842</xdr:colOff>
      <xdr:row>10</xdr:row>
      <xdr:rowOff>22411</xdr:rowOff>
    </xdr:from>
    <xdr:to>
      <xdr:col>2</xdr:col>
      <xdr:colOff>750427</xdr:colOff>
      <xdr:row>10</xdr:row>
      <xdr:rowOff>377704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263460" y="4224617"/>
          <a:ext cx="330585" cy="355293"/>
        </a:xfrm>
        <a:prstGeom prst="rect">
          <a:avLst/>
        </a:prstGeom>
      </xdr:spPr>
    </xdr:pic>
    <xdr:clientData/>
  </xdr:twoCellAnchor>
  <xdr:twoCellAnchor editAs="oneCell">
    <xdr:from>
      <xdr:col>2</xdr:col>
      <xdr:colOff>347382</xdr:colOff>
      <xdr:row>11</xdr:row>
      <xdr:rowOff>47209</xdr:rowOff>
    </xdr:from>
    <xdr:to>
      <xdr:col>2</xdr:col>
      <xdr:colOff>694764</xdr:colOff>
      <xdr:row>11</xdr:row>
      <xdr:rowOff>375250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191000" y="4630415"/>
          <a:ext cx="347382" cy="328041"/>
        </a:xfrm>
        <a:prstGeom prst="rect">
          <a:avLst/>
        </a:prstGeom>
      </xdr:spPr>
    </xdr:pic>
    <xdr:clientData/>
  </xdr:twoCellAnchor>
  <xdr:twoCellAnchor editAs="oneCell">
    <xdr:from>
      <xdr:col>2</xdr:col>
      <xdr:colOff>425823</xdr:colOff>
      <xdr:row>13</xdr:row>
      <xdr:rowOff>37761</xdr:rowOff>
    </xdr:from>
    <xdr:to>
      <xdr:col>2</xdr:col>
      <xdr:colOff>803138</xdr:colOff>
      <xdr:row>13</xdr:row>
      <xdr:rowOff>338936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269441" y="5382967"/>
          <a:ext cx="377315" cy="301175"/>
        </a:xfrm>
        <a:prstGeom prst="rect">
          <a:avLst/>
        </a:prstGeom>
      </xdr:spPr>
    </xdr:pic>
    <xdr:clientData/>
  </xdr:twoCellAnchor>
  <xdr:twoCellAnchor editAs="oneCell">
    <xdr:from>
      <xdr:col>2</xdr:col>
      <xdr:colOff>195962</xdr:colOff>
      <xdr:row>14</xdr:row>
      <xdr:rowOff>42416</xdr:rowOff>
    </xdr:from>
    <xdr:to>
      <xdr:col>2</xdr:col>
      <xdr:colOff>1064557</xdr:colOff>
      <xdr:row>14</xdr:row>
      <xdr:rowOff>353282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5400000">
          <a:off x="4318445" y="5489757"/>
          <a:ext cx="310866" cy="868595"/>
        </a:xfrm>
        <a:prstGeom prst="rect">
          <a:avLst/>
        </a:prstGeom>
      </xdr:spPr>
    </xdr:pic>
    <xdr:clientData/>
  </xdr:twoCellAnchor>
  <xdr:twoCellAnchor editAs="oneCell">
    <xdr:from>
      <xdr:col>2</xdr:col>
      <xdr:colOff>433212</xdr:colOff>
      <xdr:row>12</xdr:row>
      <xdr:rowOff>56028</xdr:rowOff>
    </xdr:from>
    <xdr:to>
      <xdr:col>2</xdr:col>
      <xdr:colOff>635974</xdr:colOff>
      <xdr:row>12</xdr:row>
      <xdr:rowOff>344357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276830" y="5020234"/>
          <a:ext cx="202762" cy="288329"/>
        </a:xfrm>
        <a:prstGeom prst="rect">
          <a:avLst/>
        </a:prstGeom>
      </xdr:spPr>
    </xdr:pic>
    <xdr:clientData/>
  </xdr:twoCellAnchor>
  <xdr:twoCellAnchor editAs="oneCell">
    <xdr:from>
      <xdr:col>2</xdr:col>
      <xdr:colOff>442361</xdr:colOff>
      <xdr:row>15</xdr:row>
      <xdr:rowOff>78440</xdr:rowOff>
    </xdr:from>
    <xdr:to>
      <xdr:col>2</xdr:col>
      <xdr:colOff>817848</xdr:colOff>
      <xdr:row>16</xdr:row>
      <xdr:rowOff>2035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285979" y="6185646"/>
          <a:ext cx="375487" cy="304595"/>
        </a:xfrm>
        <a:prstGeom prst="rect">
          <a:avLst/>
        </a:prstGeom>
      </xdr:spPr>
    </xdr:pic>
    <xdr:clientData/>
  </xdr:twoCellAnchor>
  <xdr:twoCellAnchor editAs="oneCell">
    <xdr:from>
      <xdr:col>2</xdr:col>
      <xdr:colOff>423884</xdr:colOff>
      <xdr:row>18</xdr:row>
      <xdr:rowOff>44823</xdr:rowOff>
    </xdr:from>
    <xdr:to>
      <xdr:col>2</xdr:col>
      <xdr:colOff>812380</xdr:colOff>
      <xdr:row>18</xdr:row>
      <xdr:rowOff>332102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267502" y="7295029"/>
          <a:ext cx="388496" cy="287279"/>
        </a:xfrm>
        <a:prstGeom prst="rect">
          <a:avLst/>
        </a:prstGeom>
      </xdr:spPr>
    </xdr:pic>
    <xdr:clientData/>
  </xdr:twoCellAnchor>
  <xdr:twoCellAnchor editAs="oneCell">
    <xdr:from>
      <xdr:col>2</xdr:col>
      <xdr:colOff>358311</xdr:colOff>
      <xdr:row>21</xdr:row>
      <xdr:rowOff>30659</xdr:rowOff>
    </xdr:from>
    <xdr:to>
      <xdr:col>2</xdr:col>
      <xdr:colOff>941294</xdr:colOff>
      <xdr:row>21</xdr:row>
      <xdr:rowOff>360551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16200000">
          <a:off x="4328475" y="8297319"/>
          <a:ext cx="329892" cy="582983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168089</xdr:colOff>
      <xdr:row>22</xdr:row>
      <xdr:rowOff>103319</xdr:rowOff>
    </xdr:from>
    <xdr:to>
      <xdr:col>2</xdr:col>
      <xdr:colOff>1084893</xdr:colOff>
      <xdr:row>22</xdr:row>
      <xdr:rowOff>276092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16200000">
          <a:off x="4383722" y="8505510"/>
          <a:ext cx="172773" cy="916804"/>
        </a:xfrm>
        <a:prstGeom prst="rect">
          <a:avLst/>
        </a:prstGeom>
      </xdr:spPr>
    </xdr:pic>
    <xdr:clientData/>
  </xdr:twoCellAnchor>
  <xdr:twoCellAnchor editAs="oneCell">
    <xdr:from>
      <xdr:col>2</xdr:col>
      <xdr:colOff>347727</xdr:colOff>
      <xdr:row>23</xdr:row>
      <xdr:rowOff>22411</xdr:rowOff>
    </xdr:from>
    <xdr:to>
      <xdr:col>2</xdr:col>
      <xdr:colOff>810539</xdr:colOff>
      <xdr:row>23</xdr:row>
      <xdr:rowOff>364712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16200000">
          <a:off x="4251600" y="9117362"/>
          <a:ext cx="342301" cy="462812"/>
        </a:xfrm>
        <a:prstGeom prst="rect">
          <a:avLst/>
        </a:prstGeom>
      </xdr:spPr>
    </xdr:pic>
    <xdr:clientData/>
  </xdr:twoCellAnchor>
  <xdr:twoCellAnchor editAs="oneCell">
    <xdr:from>
      <xdr:col>2</xdr:col>
      <xdr:colOff>430909</xdr:colOff>
      <xdr:row>24</xdr:row>
      <xdr:rowOff>44823</xdr:rowOff>
    </xdr:from>
    <xdr:to>
      <xdr:col>2</xdr:col>
      <xdr:colOff>787642</xdr:colOff>
      <xdr:row>24</xdr:row>
      <xdr:rowOff>369083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274527" y="9581029"/>
          <a:ext cx="356733" cy="324260"/>
        </a:xfrm>
        <a:prstGeom prst="rect">
          <a:avLst/>
        </a:prstGeom>
      </xdr:spPr>
    </xdr:pic>
    <xdr:clientData/>
  </xdr:twoCellAnchor>
  <xdr:twoCellAnchor editAs="oneCell">
    <xdr:from>
      <xdr:col>2</xdr:col>
      <xdr:colOff>453977</xdr:colOff>
      <xdr:row>26</xdr:row>
      <xdr:rowOff>22412</xdr:rowOff>
    </xdr:from>
    <xdr:to>
      <xdr:col>2</xdr:col>
      <xdr:colOff>774896</xdr:colOff>
      <xdr:row>27</xdr:row>
      <xdr:rowOff>68092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297595" y="10320618"/>
          <a:ext cx="320919" cy="426680"/>
        </a:xfrm>
        <a:prstGeom prst="rect">
          <a:avLst/>
        </a:prstGeom>
      </xdr:spPr>
    </xdr:pic>
    <xdr:clientData/>
  </xdr:twoCellAnchor>
  <xdr:twoCellAnchor editAs="oneCell">
    <xdr:from>
      <xdr:col>2</xdr:col>
      <xdr:colOff>358751</xdr:colOff>
      <xdr:row>27</xdr:row>
      <xdr:rowOff>89648</xdr:rowOff>
    </xdr:from>
    <xdr:to>
      <xdr:col>2</xdr:col>
      <xdr:colOff>930589</xdr:colOff>
      <xdr:row>28</xdr:row>
      <xdr:rowOff>27230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202369" y="10768854"/>
          <a:ext cx="571838" cy="318582"/>
        </a:xfrm>
        <a:prstGeom prst="rect">
          <a:avLst/>
        </a:prstGeom>
      </xdr:spPr>
    </xdr:pic>
    <xdr:clientData/>
  </xdr:twoCellAnchor>
  <xdr:twoCellAnchor editAs="oneCell">
    <xdr:from>
      <xdr:col>2</xdr:col>
      <xdr:colOff>499992</xdr:colOff>
      <xdr:row>28</xdr:row>
      <xdr:rowOff>56031</xdr:rowOff>
    </xdr:from>
    <xdr:to>
      <xdr:col>2</xdr:col>
      <xdr:colOff>773205</xdr:colOff>
      <xdr:row>28</xdr:row>
      <xdr:rowOff>354227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43610" y="11116237"/>
          <a:ext cx="273213" cy="298196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70</xdr:row>
      <xdr:rowOff>155864</xdr:rowOff>
    </xdr:from>
    <xdr:to>
      <xdr:col>2</xdr:col>
      <xdr:colOff>1206830</xdr:colOff>
      <xdr:row>72</xdr:row>
      <xdr:rowOff>373239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098348" y="100616039"/>
          <a:ext cx="1143000" cy="979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236764</xdr:colOff>
      <xdr:row>0</xdr:row>
      <xdr:rowOff>0</xdr:rowOff>
    </xdr:from>
    <xdr:ext cx="11603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/>
            <xdr:cNvSpPr txBox="1"/>
          </xdr:nvSpPr>
          <xdr:spPr>
            <a:xfrm>
              <a:off x="15238639" y="7846332"/>
              <a:ext cx="1160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19D1D25-D1F3-436B-AFA0-AECBDDC67888}" type="mathplaceholder">
                      <a:rPr lang="zh-CN" altLang="en-US" sz="1100" i="1">
                        <a:latin typeface="Cambria Math" panose="02040503050406030204" pitchFamily="18" charset="0"/>
                      </a:rPr>
                      <a:t>在此处键入公式。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15238639" y="7846332"/>
              <a:ext cx="1160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"在此处键入公式。"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0</xdr:rowOff>
    </xdr:from>
    <xdr:ext cx="685800" cy="284389"/>
    <xdr:pic>
      <xdr:nvPicPr>
        <xdr:cNvPr id="6" name="图片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28438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0</xdr:colOff>
      <xdr:row>14</xdr:row>
      <xdr:rowOff>47625</xdr:rowOff>
    </xdr:from>
    <xdr:to>
      <xdr:col>4</xdr:col>
      <xdr:colOff>190499</xdr:colOff>
      <xdr:row>25</xdr:row>
      <xdr:rowOff>161925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13</xdr:row>
      <xdr:rowOff>152400</xdr:rowOff>
    </xdr:from>
    <xdr:to>
      <xdr:col>8</xdr:col>
      <xdr:colOff>419099</xdr:colOff>
      <xdr:row>25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37368</xdr:colOff>
      <xdr:row>4</xdr:row>
      <xdr:rowOff>58616</xdr:rowOff>
    </xdr:from>
    <xdr:to>
      <xdr:col>5</xdr:col>
      <xdr:colOff>5854945</xdr:colOff>
      <xdr:row>16</xdr:row>
      <xdr:rowOff>134346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1022" y="1201616"/>
          <a:ext cx="5817577" cy="2713422"/>
        </a:xfrm>
        <a:prstGeom prst="rect">
          <a:avLst/>
        </a:prstGeom>
      </xdr:spPr>
    </xdr:pic>
    <xdr:clientData/>
  </xdr:twoCellAnchor>
  <xdr:twoCellAnchor editAs="oneCell">
    <xdr:from>
      <xdr:col>5</xdr:col>
      <xdr:colOff>5934806</xdr:colOff>
      <xdr:row>5</xdr:row>
      <xdr:rowOff>61971</xdr:rowOff>
    </xdr:from>
    <xdr:to>
      <xdr:col>10</xdr:col>
      <xdr:colOff>7325</xdr:colOff>
      <xdr:row>16</xdr:row>
      <xdr:rowOff>61880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8460" y="1424779"/>
          <a:ext cx="5788269" cy="2417793"/>
        </a:xfrm>
        <a:prstGeom prst="rect">
          <a:avLst/>
        </a:prstGeom>
      </xdr:spPr>
    </xdr:pic>
    <xdr:clientData/>
  </xdr:twoCellAnchor>
  <xdr:twoCellAnchor editAs="oneCell">
    <xdr:from>
      <xdr:col>5</xdr:col>
      <xdr:colOff>88656</xdr:colOff>
      <xdr:row>16</xdr:row>
      <xdr:rowOff>190502</xdr:rowOff>
    </xdr:from>
    <xdr:to>
      <xdr:col>5</xdr:col>
      <xdr:colOff>5925292</xdr:colOff>
      <xdr:row>29</xdr:row>
      <xdr:rowOff>209026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2310" y="3971194"/>
          <a:ext cx="5836636" cy="2876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113"/>
  <sheetViews>
    <sheetView showGridLines="0" tabSelected="1" zoomScale="85" zoomScaleNormal="85" workbookViewId="0">
      <pane xSplit="7" ySplit="6" topLeftCell="O50" activePane="bottomRight" state="frozen"/>
      <selection activeCell="R10" sqref="R10"/>
      <selection pane="topRight" activeCell="R10" sqref="R10"/>
      <selection pane="bottomLeft" activeCell="R10" sqref="R10"/>
      <selection pane="bottomRight" activeCell="Y52" sqref="Y52"/>
    </sheetView>
  </sheetViews>
  <sheetFormatPr defaultColWidth="9" defaultRowHeight="16.5"/>
  <cols>
    <col min="1" max="1" width="5.5" style="21" customWidth="1"/>
    <col min="2" max="2" width="8.75" style="21" customWidth="1"/>
    <col min="3" max="3" width="10" style="5" bestFit="1" customWidth="1"/>
    <col min="4" max="4" width="12.375" style="5" customWidth="1"/>
    <col min="5" max="5" width="19.875" style="5" customWidth="1"/>
    <col min="6" max="6" width="12.375" style="5" customWidth="1"/>
    <col min="7" max="8" width="14.625" style="5" customWidth="1"/>
    <col min="9" max="9" width="6.75" style="24" customWidth="1"/>
    <col min="10" max="10" width="13.25" style="2" customWidth="1"/>
    <col min="11" max="23" width="4.75" style="2" customWidth="1"/>
    <col min="24" max="24" width="4.375" style="2" customWidth="1"/>
    <col min="25" max="25" width="33.125" style="5" customWidth="1"/>
    <col min="26" max="26" width="36" style="2" bestFit="1" customWidth="1"/>
    <col min="27" max="27" width="45.125" style="2" bestFit="1" customWidth="1"/>
    <col min="28" max="29" width="21.375" style="5" customWidth="1"/>
    <col min="30" max="31" width="10.625" style="120" customWidth="1"/>
    <col min="32" max="33" width="10.625" style="82" customWidth="1"/>
    <col min="34" max="34" width="11.875" style="120" bestFit="1" customWidth="1"/>
    <col min="35" max="35" width="9.25" style="120" bestFit="1" customWidth="1"/>
    <col min="36" max="36" width="7.375" style="120" bestFit="1" customWidth="1"/>
    <col min="37" max="37" width="21.375" style="4" customWidth="1"/>
    <col min="38" max="16384" width="9" style="1"/>
  </cols>
  <sheetData>
    <row r="1" spans="1:37" s="35" customFormat="1">
      <c r="A1" s="31"/>
      <c r="B1" s="31"/>
      <c r="C1" s="32"/>
      <c r="D1" s="32"/>
      <c r="E1" s="32"/>
      <c r="F1" s="32"/>
      <c r="G1" s="32"/>
      <c r="H1" s="32"/>
      <c r="I1" s="85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2"/>
      <c r="Z1" s="33"/>
      <c r="AA1" s="33"/>
      <c r="AB1" s="32"/>
      <c r="AC1" s="32"/>
      <c r="AD1" s="33"/>
      <c r="AE1" s="33"/>
      <c r="AF1" s="33"/>
      <c r="AG1" s="33"/>
      <c r="AH1" s="33"/>
      <c r="AI1" s="33"/>
      <c r="AJ1" s="33"/>
      <c r="AK1" s="34"/>
    </row>
    <row r="2" spans="1:37" s="35" customFormat="1" ht="30">
      <c r="A2" s="160" t="s">
        <v>80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</row>
    <row r="3" spans="1:37" s="38" customFormat="1" ht="24.75">
      <c r="A3" s="169" t="s">
        <v>248</v>
      </c>
      <c r="B3" s="169"/>
      <c r="C3" s="169"/>
      <c r="D3" s="169"/>
      <c r="E3" s="88"/>
      <c r="F3" s="88"/>
      <c r="G3" s="36"/>
      <c r="H3" s="36"/>
      <c r="I3" s="8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6"/>
      <c r="Z3" s="37"/>
      <c r="AA3" s="37"/>
      <c r="AB3" s="36"/>
      <c r="AC3" s="36"/>
      <c r="AD3" s="37"/>
      <c r="AE3" s="37"/>
      <c r="AF3" s="37"/>
      <c r="AG3" s="37"/>
      <c r="AH3" s="37"/>
      <c r="AI3" s="37"/>
      <c r="AJ3" s="37"/>
    </row>
    <row r="4" spans="1:37" s="39" customFormat="1" ht="24.75">
      <c r="A4" s="40"/>
      <c r="B4" s="40"/>
      <c r="C4" s="40"/>
      <c r="D4" s="40"/>
      <c r="E4" s="40"/>
      <c r="F4" s="40"/>
      <c r="G4" s="40"/>
      <c r="H4" s="40"/>
      <c r="I4" s="87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5"/>
    </row>
    <row r="5" spans="1:37" ht="20.25" customHeight="1">
      <c r="A5" s="162" t="s">
        <v>37</v>
      </c>
      <c r="B5" s="162" t="s">
        <v>189</v>
      </c>
      <c r="C5" s="164" t="s">
        <v>36</v>
      </c>
      <c r="D5" s="164" t="s">
        <v>212</v>
      </c>
      <c r="E5" s="164" t="s">
        <v>191</v>
      </c>
      <c r="F5" s="164" t="s">
        <v>190</v>
      </c>
      <c r="G5" s="164" t="s">
        <v>246</v>
      </c>
      <c r="H5" s="164" t="s">
        <v>247</v>
      </c>
      <c r="I5" s="172" t="s">
        <v>210</v>
      </c>
      <c r="J5" s="170" t="s">
        <v>206</v>
      </c>
      <c r="K5" s="166" t="s">
        <v>211</v>
      </c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8"/>
      <c r="Y5" s="122" t="s">
        <v>12</v>
      </c>
      <c r="Z5" s="58" t="s">
        <v>97</v>
      </c>
      <c r="AA5" s="174" t="s">
        <v>96</v>
      </c>
      <c r="AB5" s="174"/>
      <c r="AC5" s="174"/>
      <c r="AD5" s="129"/>
      <c r="AE5" s="129"/>
      <c r="AF5" s="129"/>
      <c r="AG5" s="129"/>
      <c r="AH5" s="121"/>
      <c r="AI5" s="121"/>
      <c r="AJ5" s="121"/>
      <c r="AK5" s="161" t="s">
        <v>11</v>
      </c>
    </row>
    <row r="6" spans="1:37" s="3" customFormat="1" ht="66.75">
      <c r="A6" s="163"/>
      <c r="B6" s="163"/>
      <c r="C6" s="165"/>
      <c r="D6" s="165"/>
      <c r="E6" s="165"/>
      <c r="F6" s="165"/>
      <c r="G6" s="165"/>
      <c r="H6" s="165"/>
      <c r="I6" s="173"/>
      <c r="J6" s="171"/>
      <c r="K6" s="89" t="s">
        <v>0</v>
      </c>
      <c r="L6" s="89" t="s">
        <v>8</v>
      </c>
      <c r="M6" s="89" t="s">
        <v>1</v>
      </c>
      <c r="N6" s="89" t="s">
        <v>208</v>
      </c>
      <c r="O6" s="89" t="s">
        <v>2</v>
      </c>
      <c r="P6" s="89" t="s">
        <v>3</v>
      </c>
      <c r="Q6" s="89" t="s">
        <v>4</v>
      </c>
      <c r="R6" s="89" t="s">
        <v>5</v>
      </c>
      <c r="S6" s="89" t="s">
        <v>10</v>
      </c>
      <c r="T6" s="89" t="s">
        <v>6</v>
      </c>
      <c r="U6" s="89" t="s">
        <v>7</v>
      </c>
      <c r="V6" s="89" t="s">
        <v>14</v>
      </c>
      <c r="W6" s="89" t="s">
        <v>15</v>
      </c>
      <c r="X6" s="89" t="s">
        <v>9</v>
      </c>
      <c r="Y6" s="22" t="s">
        <v>42</v>
      </c>
      <c r="Z6" s="51" t="s">
        <v>159</v>
      </c>
      <c r="AA6" s="51" t="s">
        <v>213</v>
      </c>
      <c r="AB6" s="51" t="s">
        <v>214</v>
      </c>
      <c r="AC6" s="51" t="s">
        <v>215</v>
      </c>
      <c r="AD6" s="22" t="s">
        <v>39</v>
      </c>
      <c r="AE6" s="22" t="s">
        <v>40</v>
      </c>
      <c r="AF6" s="22" t="s">
        <v>41</v>
      </c>
      <c r="AG6" s="22" t="s">
        <v>245</v>
      </c>
      <c r="AH6" s="22" t="s">
        <v>38</v>
      </c>
      <c r="AI6" s="22" t="s">
        <v>13</v>
      </c>
      <c r="AJ6" s="22" t="s">
        <v>250</v>
      </c>
      <c r="AK6" s="161"/>
    </row>
    <row r="7" spans="1:37" s="3" customFormat="1" ht="148.5">
      <c r="A7" s="151" t="s">
        <v>527</v>
      </c>
      <c r="B7" s="151" t="s">
        <v>251</v>
      </c>
      <c r="C7" s="154" t="s">
        <v>252</v>
      </c>
      <c r="D7" s="156" t="s">
        <v>253</v>
      </c>
      <c r="E7" s="4" t="s">
        <v>254</v>
      </c>
      <c r="F7" s="4" t="s">
        <v>261</v>
      </c>
      <c r="G7" s="5" t="s">
        <v>486</v>
      </c>
      <c r="H7" s="5" t="s">
        <v>255</v>
      </c>
      <c r="I7" s="24" t="s">
        <v>209</v>
      </c>
      <c r="J7" s="2" t="s">
        <v>207</v>
      </c>
      <c r="K7" s="2"/>
      <c r="L7" s="2"/>
      <c r="M7" s="2" t="s">
        <v>256</v>
      </c>
      <c r="N7" s="120" t="s">
        <v>257</v>
      </c>
      <c r="O7" s="2"/>
      <c r="P7" s="2"/>
      <c r="Q7" s="2"/>
      <c r="R7" s="2"/>
      <c r="S7" s="2"/>
      <c r="T7" s="2"/>
      <c r="U7" s="2"/>
      <c r="V7" s="2"/>
      <c r="W7" s="2"/>
      <c r="X7" s="2"/>
      <c r="Y7" s="5" t="s">
        <v>488</v>
      </c>
      <c r="Z7" s="5" t="s">
        <v>258</v>
      </c>
      <c r="AA7" s="5" t="s">
        <v>259</v>
      </c>
      <c r="AB7" s="5" t="s">
        <v>260</v>
      </c>
      <c r="AC7" s="5"/>
      <c r="AD7" s="120">
        <v>7</v>
      </c>
      <c r="AE7" s="120">
        <v>7</v>
      </c>
      <c r="AF7" s="120">
        <v>3</v>
      </c>
      <c r="AG7" s="130" t="str">
        <f>IFERROR(VLOOKUP(AD7&amp;AE7&amp;AF7,风险评估工具!$D:$E,2,0),"")</f>
        <v>M</v>
      </c>
      <c r="AH7" s="132">
        <v>45184</v>
      </c>
      <c r="AI7" s="120"/>
      <c r="AJ7" s="120"/>
      <c r="AK7" s="2"/>
    </row>
    <row r="8" spans="1:37" s="144" customFormat="1" ht="66">
      <c r="A8" s="152"/>
      <c r="B8" s="152"/>
      <c r="C8" s="159"/>
      <c r="D8" s="157"/>
      <c r="E8" s="149" t="s">
        <v>530</v>
      </c>
      <c r="F8" s="139"/>
      <c r="G8" s="145"/>
      <c r="H8" s="141" t="s">
        <v>490</v>
      </c>
      <c r="I8" s="142" t="s">
        <v>487</v>
      </c>
      <c r="J8" s="142"/>
      <c r="K8" s="142"/>
      <c r="L8" s="142"/>
      <c r="M8" s="142" t="s">
        <v>256</v>
      </c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1" t="s">
        <v>489</v>
      </c>
      <c r="Z8" s="141" t="s">
        <v>516</v>
      </c>
      <c r="AA8" s="141" t="s">
        <v>494</v>
      </c>
      <c r="AB8" s="141" t="s">
        <v>491</v>
      </c>
      <c r="AC8" s="141"/>
      <c r="AD8" s="142"/>
      <c r="AE8" s="142"/>
      <c r="AF8" s="142"/>
      <c r="AG8" s="142"/>
      <c r="AH8" s="143"/>
      <c r="AI8" s="142"/>
      <c r="AJ8" s="142"/>
      <c r="AK8" s="142"/>
    </row>
    <row r="9" spans="1:37" s="144" customFormat="1" ht="33">
      <c r="A9" s="152"/>
      <c r="B9" s="152"/>
      <c r="C9" s="159"/>
      <c r="D9" s="157"/>
      <c r="E9" s="150"/>
      <c r="F9" s="139"/>
      <c r="G9" s="145"/>
      <c r="H9" s="141" t="s">
        <v>518</v>
      </c>
      <c r="I9" s="142" t="s">
        <v>487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 t="s">
        <v>517</v>
      </c>
      <c r="W9" s="142"/>
      <c r="X9" s="142"/>
      <c r="Y9" s="141" t="s">
        <v>520</v>
      </c>
      <c r="Z9" s="141" t="s">
        <v>519</v>
      </c>
      <c r="AA9" s="141" t="s">
        <v>521</v>
      </c>
      <c r="AB9" s="141" t="s">
        <v>522</v>
      </c>
      <c r="AC9" s="141"/>
      <c r="AD9" s="142"/>
      <c r="AE9" s="142"/>
      <c r="AF9" s="142"/>
      <c r="AG9" s="142"/>
      <c r="AH9" s="143"/>
      <c r="AI9" s="142"/>
      <c r="AJ9" s="142"/>
      <c r="AK9" s="142"/>
    </row>
    <row r="10" spans="1:37" s="298" customFormat="1" ht="33">
      <c r="A10" s="153"/>
      <c r="B10" s="153"/>
      <c r="C10" s="155"/>
      <c r="D10" s="158"/>
      <c r="E10" s="293" t="s">
        <v>542</v>
      </c>
      <c r="F10" s="51" t="s">
        <v>543</v>
      </c>
      <c r="G10" s="295"/>
      <c r="H10" s="51" t="s">
        <v>544</v>
      </c>
      <c r="I10" s="51" t="s">
        <v>545</v>
      </c>
      <c r="J10" s="51"/>
      <c r="K10" s="51"/>
      <c r="L10" s="51"/>
      <c r="M10" s="51" t="s">
        <v>546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296" t="s">
        <v>549</v>
      </c>
      <c r="Z10" s="296" t="s">
        <v>547</v>
      </c>
      <c r="AA10" s="296" t="s">
        <v>548</v>
      </c>
      <c r="AB10" s="296"/>
      <c r="AC10" s="296"/>
      <c r="AD10" s="51"/>
      <c r="AE10" s="51"/>
      <c r="AF10" s="51"/>
      <c r="AG10" s="51"/>
      <c r="AH10" s="297"/>
      <c r="AI10" s="51"/>
      <c r="AJ10" s="51"/>
      <c r="AK10" s="51"/>
    </row>
    <row r="11" spans="1:37" s="3" customFormat="1" ht="115.5" customHeight="1">
      <c r="A11" s="151" t="s">
        <v>273</v>
      </c>
      <c r="B11" s="151" t="s">
        <v>251</v>
      </c>
      <c r="C11" s="154" t="s">
        <v>252</v>
      </c>
      <c r="D11" s="156" t="s">
        <v>264</v>
      </c>
      <c r="E11" s="161" t="s">
        <v>262</v>
      </c>
      <c r="F11" s="161" t="s">
        <v>263</v>
      </c>
      <c r="G11" s="154" t="s">
        <v>265</v>
      </c>
      <c r="H11" s="5"/>
      <c r="I11" s="24"/>
      <c r="J11" s="131"/>
      <c r="K11" s="131"/>
      <c r="L11" s="131"/>
      <c r="M11" s="131" t="s">
        <v>256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5" t="s">
        <v>464</v>
      </c>
      <c r="Z11" s="5" t="s">
        <v>266</v>
      </c>
      <c r="AA11" s="5" t="s">
        <v>270</v>
      </c>
      <c r="AB11" s="5" t="s">
        <v>477</v>
      </c>
      <c r="AC11" s="5"/>
      <c r="AD11" s="131"/>
      <c r="AE11" s="131"/>
      <c r="AF11" s="131"/>
      <c r="AG11" s="131"/>
      <c r="AH11" s="132"/>
      <c r="AI11" s="131"/>
      <c r="AJ11" s="131"/>
      <c r="AK11" s="131"/>
    </row>
    <row r="12" spans="1:37" s="3" customFormat="1" ht="66">
      <c r="A12" s="152"/>
      <c r="B12" s="152"/>
      <c r="C12" s="159"/>
      <c r="D12" s="157"/>
      <c r="E12" s="161"/>
      <c r="F12" s="161"/>
      <c r="G12" s="159"/>
      <c r="H12" s="5"/>
      <c r="I12" s="24"/>
      <c r="J12" s="131"/>
      <c r="K12" s="131"/>
      <c r="L12" s="131"/>
      <c r="M12" s="131" t="s">
        <v>256</v>
      </c>
      <c r="N12" s="131" t="s">
        <v>257</v>
      </c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5" t="s">
        <v>461</v>
      </c>
      <c r="Z12" s="5" t="s">
        <v>315</v>
      </c>
      <c r="AA12" s="5" t="s">
        <v>465</v>
      </c>
      <c r="AB12" s="5" t="s">
        <v>478</v>
      </c>
      <c r="AC12" s="5"/>
      <c r="AD12" s="131"/>
      <c r="AE12" s="131"/>
      <c r="AF12" s="131"/>
      <c r="AG12" s="131"/>
      <c r="AH12" s="132"/>
      <c r="AI12" s="131"/>
      <c r="AJ12" s="131"/>
      <c r="AK12" s="131"/>
    </row>
    <row r="13" spans="1:37" s="144" customFormat="1" ht="82.5">
      <c r="A13" s="152"/>
      <c r="B13" s="152"/>
      <c r="C13" s="159"/>
      <c r="D13" s="157"/>
      <c r="E13" s="161"/>
      <c r="F13" s="161"/>
      <c r="G13" s="159"/>
      <c r="H13" s="141"/>
      <c r="I13" s="142" t="s">
        <v>523</v>
      </c>
      <c r="J13" s="142"/>
      <c r="K13" s="142"/>
      <c r="L13" s="142"/>
      <c r="M13" s="142" t="s">
        <v>256</v>
      </c>
      <c r="N13" s="142" t="s">
        <v>257</v>
      </c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1" t="s">
        <v>492</v>
      </c>
      <c r="Z13" s="141" t="s">
        <v>514</v>
      </c>
      <c r="AA13" s="141" t="s">
        <v>498</v>
      </c>
      <c r="AB13" s="141" t="s">
        <v>495</v>
      </c>
      <c r="AC13" s="141"/>
      <c r="AD13" s="142"/>
      <c r="AE13" s="142"/>
      <c r="AF13" s="142"/>
      <c r="AG13" s="142"/>
      <c r="AH13" s="143"/>
      <c r="AI13" s="142"/>
      <c r="AJ13" s="142"/>
      <c r="AK13" s="142"/>
    </row>
    <row r="14" spans="1:37" s="144" customFormat="1" ht="33">
      <c r="A14" s="152"/>
      <c r="B14" s="152"/>
      <c r="C14" s="159"/>
      <c r="D14" s="157"/>
      <c r="E14" s="161"/>
      <c r="F14" s="161"/>
      <c r="G14" s="159"/>
      <c r="H14" s="141" t="s">
        <v>524</v>
      </c>
      <c r="I14" s="142" t="s">
        <v>487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 t="s">
        <v>517</v>
      </c>
      <c r="W14" s="142"/>
      <c r="X14" s="142"/>
      <c r="Y14" s="141" t="s">
        <v>520</v>
      </c>
      <c r="Z14" s="141" t="s">
        <v>519</v>
      </c>
      <c r="AA14" s="141" t="s">
        <v>521</v>
      </c>
      <c r="AB14" s="141" t="s">
        <v>522</v>
      </c>
      <c r="AC14" s="141"/>
      <c r="AD14" s="142"/>
      <c r="AE14" s="142"/>
      <c r="AF14" s="142"/>
      <c r="AG14" s="142"/>
      <c r="AH14" s="143"/>
      <c r="AI14" s="142"/>
      <c r="AJ14" s="142"/>
      <c r="AK14" s="142"/>
    </row>
    <row r="15" spans="1:37" s="3" customFormat="1" ht="33">
      <c r="A15" s="152"/>
      <c r="B15" s="152"/>
      <c r="C15" s="159"/>
      <c r="D15" s="157"/>
      <c r="E15" s="161"/>
      <c r="F15" s="161"/>
      <c r="G15" s="159"/>
      <c r="H15" s="5"/>
      <c r="I15" s="24"/>
      <c r="J15" s="131"/>
      <c r="K15" s="131"/>
      <c r="L15" s="131"/>
      <c r="M15" s="131"/>
      <c r="N15" s="131" t="s">
        <v>257</v>
      </c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5" t="s">
        <v>496</v>
      </c>
      <c r="Z15" s="5" t="s">
        <v>267</v>
      </c>
      <c r="AA15" s="5" t="s">
        <v>271</v>
      </c>
      <c r="AB15" s="5" t="s">
        <v>493</v>
      </c>
      <c r="AC15" s="5"/>
      <c r="AD15" s="131"/>
      <c r="AE15" s="131"/>
      <c r="AF15" s="131"/>
      <c r="AG15" s="131"/>
      <c r="AH15" s="132"/>
      <c r="AI15" s="131"/>
      <c r="AJ15" s="131"/>
      <c r="AK15" s="131"/>
    </row>
    <row r="16" spans="1:37" s="144" customFormat="1" ht="82.5">
      <c r="A16" s="152"/>
      <c r="B16" s="152"/>
      <c r="C16" s="159"/>
      <c r="D16" s="157"/>
      <c r="E16" s="161"/>
      <c r="F16" s="161"/>
      <c r="G16" s="159"/>
      <c r="H16" s="141"/>
      <c r="I16" s="142" t="s">
        <v>487</v>
      </c>
      <c r="J16" s="142"/>
      <c r="K16" s="142"/>
      <c r="L16" s="142"/>
      <c r="M16" s="142" t="s">
        <v>256</v>
      </c>
      <c r="N16" s="142" t="s">
        <v>257</v>
      </c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1" t="s">
        <v>497</v>
      </c>
      <c r="Z16" s="141" t="s">
        <v>513</v>
      </c>
      <c r="AA16" s="141" t="s">
        <v>499</v>
      </c>
      <c r="AB16" s="141" t="s">
        <v>500</v>
      </c>
      <c r="AC16" s="141"/>
      <c r="AD16" s="142"/>
      <c r="AE16" s="142"/>
      <c r="AF16" s="142"/>
      <c r="AG16" s="142"/>
      <c r="AH16" s="143"/>
      <c r="AI16" s="142"/>
      <c r="AJ16" s="142"/>
      <c r="AK16" s="142"/>
    </row>
    <row r="17" spans="1:37" s="144" customFormat="1" ht="33">
      <c r="A17" s="152"/>
      <c r="B17" s="152"/>
      <c r="C17" s="159"/>
      <c r="D17" s="157"/>
      <c r="E17" s="161"/>
      <c r="F17" s="161"/>
      <c r="G17" s="159"/>
      <c r="H17" s="141" t="s">
        <v>525</v>
      </c>
      <c r="I17" s="142" t="s">
        <v>487</v>
      </c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 t="s">
        <v>517</v>
      </c>
      <c r="W17" s="142"/>
      <c r="X17" s="142"/>
      <c r="Y17" s="141" t="s">
        <v>520</v>
      </c>
      <c r="Z17" s="141" t="s">
        <v>519</v>
      </c>
      <c r="AA17" s="141" t="s">
        <v>521</v>
      </c>
      <c r="AB17" s="141" t="s">
        <v>522</v>
      </c>
      <c r="AC17" s="141"/>
      <c r="AD17" s="142"/>
      <c r="AE17" s="142"/>
      <c r="AF17" s="142"/>
      <c r="AG17" s="142"/>
      <c r="AH17" s="143"/>
      <c r="AI17" s="142"/>
      <c r="AJ17" s="142"/>
      <c r="AK17" s="142"/>
    </row>
    <row r="18" spans="1:37" s="3" customFormat="1" ht="33">
      <c r="A18" s="152"/>
      <c r="B18" s="152"/>
      <c r="C18" s="159"/>
      <c r="D18" s="157"/>
      <c r="E18" s="161"/>
      <c r="F18" s="161"/>
      <c r="G18" s="159"/>
      <c r="H18" s="5"/>
      <c r="I18" s="24"/>
      <c r="J18" s="131"/>
      <c r="K18" s="131"/>
      <c r="L18" s="131"/>
      <c r="M18" s="131"/>
      <c r="N18" s="131" t="s">
        <v>257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5" t="s">
        <v>462</v>
      </c>
      <c r="Z18" s="5" t="s">
        <v>268</v>
      </c>
      <c r="AA18" s="5"/>
      <c r="AB18" s="5"/>
      <c r="AC18" s="5"/>
      <c r="AD18" s="131"/>
      <c r="AE18" s="131"/>
      <c r="AF18" s="131"/>
      <c r="AG18" s="131"/>
      <c r="AH18" s="132"/>
      <c r="AI18" s="131"/>
      <c r="AJ18" s="131"/>
      <c r="AK18" s="131"/>
    </row>
    <row r="19" spans="1:37" s="3" customFormat="1" ht="33">
      <c r="A19" s="153"/>
      <c r="B19" s="153"/>
      <c r="C19" s="155"/>
      <c r="D19" s="158"/>
      <c r="E19" s="161"/>
      <c r="F19" s="161"/>
      <c r="G19" s="155"/>
      <c r="H19" s="5"/>
      <c r="I19" s="24"/>
      <c r="J19" s="131"/>
      <c r="K19" s="131"/>
      <c r="L19" s="131"/>
      <c r="M19" s="131"/>
      <c r="N19" s="131" t="s">
        <v>257</v>
      </c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5" t="s">
        <v>463</v>
      </c>
      <c r="Z19" s="5" t="s">
        <v>269</v>
      </c>
      <c r="AA19" s="5" t="s">
        <v>272</v>
      </c>
      <c r="AB19" s="5"/>
      <c r="AC19" s="5"/>
      <c r="AD19" s="131"/>
      <c r="AE19" s="131"/>
      <c r="AF19" s="131"/>
      <c r="AG19" s="131"/>
      <c r="AH19" s="132"/>
      <c r="AI19" s="131"/>
      <c r="AJ19" s="131"/>
      <c r="AK19" s="131"/>
    </row>
    <row r="20" spans="1:37" s="3" customFormat="1" ht="49.5">
      <c r="A20" s="151" t="s">
        <v>285</v>
      </c>
      <c r="B20" s="151" t="s">
        <v>274</v>
      </c>
      <c r="C20" s="154" t="s">
        <v>275</v>
      </c>
      <c r="D20" s="156" t="s">
        <v>276</v>
      </c>
      <c r="E20" s="156"/>
      <c r="F20" s="156"/>
      <c r="G20" s="154"/>
      <c r="H20" s="5"/>
      <c r="I20" s="24"/>
      <c r="J20" s="2"/>
      <c r="K20" s="2"/>
      <c r="L20" s="2"/>
      <c r="M20" s="2"/>
      <c r="N20" s="120"/>
      <c r="O20" s="2"/>
      <c r="P20" s="2"/>
      <c r="Q20" s="2"/>
      <c r="R20" s="2"/>
      <c r="S20" s="2"/>
      <c r="T20" s="2"/>
      <c r="U20" s="2"/>
      <c r="V20" s="2"/>
      <c r="W20" s="2"/>
      <c r="X20" s="2"/>
      <c r="Y20" s="175" t="s">
        <v>277</v>
      </c>
      <c r="Z20" s="5" t="s">
        <v>278</v>
      </c>
      <c r="AA20" s="5" t="s">
        <v>279</v>
      </c>
      <c r="AB20" s="5"/>
      <c r="AC20" s="5"/>
      <c r="AD20" s="120">
        <v>7</v>
      </c>
      <c r="AE20" s="120">
        <v>7</v>
      </c>
      <c r="AF20" s="120">
        <v>7</v>
      </c>
      <c r="AG20" s="130" t="str">
        <f>IFERROR(VLOOKUP(AD20&amp;AE20&amp;AF20,风险评估工具!$D:$E,2,0),"")</f>
        <v>H</v>
      </c>
      <c r="AH20" s="132">
        <v>45184</v>
      </c>
      <c r="AI20" s="120"/>
      <c r="AJ20" s="120"/>
      <c r="AK20" s="2"/>
    </row>
    <row r="21" spans="1:37" s="3" customFormat="1" ht="33">
      <c r="A21" s="152"/>
      <c r="B21" s="152"/>
      <c r="C21" s="159"/>
      <c r="D21" s="157"/>
      <c r="E21" s="157"/>
      <c r="F21" s="157"/>
      <c r="G21" s="159"/>
      <c r="H21" s="5"/>
      <c r="I21" s="24"/>
      <c r="J21" s="2"/>
      <c r="K21" s="2"/>
      <c r="L21" s="2"/>
      <c r="M21" s="2"/>
      <c r="N21" s="120"/>
      <c r="O21" s="2"/>
      <c r="P21" s="2"/>
      <c r="Q21" s="2"/>
      <c r="R21" s="2"/>
      <c r="S21" s="2"/>
      <c r="T21" s="2"/>
      <c r="U21" s="2"/>
      <c r="V21" s="2"/>
      <c r="W21" s="2"/>
      <c r="X21" s="2"/>
      <c r="Y21" s="176"/>
      <c r="Z21" s="5" t="s">
        <v>280</v>
      </c>
      <c r="AA21" s="5" t="s">
        <v>281</v>
      </c>
      <c r="AB21" s="5"/>
      <c r="AC21" s="5"/>
      <c r="AD21" s="130">
        <v>7</v>
      </c>
      <c r="AE21" s="130">
        <v>7</v>
      </c>
      <c r="AF21" s="130">
        <v>7</v>
      </c>
      <c r="AG21" s="130" t="str">
        <f>IFERROR(VLOOKUP(AD21&amp;AE21&amp;AF21,风险评估工具!$D:$E,2,0),"")</f>
        <v>H</v>
      </c>
      <c r="AH21" s="132">
        <v>45184</v>
      </c>
      <c r="AI21" s="120"/>
      <c r="AJ21" s="120"/>
      <c r="AK21" s="2"/>
    </row>
    <row r="22" spans="1:37" s="3" customFormat="1" ht="33">
      <c r="A22" s="153"/>
      <c r="B22" s="152"/>
      <c r="C22" s="159"/>
      <c r="D22" s="158"/>
      <c r="E22" s="158"/>
      <c r="F22" s="158"/>
      <c r="G22" s="155"/>
      <c r="H22" s="5"/>
      <c r="I22" s="24"/>
      <c r="J22" s="2"/>
      <c r="K22" s="2"/>
      <c r="L22" s="2"/>
      <c r="M22" s="2"/>
      <c r="N22" s="120"/>
      <c r="O22" s="2"/>
      <c r="P22" s="2"/>
      <c r="Q22" s="2"/>
      <c r="R22" s="2"/>
      <c r="S22" s="2"/>
      <c r="T22" s="2"/>
      <c r="U22" s="2"/>
      <c r="V22" s="2"/>
      <c r="W22" s="2"/>
      <c r="X22" s="2"/>
      <c r="Y22" s="5" t="s">
        <v>282</v>
      </c>
      <c r="Z22" s="5" t="s">
        <v>283</v>
      </c>
      <c r="AA22" s="5" t="s">
        <v>284</v>
      </c>
      <c r="AB22" s="5"/>
      <c r="AC22" s="5"/>
      <c r="AD22" s="130">
        <v>7</v>
      </c>
      <c r="AE22" s="130">
        <v>7</v>
      </c>
      <c r="AF22" s="130">
        <v>7</v>
      </c>
      <c r="AG22" s="130" t="str">
        <f>IFERROR(VLOOKUP(AD22&amp;AE22&amp;AF22,风险评估工具!$D:$E,2,0),"")</f>
        <v>H</v>
      </c>
      <c r="AH22" s="132">
        <v>45184</v>
      </c>
      <c r="AI22" s="120"/>
      <c r="AJ22" s="120"/>
      <c r="AK22" s="2"/>
    </row>
    <row r="23" spans="1:37" s="3" customFormat="1" ht="82.5">
      <c r="A23" s="151" t="s">
        <v>318</v>
      </c>
      <c r="B23" s="152"/>
      <c r="C23" s="159"/>
      <c r="D23" s="156" t="s">
        <v>287</v>
      </c>
      <c r="E23" s="4" t="s">
        <v>528</v>
      </c>
      <c r="F23" s="26"/>
      <c r="G23" s="5"/>
      <c r="H23" s="5"/>
      <c r="I23" s="24"/>
      <c r="J23" s="2"/>
      <c r="K23" s="2"/>
      <c r="L23" s="2"/>
      <c r="M23" s="2"/>
      <c r="N23" s="120"/>
      <c r="O23" s="2"/>
      <c r="P23" s="2"/>
      <c r="Q23" s="2"/>
      <c r="R23" s="2"/>
      <c r="S23" s="2"/>
      <c r="T23" s="2"/>
      <c r="U23" s="2"/>
      <c r="V23" s="2"/>
      <c r="W23" s="2"/>
      <c r="X23" s="2"/>
      <c r="Y23" s="5" t="s">
        <v>288</v>
      </c>
      <c r="Z23" s="5" t="s">
        <v>289</v>
      </c>
      <c r="AA23" s="5" t="s">
        <v>290</v>
      </c>
      <c r="AB23" s="5"/>
      <c r="AC23" s="5"/>
      <c r="AD23" s="130">
        <v>7</v>
      </c>
      <c r="AE23" s="130">
        <v>7</v>
      </c>
      <c r="AF23" s="130">
        <v>7</v>
      </c>
      <c r="AG23" s="130" t="str">
        <f>IFERROR(VLOOKUP(AD23&amp;AE23&amp;AF23,风险评估工具!$D:$E,2,0),"")</f>
        <v>H</v>
      </c>
      <c r="AH23" s="132">
        <v>45184</v>
      </c>
      <c r="AI23" s="120"/>
      <c r="AJ23" s="120"/>
      <c r="AK23" s="2"/>
    </row>
    <row r="24" spans="1:37" s="144" customFormat="1" ht="66">
      <c r="A24" s="152"/>
      <c r="B24" s="152"/>
      <c r="C24" s="159"/>
      <c r="D24" s="157"/>
      <c r="E24" s="139" t="s">
        <v>529</v>
      </c>
      <c r="F24" s="140"/>
      <c r="G24" s="141"/>
      <c r="H24" s="141"/>
      <c r="I24" s="142" t="s">
        <v>487</v>
      </c>
      <c r="J24" s="142"/>
      <c r="K24" s="142"/>
      <c r="L24" s="142"/>
      <c r="M24" s="142" t="s">
        <v>256</v>
      </c>
      <c r="N24" s="142" t="s">
        <v>257</v>
      </c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1" t="s">
        <v>501</v>
      </c>
      <c r="Z24" s="141" t="s">
        <v>502</v>
      </c>
      <c r="AA24" s="141" t="s">
        <v>506</v>
      </c>
      <c r="AB24" s="141" t="s">
        <v>504</v>
      </c>
      <c r="AC24" s="141"/>
      <c r="AD24" s="142"/>
      <c r="AE24" s="142"/>
      <c r="AF24" s="142"/>
      <c r="AG24" s="142"/>
      <c r="AH24" s="143"/>
      <c r="AI24" s="142"/>
      <c r="AJ24" s="142"/>
      <c r="AK24" s="142"/>
    </row>
    <row r="25" spans="1:37" s="298" customFormat="1">
      <c r="A25" s="153"/>
      <c r="B25" s="153"/>
      <c r="C25" s="155"/>
      <c r="D25" s="158"/>
      <c r="E25" s="294" t="s">
        <v>551</v>
      </c>
      <c r="F25" s="300"/>
      <c r="G25" s="296"/>
      <c r="H25" s="296"/>
      <c r="I25" s="51" t="s">
        <v>545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296" t="s">
        <v>550</v>
      </c>
      <c r="Z25" s="296" t="s">
        <v>552</v>
      </c>
      <c r="AA25" s="296" t="s">
        <v>553</v>
      </c>
      <c r="AB25" s="296"/>
      <c r="AC25" s="296"/>
      <c r="AD25" s="51"/>
      <c r="AE25" s="51"/>
      <c r="AF25" s="51"/>
      <c r="AG25" s="51"/>
      <c r="AH25" s="297"/>
      <c r="AI25" s="51"/>
      <c r="AJ25" s="51"/>
      <c r="AK25" s="51"/>
    </row>
    <row r="26" spans="1:37" s="5" customFormat="1" ht="33" customHeight="1">
      <c r="A26" s="5">
        <v>5</v>
      </c>
      <c r="B26" s="151" t="s">
        <v>274</v>
      </c>
      <c r="C26" s="154" t="s">
        <v>286</v>
      </c>
      <c r="D26" s="154" t="s">
        <v>291</v>
      </c>
      <c r="N26" s="120"/>
      <c r="AD26" s="130">
        <v>7</v>
      </c>
      <c r="AE26" s="130">
        <v>7</v>
      </c>
      <c r="AF26" s="130">
        <v>7</v>
      </c>
      <c r="AG26" s="130" t="str">
        <f>IFERROR(VLOOKUP(AD26&amp;AE26&amp;AF26,风险评估工具!$D:$E,2,0),"")</f>
        <v>H</v>
      </c>
      <c r="AH26" s="132">
        <v>45184</v>
      </c>
    </row>
    <row r="27" spans="1:37" s="146" customFormat="1" ht="82.5">
      <c r="A27" s="141"/>
      <c r="B27" s="152"/>
      <c r="C27" s="155"/>
      <c r="D27" s="155"/>
      <c r="E27" s="141"/>
      <c r="F27" s="141"/>
      <c r="G27" s="141"/>
      <c r="H27" s="141"/>
      <c r="I27" s="141" t="s">
        <v>487</v>
      </c>
      <c r="J27" s="141"/>
      <c r="K27" s="141"/>
      <c r="L27" s="141"/>
      <c r="M27" s="141" t="s">
        <v>256</v>
      </c>
      <c r="N27" s="142" t="s">
        <v>257</v>
      </c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 t="s">
        <v>505</v>
      </c>
      <c r="Z27" s="141" t="s">
        <v>513</v>
      </c>
      <c r="AA27" s="141" t="s">
        <v>499</v>
      </c>
      <c r="AB27" s="141" t="s">
        <v>500</v>
      </c>
      <c r="AC27" s="141"/>
      <c r="AD27" s="142"/>
      <c r="AE27" s="142"/>
      <c r="AF27" s="142"/>
      <c r="AG27" s="142"/>
      <c r="AH27" s="143"/>
      <c r="AI27" s="141"/>
      <c r="AJ27" s="141"/>
      <c r="AK27" s="141"/>
    </row>
    <row r="28" spans="1:37" s="3" customFormat="1" ht="33">
      <c r="A28" s="20" t="s">
        <v>319</v>
      </c>
      <c r="B28" s="153"/>
      <c r="C28" s="4" t="s">
        <v>286</v>
      </c>
      <c r="D28" s="26" t="s">
        <v>292</v>
      </c>
      <c r="E28" s="4"/>
      <c r="F28" s="26"/>
      <c r="G28" s="5"/>
      <c r="H28" s="5"/>
      <c r="I28" s="24"/>
      <c r="J28" s="2"/>
      <c r="K28" s="2"/>
      <c r="L28" s="2"/>
      <c r="M28" s="2"/>
      <c r="N28" s="120"/>
      <c r="O28" s="2"/>
      <c r="P28" s="2"/>
      <c r="Q28" s="2"/>
      <c r="R28" s="2"/>
      <c r="S28" s="2"/>
      <c r="T28" s="2"/>
      <c r="U28" s="2"/>
      <c r="V28" s="2"/>
      <c r="W28" s="2"/>
      <c r="X28" s="2"/>
      <c r="Y28" s="5"/>
      <c r="Z28" s="5"/>
      <c r="AA28" s="5" t="s">
        <v>293</v>
      </c>
      <c r="AB28" s="5"/>
      <c r="AC28" s="5"/>
      <c r="AD28" s="130">
        <v>7</v>
      </c>
      <c r="AE28" s="130">
        <v>7</v>
      </c>
      <c r="AF28" s="130">
        <v>7</v>
      </c>
      <c r="AG28" s="130" t="str">
        <f>IFERROR(VLOOKUP(AD28&amp;AE28&amp;AF28,风险评估工具!$D:$E,2,0),"")</f>
        <v>H</v>
      </c>
      <c r="AH28" s="132">
        <v>45184</v>
      </c>
      <c r="AI28" s="120"/>
      <c r="AJ28" s="120"/>
      <c r="AK28" s="2"/>
    </row>
    <row r="29" spans="1:37" s="3" customFormat="1" ht="66" customHeight="1">
      <c r="A29" s="151" t="s">
        <v>320</v>
      </c>
      <c r="B29" s="151" t="s">
        <v>294</v>
      </c>
      <c r="C29" s="154" t="s">
        <v>295</v>
      </c>
      <c r="D29" s="156" t="s">
        <v>296</v>
      </c>
      <c r="E29" s="154" t="s">
        <v>297</v>
      </c>
      <c r="F29" s="26"/>
      <c r="G29" s="5"/>
      <c r="H29" s="5"/>
      <c r="I29" s="24"/>
      <c r="J29" s="2"/>
      <c r="K29" s="2"/>
      <c r="L29" s="2"/>
      <c r="M29" s="2"/>
      <c r="N29" s="120"/>
      <c r="O29" s="2"/>
      <c r="P29" s="2"/>
      <c r="Q29" s="2"/>
      <c r="R29" s="2"/>
      <c r="S29" s="2"/>
      <c r="T29" s="2"/>
      <c r="U29" s="2"/>
      <c r="V29" s="2"/>
      <c r="W29" s="2"/>
      <c r="X29" s="2"/>
      <c r="Y29" s="5" t="s">
        <v>298</v>
      </c>
      <c r="Z29" s="5" t="s">
        <v>299</v>
      </c>
      <c r="AA29" s="5" t="s">
        <v>503</v>
      </c>
      <c r="AB29" s="5"/>
      <c r="AC29" s="5"/>
      <c r="AD29" s="130">
        <v>7</v>
      </c>
      <c r="AE29" s="130">
        <v>7</v>
      </c>
      <c r="AF29" s="130">
        <v>7</v>
      </c>
      <c r="AG29" s="130" t="str">
        <f>IFERROR(VLOOKUP(AD29&amp;AE29&amp;AF29,风险评估工具!$D:$E,2,0),"")</f>
        <v>H</v>
      </c>
      <c r="AH29" s="132">
        <v>45184</v>
      </c>
      <c r="AI29" s="120"/>
      <c r="AJ29" s="120"/>
      <c r="AK29" s="2"/>
    </row>
    <row r="30" spans="1:37" s="3" customFormat="1" ht="33">
      <c r="A30" s="152"/>
      <c r="B30" s="152"/>
      <c r="C30" s="159"/>
      <c r="D30" s="157"/>
      <c r="E30" s="159"/>
      <c r="F30" s="5"/>
      <c r="G30" s="5"/>
      <c r="H30" s="5"/>
      <c r="I30" s="24"/>
      <c r="J30" s="2"/>
      <c r="K30" s="2"/>
      <c r="L30" s="2"/>
      <c r="M30" s="2"/>
      <c r="N30" s="120"/>
      <c r="O30" s="2"/>
      <c r="P30" s="2"/>
      <c r="Q30" s="2"/>
      <c r="R30" s="2"/>
      <c r="S30" s="2"/>
      <c r="T30" s="2"/>
      <c r="U30" s="2"/>
      <c r="V30" s="2"/>
      <c r="W30" s="2"/>
      <c r="X30" s="2"/>
      <c r="Y30" s="5" t="s">
        <v>304</v>
      </c>
      <c r="Z30" s="5" t="s">
        <v>303</v>
      </c>
      <c r="AA30" s="5" t="s">
        <v>305</v>
      </c>
      <c r="AB30" s="5"/>
      <c r="AC30" s="5"/>
      <c r="AD30" s="130">
        <v>7</v>
      </c>
      <c r="AE30" s="130">
        <v>7</v>
      </c>
      <c r="AF30" s="130">
        <v>7</v>
      </c>
      <c r="AG30" s="130" t="str">
        <f>IFERROR(VLOOKUP(AD30&amp;AE30&amp;AF30,风险评估工具!$D:$E,2,0),"")</f>
        <v>H</v>
      </c>
      <c r="AH30" s="132">
        <v>45184</v>
      </c>
      <c r="AI30" s="120"/>
      <c r="AJ30" s="120"/>
      <c r="AK30" s="2"/>
    </row>
    <row r="31" spans="1:37" s="3" customFormat="1" ht="33">
      <c r="A31" s="153"/>
      <c r="B31" s="152"/>
      <c r="C31" s="159"/>
      <c r="D31" s="157"/>
      <c r="E31" s="155"/>
      <c r="F31" s="5"/>
      <c r="G31" s="5"/>
      <c r="H31" s="5"/>
      <c r="I31" s="24"/>
      <c r="J31" s="2"/>
      <c r="K31" s="2"/>
      <c r="L31" s="2"/>
      <c r="M31" s="2"/>
      <c r="N31" s="120"/>
      <c r="O31" s="2"/>
      <c r="P31" s="2"/>
      <c r="Q31" s="2"/>
      <c r="R31" s="2"/>
      <c r="S31" s="2"/>
      <c r="T31" s="2"/>
      <c r="U31" s="2"/>
      <c r="V31" s="2"/>
      <c r="W31" s="2"/>
      <c r="X31" s="2"/>
      <c r="Y31" s="5" t="s">
        <v>301</v>
      </c>
      <c r="Z31" s="5" t="s">
        <v>300</v>
      </c>
      <c r="AA31" s="5" t="s">
        <v>302</v>
      </c>
      <c r="AB31" s="5"/>
      <c r="AC31" s="5"/>
      <c r="AD31" s="130">
        <v>7</v>
      </c>
      <c r="AE31" s="130">
        <v>7</v>
      </c>
      <c r="AF31" s="130">
        <v>7</v>
      </c>
      <c r="AG31" s="130" t="str">
        <f>IFERROR(VLOOKUP(AD31&amp;AE31&amp;AF31,风险评估工具!$D:$E,2,0),"")</f>
        <v>H</v>
      </c>
      <c r="AH31" s="132">
        <v>45184</v>
      </c>
      <c r="AI31" s="120"/>
      <c r="AJ31" s="120"/>
      <c r="AK31" s="2"/>
    </row>
    <row r="32" spans="1:37" s="3" customFormat="1" ht="82.5">
      <c r="A32" s="137"/>
      <c r="B32" s="152"/>
      <c r="C32" s="159"/>
      <c r="D32" s="157"/>
      <c r="E32" s="154" t="s">
        <v>531</v>
      </c>
      <c r="F32" s="5"/>
      <c r="G32" s="5"/>
      <c r="H32" s="141"/>
      <c r="I32" s="142" t="s">
        <v>487</v>
      </c>
      <c r="J32" s="142"/>
      <c r="K32" s="142"/>
      <c r="L32" s="142"/>
      <c r="M32" s="142" t="s">
        <v>256</v>
      </c>
      <c r="N32" s="142" t="s">
        <v>257</v>
      </c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1" t="s">
        <v>511</v>
      </c>
      <c r="Z32" s="141" t="s">
        <v>507</v>
      </c>
      <c r="AA32" s="141" t="s">
        <v>508</v>
      </c>
      <c r="AB32" s="141" t="s">
        <v>509</v>
      </c>
      <c r="AD32" s="136"/>
      <c r="AE32" s="136"/>
      <c r="AF32" s="136"/>
      <c r="AG32" s="136"/>
      <c r="AH32" s="132"/>
      <c r="AI32" s="136"/>
      <c r="AJ32" s="136"/>
      <c r="AK32" s="136"/>
    </row>
    <row r="33" spans="1:37" s="3" customFormat="1" ht="33">
      <c r="A33" s="137"/>
      <c r="B33" s="152"/>
      <c r="C33" s="159"/>
      <c r="D33" s="158"/>
      <c r="E33" s="155"/>
      <c r="F33" s="5"/>
      <c r="G33" s="5"/>
      <c r="H33" s="141" t="s">
        <v>525</v>
      </c>
      <c r="I33" s="142" t="s">
        <v>487</v>
      </c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 t="s">
        <v>517</v>
      </c>
      <c r="W33" s="142"/>
      <c r="X33" s="142"/>
      <c r="Y33" s="141" t="s">
        <v>526</v>
      </c>
      <c r="Z33" s="141" t="s">
        <v>519</v>
      </c>
      <c r="AA33" s="141" t="s">
        <v>521</v>
      </c>
      <c r="AB33" s="141" t="s">
        <v>522</v>
      </c>
      <c r="AD33" s="136"/>
      <c r="AE33" s="136"/>
      <c r="AF33" s="136"/>
      <c r="AG33" s="136"/>
      <c r="AH33" s="132"/>
      <c r="AI33" s="136"/>
      <c r="AJ33" s="136"/>
      <c r="AK33" s="136"/>
    </row>
    <row r="34" spans="1:37" s="3" customFormat="1" ht="214.5">
      <c r="A34" s="20" t="s">
        <v>321</v>
      </c>
      <c r="B34" s="152"/>
      <c r="C34" s="159"/>
      <c r="D34" s="154" t="s">
        <v>306</v>
      </c>
      <c r="E34" s="5" t="s">
        <v>307</v>
      </c>
      <c r="F34" s="5"/>
      <c r="G34" s="5"/>
      <c r="H34" s="5"/>
      <c r="I34" s="24"/>
      <c r="J34" s="2"/>
      <c r="K34" s="2"/>
      <c r="L34" s="2"/>
      <c r="M34" s="2"/>
      <c r="N34" s="120"/>
      <c r="O34" s="2"/>
      <c r="P34" s="2"/>
      <c r="Q34" s="2"/>
      <c r="R34" s="2"/>
      <c r="S34" s="2"/>
      <c r="T34" s="2"/>
      <c r="U34" s="2"/>
      <c r="V34" s="2"/>
      <c r="W34" s="2"/>
      <c r="X34" s="2"/>
      <c r="Y34" s="5" t="s">
        <v>308</v>
      </c>
      <c r="Z34" s="5" t="s">
        <v>309</v>
      </c>
      <c r="AA34" s="5" t="s">
        <v>310</v>
      </c>
      <c r="AB34" s="5" t="s">
        <v>311</v>
      </c>
      <c r="AC34" s="5"/>
      <c r="AD34" s="120"/>
      <c r="AE34" s="120"/>
      <c r="AF34" s="120"/>
      <c r="AG34" s="130" t="str">
        <f>IFERROR(VLOOKUP(AD34&amp;AE34&amp;AF34,风险评估工具!$D:$E,2,0),"")</f>
        <v/>
      </c>
      <c r="AH34" s="132">
        <v>45184</v>
      </c>
      <c r="AI34" s="120"/>
      <c r="AJ34" s="120"/>
      <c r="AK34" s="2"/>
    </row>
    <row r="35" spans="1:37" s="3" customFormat="1" ht="82.5">
      <c r="A35" s="137"/>
      <c r="B35" s="152"/>
      <c r="C35" s="159"/>
      <c r="D35" s="159"/>
      <c r="E35" s="154" t="s">
        <v>532</v>
      </c>
      <c r="F35" s="5"/>
      <c r="G35" s="5"/>
      <c r="H35" s="141"/>
      <c r="I35" s="142" t="s">
        <v>487</v>
      </c>
      <c r="J35" s="142"/>
      <c r="K35" s="142"/>
      <c r="L35" s="142"/>
      <c r="M35" s="142" t="s">
        <v>256</v>
      </c>
      <c r="N35" s="142" t="s">
        <v>257</v>
      </c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1" t="s">
        <v>510</v>
      </c>
      <c r="Z35" s="141" t="s">
        <v>512</v>
      </c>
      <c r="AA35" s="141" t="s">
        <v>508</v>
      </c>
      <c r="AB35" s="141" t="s">
        <v>509</v>
      </c>
      <c r="AD35" s="136"/>
      <c r="AE35" s="136"/>
      <c r="AF35" s="136"/>
      <c r="AG35" s="136"/>
      <c r="AH35" s="132"/>
      <c r="AI35" s="136"/>
      <c r="AJ35" s="136"/>
      <c r="AK35" s="136"/>
    </row>
    <row r="36" spans="1:37" s="3" customFormat="1" ht="33">
      <c r="A36" s="137"/>
      <c r="B36" s="152"/>
      <c r="C36" s="159"/>
      <c r="D36" s="155"/>
      <c r="E36" s="155"/>
      <c r="F36" s="5"/>
      <c r="G36" s="5"/>
      <c r="H36" s="141" t="s">
        <v>525</v>
      </c>
      <c r="I36" s="142" t="s">
        <v>487</v>
      </c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 t="s">
        <v>517</v>
      </c>
      <c r="W36" s="142"/>
      <c r="X36" s="142"/>
      <c r="Y36" s="141" t="s">
        <v>526</v>
      </c>
      <c r="Z36" s="141" t="s">
        <v>519</v>
      </c>
      <c r="AA36" s="141" t="s">
        <v>521</v>
      </c>
      <c r="AB36" s="141" t="s">
        <v>522</v>
      </c>
      <c r="AD36" s="136"/>
      <c r="AE36" s="136"/>
      <c r="AF36" s="136"/>
      <c r="AG36" s="136"/>
      <c r="AH36" s="132"/>
      <c r="AI36" s="136"/>
      <c r="AJ36" s="136"/>
      <c r="AK36" s="136"/>
    </row>
    <row r="37" spans="1:37" s="25" customFormat="1" ht="148.5">
      <c r="A37" s="20" t="s">
        <v>322</v>
      </c>
      <c r="B37" s="152"/>
      <c r="C37" s="155"/>
      <c r="D37" s="23" t="s">
        <v>312</v>
      </c>
      <c r="E37" s="23" t="s">
        <v>313</v>
      </c>
      <c r="F37" s="23"/>
      <c r="G37" s="23"/>
      <c r="H37" s="23"/>
      <c r="I37" s="24"/>
      <c r="J37" s="2"/>
      <c r="K37" s="24"/>
      <c r="L37" s="24"/>
      <c r="M37" s="24"/>
      <c r="N37" s="120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3" t="s">
        <v>314</v>
      </c>
      <c r="Z37" s="23" t="s">
        <v>316</v>
      </c>
      <c r="AA37" s="23" t="s">
        <v>317</v>
      </c>
      <c r="AB37" s="23" t="s">
        <v>472</v>
      </c>
      <c r="AC37" s="23"/>
      <c r="AD37" s="120"/>
      <c r="AE37" s="120"/>
      <c r="AF37" s="120"/>
      <c r="AG37" s="130" t="str">
        <f>IFERROR(VLOOKUP(AD37&amp;AE37&amp;AF37,风险评估工具!$D:$E,2,0),"")</f>
        <v/>
      </c>
      <c r="AH37" s="132">
        <v>45184</v>
      </c>
      <c r="AI37" s="24"/>
      <c r="AJ37" s="120"/>
      <c r="AK37" s="24"/>
    </row>
    <row r="38" spans="1:37" s="25" customFormat="1" ht="33" customHeight="1">
      <c r="A38" s="151" t="s">
        <v>330</v>
      </c>
      <c r="B38" s="152"/>
      <c r="C38" s="154" t="s">
        <v>323</v>
      </c>
      <c r="D38" s="179" t="s">
        <v>324</v>
      </c>
      <c r="E38" s="301"/>
      <c r="F38" s="23"/>
      <c r="G38" s="23"/>
      <c r="H38" s="23"/>
      <c r="I38" s="24"/>
      <c r="J38" s="2"/>
      <c r="K38" s="24"/>
      <c r="L38" s="24"/>
      <c r="M38" s="24"/>
      <c r="N38" s="120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77" t="s">
        <v>325</v>
      </c>
      <c r="Z38" s="23" t="s">
        <v>327</v>
      </c>
      <c r="AA38" s="23"/>
      <c r="AB38" s="23"/>
      <c r="AC38" s="23"/>
      <c r="AD38" s="24"/>
      <c r="AE38" s="24"/>
      <c r="AF38" s="24"/>
      <c r="AG38" s="130" t="str">
        <f>IFERROR(VLOOKUP(AD38&amp;AE38&amp;AF38,风险评估工具!$D:$E,2,0),"")</f>
        <v/>
      </c>
      <c r="AH38" s="132">
        <v>45184</v>
      </c>
      <c r="AI38" s="24"/>
      <c r="AJ38" s="120"/>
      <c r="AK38" s="24"/>
    </row>
    <row r="39" spans="1:37" s="25" customFormat="1" ht="33">
      <c r="A39" s="152"/>
      <c r="B39" s="152"/>
      <c r="C39" s="159"/>
      <c r="D39" s="180"/>
      <c r="E39" s="302"/>
      <c r="F39" s="23"/>
      <c r="G39" s="23"/>
      <c r="H39" s="23"/>
      <c r="I39" s="24"/>
      <c r="J39" s="131"/>
      <c r="K39" s="24"/>
      <c r="L39" s="24"/>
      <c r="M39" s="24"/>
      <c r="N39" s="131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178"/>
      <c r="Z39" s="23" t="s">
        <v>328</v>
      </c>
      <c r="AA39" s="23"/>
      <c r="AB39" s="23"/>
      <c r="AC39" s="23"/>
      <c r="AD39" s="24"/>
      <c r="AE39" s="24"/>
      <c r="AF39" s="24"/>
      <c r="AG39" s="131"/>
      <c r="AH39" s="132"/>
      <c r="AI39" s="24"/>
      <c r="AJ39" s="131"/>
      <c r="AK39" s="24"/>
    </row>
    <row r="40" spans="1:37" s="25" customFormat="1" ht="49.5">
      <c r="A40" s="153"/>
      <c r="B40" s="152"/>
      <c r="C40" s="159"/>
      <c r="D40" s="180"/>
      <c r="E40" s="303"/>
      <c r="F40" s="23"/>
      <c r="G40" s="23"/>
      <c r="H40" s="23"/>
      <c r="I40" s="24"/>
      <c r="J40" s="2"/>
      <c r="K40" s="24"/>
      <c r="L40" s="24"/>
      <c r="M40" s="24"/>
      <c r="N40" s="120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3" t="s">
        <v>326</v>
      </c>
      <c r="Z40" s="23" t="s">
        <v>329</v>
      </c>
      <c r="AA40" s="23"/>
      <c r="AB40" s="23"/>
      <c r="AC40" s="23"/>
      <c r="AD40" s="24"/>
      <c r="AE40" s="24"/>
      <c r="AF40" s="24"/>
      <c r="AG40" s="130" t="str">
        <f>IFERROR(VLOOKUP(AD40&amp;AE40&amp;AF40,风险评估工具!$D:$E,2,0),"")</f>
        <v/>
      </c>
      <c r="AH40" s="132">
        <v>45184</v>
      </c>
      <c r="AI40" s="24"/>
      <c r="AJ40" s="120"/>
      <c r="AK40" s="24"/>
    </row>
    <row r="41" spans="1:37" s="144" customFormat="1" ht="66">
      <c r="A41" s="147"/>
      <c r="B41" s="152"/>
      <c r="C41" s="159"/>
      <c r="D41" s="180"/>
      <c r="E41" s="148" t="s">
        <v>533</v>
      </c>
      <c r="F41" s="141"/>
      <c r="G41" s="141"/>
      <c r="H41" s="141"/>
      <c r="I41" s="142" t="s">
        <v>487</v>
      </c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1" t="s">
        <v>534</v>
      </c>
      <c r="Z41" s="141" t="s">
        <v>556</v>
      </c>
      <c r="AA41" s="141" t="s">
        <v>536</v>
      </c>
      <c r="AB41" s="141" t="s">
        <v>537</v>
      </c>
      <c r="AC41" s="141"/>
      <c r="AD41" s="142"/>
      <c r="AE41" s="142"/>
      <c r="AF41" s="142"/>
      <c r="AG41" s="142"/>
      <c r="AH41" s="143"/>
      <c r="AI41" s="142"/>
      <c r="AJ41" s="142"/>
      <c r="AK41" s="142"/>
    </row>
    <row r="42" spans="1:37" s="298" customFormat="1" ht="33">
      <c r="A42" s="304"/>
      <c r="B42" s="152"/>
      <c r="C42" s="155"/>
      <c r="D42" s="181"/>
      <c r="E42" s="293" t="s">
        <v>555</v>
      </c>
      <c r="F42" s="296"/>
      <c r="G42" s="296"/>
      <c r="H42" s="296"/>
      <c r="I42" s="51" t="s">
        <v>554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296" t="s">
        <v>561</v>
      </c>
      <c r="Z42" s="296" t="s">
        <v>559</v>
      </c>
      <c r="AA42" s="296"/>
      <c r="AB42" s="296"/>
      <c r="AC42" s="296"/>
      <c r="AD42" s="51"/>
      <c r="AE42" s="51"/>
      <c r="AF42" s="51"/>
      <c r="AG42" s="51"/>
      <c r="AH42" s="297"/>
      <c r="AI42" s="51"/>
      <c r="AJ42" s="51"/>
      <c r="AK42" s="51"/>
    </row>
    <row r="43" spans="1:37" s="25" customFormat="1" ht="33">
      <c r="A43" s="20" t="s">
        <v>479</v>
      </c>
      <c r="B43" s="152"/>
      <c r="C43" s="23"/>
      <c r="D43" s="23" t="s">
        <v>331</v>
      </c>
      <c r="E43" s="23"/>
      <c r="F43" s="23"/>
      <c r="G43" s="23"/>
      <c r="H43" s="23"/>
      <c r="I43" s="24"/>
      <c r="J43" s="2"/>
      <c r="K43" s="24"/>
      <c r="L43" s="24"/>
      <c r="M43" s="24"/>
      <c r="N43" s="120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3" t="s">
        <v>473</v>
      </c>
      <c r="Z43" s="23" t="s">
        <v>475</v>
      </c>
      <c r="AA43" s="23" t="s">
        <v>476</v>
      </c>
      <c r="AB43" s="23" t="s">
        <v>474</v>
      </c>
      <c r="AC43" s="23"/>
      <c r="AD43" s="24"/>
      <c r="AE43" s="24"/>
      <c r="AF43" s="24"/>
      <c r="AG43" s="130" t="str">
        <f>IFERROR(VLOOKUP(AD43&amp;AE43&amp;AF43,风险评估工具!$D:$E,2,0),"")</f>
        <v/>
      </c>
      <c r="AH43" s="132">
        <v>45184</v>
      </c>
      <c r="AI43" s="24"/>
      <c r="AJ43" s="120"/>
      <c r="AK43" s="24"/>
    </row>
    <row r="44" spans="1:37" s="25" customFormat="1" ht="66">
      <c r="A44" s="135" t="s">
        <v>480</v>
      </c>
      <c r="B44" s="152"/>
      <c r="C44" s="23"/>
      <c r="D44" s="23" t="s">
        <v>332</v>
      </c>
      <c r="E44" s="23"/>
      <c r="F44" s="23"/>
      <c r="G44" s="23"/>
      <c r="H44" s="23"/>
      <c r="I44" s="24"/>
      <c r="J44" s="2"/>
      <c r="K44" s="24"/>
      <c r="L44" s="24"/>
      <c r="M44" s="24"/>
      <c r="N44" s="120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3" t="s">
        <v>333</v>
      </c>
      <c r="Z44" s="23" t="s">
        <v>467</v>
      </c>
      <c r="AA44" s="23" t="s">
        <v>466</v>
      </c>
      <c r="AB44" s="23"/>
      <c r="AC44" s="23"/>
      <c r="AD44" s="24"/>
      <c r="AE44" s="24"/>
      <c r="AF44" s="24"/>
      <c r="AG44" s="130" t="str">
        <f>IFERROR(VLOOKUP(AD44&amp;AE44&amp;AF44,风险评估工具!$D:$E,2,0),"")</f>
        <v/>
      </c>
      <c r="AH44" s="132">
        <v>45184</v>
      </c>
      <c r="AI44" s="24"/>
      <c r="AJ44" s="120"/>
      <c r="AK44" s="24"/>
    </row>
    <row r="45" spans="1:37" s="25" customFormat="1">
      <c r="A45" s="135" t="s">
        <v>481</v>
      </c>
      <c r="B45" s="152"/>
      <c r="C45" s="23"/>
      <c r="D45" s="23" t="s">
        <v>334</v>
      </c>
      <c r="E45" s="23"/>
      <c r="F45" s="23"/>
      <c r="G45" s="23"/>
      <c r="H45" s="23"/>
      <c r="I45" s="24"/>
      <c r="J45" s="2"/>
      <c r="K45" s="24"/>
      <c r="L45" s="24"/>
      <c r="M45" s="24"/>
      <c r="N45" s="120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3" t="s">
        <v>468</v>
      </c>
      <c r="Z45" s="23" t="s">
        <v>470</v>
      </c>
      <c r="AA45" s="23" t="s">
        <v>469</v>
      </c>
      <c r="AB45" s="23"/>
      <c r="AC45" s="23"/>
      <c r="AD45" s="24"/>
      <c r="AE45" s="24"/>
      <c r="AF45" s="24"/>
      <c r="AG45" s="130" t="str">
        <f>IFERROR(VLOOKUP(AD45&amp;AE45&amp;AF45,风险评估工具!$D:$E,2,0),"")</f>
        <v/>
      </c>
      <c r="AH45" s="132">
        <v>45184</v>
      </c>
      <c r="AI45" s="24"/>
      <c r="AJ45" s="120"/>
      <c r="AK45" s="24"/>
    </row>
    <row r="46" spans="1:37" s="25" customFormat="1" ht="49.5">
      <c r="A46" s="138"/>
      <c r="B46" s="152"/>
      <c r="C46" s="148"/>
      <c r="D46" s="148"/>
      <c r="E46" s="148" t="s">
        <v>539</v>
      </c>
      <c r="F46" s="141"/>
      <c r="G46" s="141"/>
      <c r="H46" s="141"/>
      <c r="I46" s="142" t="s">
        <v>487</v>
      </c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1" t="s">
        <v>534</v>
      </c>
      <c r="Z46" s="141" t="s">
        <v>540</v>
      </c>
      <c r="AA46" s="141" t="s">
        <v>541</v>
      </c>
      <c r="AB46" s="141" t="s">
        <v>538</v>
      </c>
      <c r="AC46" s="23"/>
      <c r="AD46" s="24"/>
      <c r="AE46" s="24"/>
      <c r="AF46" s="24"/>
      <c r="AG46" s="136"/>
      <c r="AH46" s="132"/>
      <c r="AI46" s="24"/>
      <c r="AJ46" s="136"/>
      <c r="AK46" s="24"/>
    </row>
    <row r="47" spans="1:37" s="25" customFormat="1" ht="115.5">
      <c r="A47" s="135" t="s">
        <v>482</v>
      </c>
      <c r="B47" s="152"/>
      <c r="C47" s="23"/>
      <c r="D47" s="23" t="s">
        <v>335</v>
      </c>
      <c r="E47" s="23" t="s">
        <v>336</v>
      </c>
      <c r="F47" s="133"/>
      <c r="G47" s="23"/>
      <c r="H47" s="23"/>
      <c r="I47" s="24"/>
      <c r="J47" s="2"/>
      <c r="K47" s="24"/>
      <c r="L47" s="24"/>
      <c r="M47" s="24"/>
      <c r="N47" s="120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3" t="s">
        <v>515</v>
      </c>
      <c r="Z47" s="23" t="s">
        <v>471</v>
      </c>
      <c r="AA47" s="23" t="s">
        <v>339</v>
      </c>
      <c r="AB47" s="23" t="s">
        <v>340</v>
      </c>
      <c r="AC47" s="23"/>
      <c r="AD47" s="24"/>
      <c r="AE47" s="24"/>
      <c r="AF47" s="24"/>
      <c r="AG47" s="130" t="str">
        <f>IFERROR(VLOOKUP(AD47&amp;AE47&amp;AF47,风险评估工具!$D:$E,2,0),"")</f>
        <v/>
      </c>
      <c r="AH47" s="132">
        <v>45184</v>
      </c>
      <c r="AI47" s="24"/>
      <c r="AJ47" s="24"/>
      <c r="AK47" s="24"/>
    </row>
    <row r="48" spans="1:37" s="3" customFormat="1" ht="115.5">
      <c r="A48" s="135" t="s">
        <v>483</v>
      </c>
      <c r="B48" s="152"/>
      <c r="C48" s="5"/>
      <c r="D48" s="5" t="s">
        <v>341</v>
      </c>
      <c r="E48" s="5"/>
      <c r="F48" s="134"/>
      <c r="G48" s="5"/>
      <c r="H48" s="5"/>
      <c r="I48" s="24"/>
      <c r="J48" s="2"/>
      <c r="K48" s="2"/>
      <c r="L48" s="2"/>
      <c r="M48" s="2"/>
      <c r="N48" s="120"/>
      <c r="O48" s="2"/>
      <c r="P48" s="2"/>
      <c r="Q48" s="2"/>
      <c r="R48" s="2"/>
      <c r="S48" s="2"/>
      <c r="T48" s="2"/>
      <c r="U48" s="2"/>
      <c r="V48" s="2"/>
      <c r="W48" s="2"/>
      <c r="X48" s="2"/>
      <c r="Y48" s="23" t="s">
        <v>337</v>
      </c>
      <c r="Z48" s="23" t="s">
        <v>338</v>
      </c>
      <c r="AA48" s="23" t="s">
        <v>339</v>
      </c>
      <c r="AB48" s="23" t="s">
        <v>340</v>
      </c>
      <c r="AC48" s="5"/>
      <c r="AD48" s="120"/>
      <c r="AE48" s="120"/>
      <c r="AF48" s="120"/>
      <c r="AG48" s="130" t="str">
        <f>IFERROR(VLOOKUP(AD48&amp;AE48&amp;AF48,风险评估工具!$D:$E,2,0),"")</f>
        <v/>
      </c>
      <c r="AH48" s="132">
        <v>45184</v>
      </c>
      <c r="AI48" s="120"/>
      <c r="AJ48" s="120"/>
      <c r="AK48" s="2"/>
    </row>
    <row r="49" spans="1:37" s="3" customFormat="1" ht="66">
      <c r="A49" s="135" t="s">
        <v>484</v>
      </c>
      <c r="B49" s="152"/>
      <c r="C49" s="5"/>
      <c r="D49" s="5" t="s">
        <v>342</v>
      </c>
      <c r="E49" s="5"/>
      <c r="F49" s="134"/>
      <c r="G49" s="5"/>
      <c r="H49" s="5"/>
      <c r="I49" s="24"/>
      <c r="J49" s="2"/>
      <c r="K49" s="2"/>
      <c r="L49" s="2"/>
      <c r="M49" s="2"/>
      <c r="N49" s="120"/>
      <c r="O49" s="2"/>
      <c r="P49" s="2"/>
      <c r="Q49" s="2"/>
      <c r="R49" s="2"/>
      <c r="S49" s="2"/>
      <c r="T49" s="2"/>
      <c r="U49" s="2"/>
      <c r="V49" s="2"/>
      <c r="W49" s="2"/>
      <c r="X49" s="2"/>
      <c r="Y49" s="5" t="s">
        <v>343</v>
      </c>
      <c r="Z49" s="5" t="s">
        <v>344</v>
      </c>
      <c r="AA49" s="5" t="s">
        <v>345</v>
      </c>
      <c r="AB49" s="5"/>
      <c r="AC49" s="5"/>
      <c r="AD49" s="120"/>
      <c r="AE49" s="120"/>
      <c r="AF49" s="120"/>
      <c r="AG49" s="130" t="str">
        <f>IFERROR(VLOOKUP(AD49&amp;AE49&amp;AF49,风险评估工具!$D:$E,2,0),"")</f>
        <v/>
      </c>
      <c r="AH49" s="132">
        <v>45184</v>
      </c>
      <c r="AI49" s="120"/>
      <c r="AJ49" s="120"/>
      <c r="AK49" s="2"/>
    </row>
    <row r="50" spans="1:37" s="3" customFormat="1" ht="82.5">
      <c r="A50" s="135" t="s">
        <v>485</v>
      </c>
      <c r="B50" s="153"/>
      <c r="C50" s="5"/>
      <c r="D50" s="154" t="s">
        <v>346</v>
      </c>
      <c r="E50" s="5" t="s">
        <v>347</v>
      </c>
      <c r="F50" s="134"/>
      <c r="G50" s="5"/>
      <c r="H50" s="5"/>
      <c r="I50" s="24"/>
      <c r="J50" s="2"/>
      <c r="K50" s="2"/>
      <c r="L50" s="2"/>
      <c r="M50" s="2"/>
      <c r="N50" s="120"/>
      <c r="O50" s="2"/>
      <c r="P50" s="2"/>
      <c r="Q50" s="2"/>
      <c r="R50" s="2"/>
      <c r="S50" s="2"/>
      <c r="T50" s="2"/>
      <c r="U50" s="2"/>
      <c r="V50" s="2"/>
      <c r="W50" s="2"/>
      <c r="X50" s="2"/>
      <c r="Y50" s="5" t="s">
        <v>348</v>
      </c>
      <c r="Z50" s="5" t="s">
        <v>349</v>
      </c>
      <c r="AA50" s="5" t="s">
        <v>350</v>
      </c>
      <c r="AB50" s="5" t="s">
        <v>351</v>
      </c>
      <c r="AC50" s="5"/>
      <c r="AD50" s="120"/>
      <c r="AE50" s="120"/>
      <c r="AF50" s="120"/>
      <c r="AG50" s="130" t="str">
        <f>IFERROR(VLOOKUP(AD50&amp;AE50&amp;AF50,风险评估工具!$D:$E,2,0),"")</f>
        <v/>
      </c>
      <c r="AH50" s="132">
        <v>45184</v>
      </c>
      <c r="AI50" s="120"/>
      <c r="AJ50" s="120"/>
      <c r="AK50" s="2"/>
    </row>
    <row r="51" spans="1:37" s="3" customFormat="1" ht="66">
      <c r="A51" s="138"/>
      <c r="B51" s="138"/>
      <c r="C51" s="148"/>
      <c r="D51" s="159"/>
      <c r="E51" s="148" t="s">
        <v>533</v>
      </c>
      <c r="F51" s="141"/>
      <c r="G51" s="141"/>
      <c r="H51" s="141"/>
      <c r="I51" s="142" t="s">
        <v>487</v>
      </c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1" t="s">
        <v>534</v>
      </c>
      <c r="Z51" s="141" t="s">
        <v>535</v>
      </c>
      <c r="AA51" s="141" t="s">
        <v>536</v>
      </c>
      <c r="AB51" s="141" t="s">
        <v>537</v>
      </c>
      <c r="AC51" s="5"/>
      <c r="AD51" s="136"/>
      <c r="AE51" s="136"/>
      <c r="AF51" s="136"/>
      <c r="AG51" s="136"/>
      <c r="AH51" s="132"/>
      <c r="AI51" s="136"/>
      <c r="AJ51" s="136"/>
      <c r="AK51" s="136"/>
    </row>
    <row r="52" spans="1:37" s="298" customFormat="1" ht="33">
      <c r="A52" s="299"/>
      <c r="B52" s="299"/>
      <c r="C52" s="296"/>
      <c r="D52" s="155"/>
      <c r="E52" s="296" t="s">
        <v>557</v>
      </c>
      <c r="F52" s="296"/>
      <c r="G52" s="296"/>
      <c r="H52" s="296"/>
      <c r="I52" s="51" t="s">
        <v>558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296" t="s">
        <v>562</v>
      </c>
      <c r="Z52" s="296" t="s">
        <v>560</v>
      </c>
      <c r="AA52" s="51"/>
      <c r="AB52" s="296"/>
      <c r="AC52" s="296"/>
      <c r="AD52" s="51"/>
      <c r="AE52" s="51"/>
      <c r="AF52" s="51"/>
      <c r="AG52" s="51" t="str">
        <f>IFERROR(VLOOKUP(AD52&amp;AE52&amp;AF52,风险评估工具!$D:$E,2,0),"")</f>
        <v/>
      </c>
      <c r="AH52" s="297">
        <v>45184</v>
      </c>
      <c r="AI52" s="51"/>
      <c r="AJ52" s="51"/>
      <c r="AK52" s="51"/>
    </row>
    <row r="53" spans="1:37" s="3" customFormat="1">
      <c r="A53" s="20"/>
      <c r="B53" s="20"/>
      <c r="C53" s="5"/>
      <c r="D53" s="5"/>
      <c r="E53" s="5"/>
      <c r="F53" s="5"/>
      <c r="G53" s="5"/>
      <c r="H53" s="5"/>
      <c r="I53" s="24"/>
      <c r="J53" s="2"/>
      <c r="K53" s="2"/>
      <c r="L53" s="2"/>
      <c r="M53" s="2"/>
      <c r="N53" s="120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  <c r="Z53" s="2"/>
      <c r="AA53" s="2"/>
      <c r="AB53" s="5"/>
      <c r="AC53" s="5"/>
      <c r="AD53" s="120"/>
      <c r="AE53" s="120"/>
      <c r="AF53" s="120"/>
      <c r="AG53" s="130" t="str">
        <f>IFERROR(VLOOKUP(AD53&amp;AE53&amp;AF53,风险评估工具!$D:$E,2,0),"")</f>
        <v/>
      </c>
      <c r="AH53" s="132">
        <v>45184</v>
      </c>
      <c r="AI53" s="120"/>
      <c r="AJ53" s="120"/>
      <c r="AK53" s="2"/>
    </row>
    <row r="54" spans="1:37" s="3" customFormat="1">
      <c r="A54" s="20"/>
      <c r="B54" s="20"/>
      <c r="C54" s="5"/>
      <c r="D54" s="5"/>
      <c r="E54" s="5"/>
      <c r="F54" s="5"/>
      <c r="G54" s="5"/>
      <c r="H54" s="5"/>
      <c r="I54" s="24"/>
      <c r="J54" s="2"/>
      <c r="K54" s="2"/>
      <c r="L54" s="2"/>
      <c r="M54" s="2"/>
      <c r="N54" s="120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  <c r="Z54" s="2"/>
      <c r="AA54" s="2"/>
      <c r="AB54" s="5"/>
      <c r="AC54" s="5"/>
      <c r="AD54" s="120"/>
      <c r="AE54" s="120"/>
      <c r="AF54" s="120"/>
      <c r="AG54" s="130" t="str">
        <f>IFERROR(VLOOKUP(AD54&amp;AE54&amp;AF54,风险评估工具!$D:$E,2,0),"")</f>
        <v/>
      </c>
      <c r="AH54" s="132">
        <v>45184</v>
      </c>
      <c r="AI54" s="120"/>
      <c r="AJ54" s="120"/>
      <c r="AK54" s="2"/>
    </row>
    <row r="55" spans="1:37" s="3" customFormat="1">
      <c r="A55" s="20"/>
      <c r="B55" s="20"/>
      <c r="C55" s="5"/>
      <c r="D55" s="5"/>
      <c r="E55" s="5"/>
      <c r="F55" s="5"/>
      <c r="G55" s="5"/>
      <c r="H55" s="5"/>
      <c r="I55" s="24"/>
      <c r="J55" s="2"/>
      <c r="K55" s="2"/>
      <c r="L55" s="2"/>
      <c r="M55" s="2"/>
      <c r="N55" s="120"/>
      <c r="O55" s="2"/>
      <c r="P55" s="2"/>
      <c r="Q55" s="2"/>
      <c r="R55" s="2"/>
      <c r="S55" s="2"/>
      <c r="T55" s="2"/>
      <c r="U55" s="2"/>
      <c r="V55" s="2"/>
      <c r="W55" s="2"/>
      <c r="X55" s="2"/>
      <c r="Y55" s="5"/>
      <c r="Z55" s="2"/>
      <c r="AA55" s="2"/>
      <c r="AB55" s="5"/>
      <c r="AC55" s="5"/>
      <c r="AD55" s="120"/>
      <c r="AE55" s="120"/>
      <c r="AF55" s="120"/>
      <c r="AG55" s="130" t="str">
        <f>IFERROR(VLOOKUP(AD55&amp;AE55&amp;AF55,风险评估工具!$D:$E,2,0),"")</f>
        <v/>
      </c>
      <c r="AH55" s="132">
        <v>45184</v>
      </c>
      <c r="AI55" s="120"/>
      <c r="AJ55" s="120"/>
      <c r="AK55" s="2"/>
    </row>
    <row r="56" spans="1:37" s="3" customFormat="1">
      <c r="A56" s="20"/>
      <c r="B56" s="20"/>
      <c r="C56" s="5"/>
      <c r="D56" s="5"/>
      <c r="E56" s="5"/>
      <c r="F56" s="5"/>
      <c r="G56" s="5"/>
      <c r="H56" s="5"/>
      <c r="I56" s="24"/>
      <c r="J56" s="2"/>
      <c r="K56" s="2"/>
      <c r="L56" s="2"/>
      <c r="M56" s="2"/>
      <c r="N56" s="120"/>
      <c r="O56" s="2"/>
      <c r="P56" s="2"/>
      <c r="Q56" s="2"/>
      <c r="R56" s="2"/>
      <c r="S56" s="2"/>
      <c r="T56" s="2"/>
      <c r="U56" s="2"/>
      <c r="V56" s="2"/>
      <c r="W56" s="2"/>
      <c r="X56" s="2"/>
      <c r="Y56" s="5"/>
      <c r="Z56" s="2"/>
      <c r="AA56" s="2"/>
      <c r="AB56" s="5"/>
      <c r="AC56" s="5"/>
      <c r="AD56" s="120"/>
      <c r="AE56" s="120"/>
      <c r="AF56" s="120"/>
      <c r="AG56" s="130" t="str">
        <f>IFERROR(VLOOKUP(AD56&amp;AE56&amp;AF56,风险评估工具!$D:$E,2,0),"")</f>
        <v/>
      </c>
      <c r="AH56" s="132">
        <v>45184</v>
      </c>
      <c r="AI56" s="120"/>
      <c r="AJ56" s="120"/>
      <c r="AK56" s="2"/>
    </row>
    <row r="57" spans="1:37" s="3" customFormat="1">
      <c r="A57" s="20"/>
      <c r="B57" s="20"/>
      <c r="C57" s="5"/>
      <c r="D57" s="5"/>
      <c r="E57" s="5"/>
      <c r="F57" s="5"/>
      <c r="G57" s="5"/>
      <c r="H57" s="5"/>
      <c r="I57" s="24"/>
      <c r="J57" s="2"/>
      <c r="K57" s="2"/>
      <c r="L57" s="2"/>
      <c r="M57" s="2"/>
      <c r="N57" s="120"/>
      <c r="O57" s="2"/>
      <c r="P57" s="2"/>
      <c r="Q57" s="2"/>
      <c r="R57" s="2"/>
      <c r="S57" s="2"/>
      <c r="T57" s="2"/>
      <c r="U57" s="2"/>
      <c r="V57" s="2"/>
      <c r="W57" s="2"/>
      <c r="X57" s="2"/>
      <c r="Y57" s="5"/>
      <c r="Z57" s="2"/>
      <c r="AA57" s="2"/>
      <c r="AB57" s="5"/>
      <c r="AC57" s="5"/>
      <c r="AD57" s="120"/>
      <c r="AE57" s="120"/>
      <c r="AF57" s="120"/>
      <c r="AG57" s="130" t="str">
        <f>IFERROR(VLOOKUP(AD57&amp;AE57&amp;AF57,风险评估工具!$D:$E,2,0),"")</f>
        <v/>
      </c>
      <c r="AH57" s="132">
        <v>45184</v>
      </c>
      <c r="AI57" s="120"/>
      <c r="AJ57" s="120"/>
      <c r="AK57" s="2"/>
    </row>
    <row r="58" spans="1:37" s="3" customFormat="1">
      <c r="A58" s="20"/>
      <c r="B58" s="20"/>
      <c r="C58" s="5"/>
      <c r="D58" s="5"/>
      <c r="E58" s="5"/>
      <c r="F58" s="5"/>
      <c r="G58" s="5"/>
      <c r="H58" s="5"/>
      <c r="I58" s="24"/>
      <c r="J58" s="2"/>
      <c r="K58" s="2"/>
      <c r="L58" s="2"/>
      <c r="M58" s="2"/>
      <c r="N58" s="120"/>
      <c r="O58" s="2"/>
      <c r="P58" s="2"/>
      <c r="Q58" s="2"/>
      <c r="R58" s="2"/>
      <c r="S58" s="2"/>
      <c r="T58" s="2"/>
      <c r="U58" s="2"/>
      <c r="V58" s="2"/>
      <c r="W58" s="2"/>
      <c r="X58" s="2"/>
      <c r="Y58" s="5"/>
      <c r="Z58" s="2"/>
      <c r="AA58" s="2"/>
      <c r="AB58" s="5"/>
      <c r="AC58" s="5"/>
      <c r="AD58" s="120"/>
      <c r="AE58" s="120"/>
      <c r="AF58" s="120"/>
      <c r="AG58" s="130" t="str">
        <f>IFERROR(VLOOKUP(AD58&amp;AE58&amp;AF58,风险评估工具!$D:$E,2,0),"")</f>
        <v/>
      </c>
      <c r="AH58" s="132">
        <v>45184</v>
      </c>
      <c r="AI58" s="120"/>
      <c r="AJ58" s="120"/>
      <c r="AK58" s="2"/>
    </row>
    <row r="59" spans="1:37" s="3" customFormat="1">
      <c r="A59" s="20"/>
      <c r="B59" s="20"/>
      <c r="C59" s="5"/>
      <c r="D59" s="5"/>
      <c r="E59" s="5"/>
      <c r="F59" s="5"/>
      <c r="G59" s="5"/>
      <c r="H59" s="5"/>
      <c r="I59" s="24"/>
      <c r="J59" s="2"/>
      <c r="K59" s="2"/>
      <c r="L59" s="2"/>
      <c r="M59" s="2"/>
      <c r="N59" s="120"/>
      <c r="O59" s="2"/>
      <c r="P59" s="2"/>
      <c r="Q59" s="2"/>
      <c r="R59" s="2"/>
      <c r="S59" s="2"/>
      <c r="T59" s="2"/>
      <c r="U59" s="2"/>
      <c r="V59" s="2"/>
      <c r="W59" s="2"/>
      <c r="X59" s="2"/>
      <c r="Y59" s="5"/>
      <c r="Z59" s="2"/>
      <c r="AA59" s="2"/>
      <c r="AB59" s="5"/>
      <c r="AC59" s="5"/>
      <c r="AD59" s="120"/>
      <c r="AE59" s="120"/>
      <c r="AF59" s="120"/>
      <c r="AG59" s="130" t="str">
        <f>IFERROR(VLOOKUP(AD59&amp;AE59&amp;AF59,风险评估工具!$D:$E,2,0),"")</f>
        <v/>
      </c>
      <c r="AH59" s="132">
        <v>45184</v>
      </c>
      <c r="AI59" s="120"/>
      <c r="AJ59" s="120"/>
      <c r="AK59" s="2"/>
    </row>
    <row r="60" spans="1:37" s="3" customFormat="1">
      <c r="A60" s="20"/>
      <c r="B60" s="20"/>
      <c r="C60" s="5"/>
      <c r="D60" s="5"/>
      <c r="E60" s="5"/>
      <c r="F60" s="5"/>
      <c r="G60" s="5"/>
      <c r="H60" s="5"/>
      <c r="I60" s="24"/>
      <c r="J60" s="2"/>
      <c r="K60" s="2"/>
      <c r="L60" s="2"/>
      <c r="M60" s="2"/>
      <c r="N60" s="120"/>
      <c r="O60" s="2"/>
      <c r="P60" s="2"/>
      <c r="Q60" s="2"/>
      <c r="R60" s="2"/>
      <c r="S60" s="2"/>
      <c r="T60" s="2"/>
      <c r="U60" s="2"/>
      <c r="V60" s="2"/>
      <c r="W60" s="2"/>
      <c r="X60" s="2"/>
      <c r="Y60" s="5"/>
      <c r="Z60" s="2"/>
      <c r="AA60" s="2"/>
      <c r="AB60" s="5"/>
      <c r="AC60" s="5"/>
      <c r="AD60" s="120"/>
      <c r="AE60" s="120"/>
      <c r="AF60" s="120"/>
      <c r="AG60" s="130" t="str">
        <f>IFERROR(VLOOKUP(AD60&amp;AE60&amp;AF60,风险评估工具!$D:$E,2,0),"")</f>
        <v/>
      </c>
      <c r="AH60" s="132">
        <v>45184</v>
      </c>
      <c r="AI60" s="120"/>
      <c r="AJ60" s="120"/>
      <c r="AK60" s="2"/>
    </row>
    <row r="61" spans="1:37" s="3" customFormat="1">
      <c r="A61" s="20"/>
      <c r="B61" s="20"/>
      <c r="C61" s="5"/>
      <c r="D61" s="5"/>
      <c r="E61" s="5"/>
      <c r="F61" s="5"/>
      <c r="G61" s="5"/>
      <c r="H61" s="5"/>
      <c r="I61" s="24"/>
      <c r="J61" s="2"/>
      <c r="K61" s="2"/>
      <c r="L61" s="2"/>
      <c r="M61" s="2"/>
      <c r="N61" s="120"/>
      <c r="O61" s="2"/>
      <c r="P61" s="2"/>
      <c r="Q61" s="2"/>
      <c r="R61" s="2"/>
      <c r="S61" s="2"/>
      <c r="T61" s="2"/>
      <c r="U61" s="2"/>
      <c r="V61" s="2"/>
      <c r="W61" s="2"/>
      <c r="X61" s="2"/>
      <c r="Y61" s="5"/>
      <c r="Z61" s="2"/>
      <c r="AA61" s="2"/>
      <c r="AB61" s="5"/>
      <c r="AC61" s="5"/>
      <c r="AD61" s="120"/>
      <c r="AE61" s="120"/>
      <c r="AF61" s="120"/>
      <c r="AG61" s="130" t="str">
        <f>IFERROR(VLOOKUP(AD61&amp;AE61&amp;AF61,风险评估工具!$D:$E,2,0),"")</f>
        <v/>
      </c>
      <c r="AH61" s="132">
        <v>45184</v>
      </c>
      <c r="AI61" s="120"/>
      <c r="AJ61" s="120"/>
      <c r="AK61" s="2"/>
    </row>
    <row r="62" spans="1:37" s="3" customFormat="1">
      <c r="A62" s="20"/>
      <c r="B62" s="20"/>
      <c r="C62" s="5"/>
      <c r="D62" s="5"/>
      <c r="E62" s="5"/>
      <c r="F62" s="5"/>
      <c r="G62" s="5"/>
      <c r="H62" s="5"/>
      <c r="I62" s="2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5"/>
      <c r="Z62" s="2"/>
      <c r="AA62" s="2"/>
      <c r="AB62" s="5"/>
      <c r="AC62" s="5"/>
      <c r="AD62" s="120"/>
      <c r="AE62" s="120"/>
      <c r="AF62" s="82"/>
      <c r="AG62" s="130" t="str">
        <f>IFERROR(VLOOKUP(AD62&amp;AE62&amp;AF62,风险评估工具!$D:$E,2,0),"")</f>
        <v/>
      </c>
      <c r="AH62" s="132">
        <v>45184</v>
      </c>
      <c r="AI62" s="120"/>
      <c r="AJ62" s="120"/>
      <c r="AK62" s="2"/>
    </row>
    <row r="63" spans="1:37" s="3" customFormat="1">
      <c r="A63" s="20"/>
      <c r="B63" s="20"/>
      <c r="C63" s="5"/>
      <c r="D63" s="5"/>
      <c r="E63" s="5"/>
      <c r="F63" s="5"/>
      <c r="G63" s="5"/>
      <c r="H63" s="5"/>
      <c r="I63" s="2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5"/>
      <c r="Z63" s="2"/>
      <c r="AA63" s="2"/>
      <c r="AB63" s="5"/>
      <c r="AC63" s="5"/>
      <c r="AD63" s="120"/>
      <c r="AE63" s="120"/>
      <c r="AF63" s="82"/>
      <c r="AG63" s="130" t="str">
        <f>IFERROR(VLOOKUP(AD63&amp;AE63&amp;AF63,风险评估工具!$D:$E,2,0),"")</f>
        <v/>
      </c>
      <c r="AH63" s="132">
        <v>45184</v>
      </c>
      <c r="AI63" s="120"/>
      <c r="AJ63" s="120"/>
      <c r="AK63" s="2"/>
    </row>
    <row r="64" spans="1:37" s="3" customFormat="1">
      <c r="A64" s="20"/>
      <c r="B64" s="20"/>
      <c r="C64" s="5"/>
      <c r="D64" s="5"/>
      <c r="E64" s="5"/>
      <c r="F64" s="5"/>
      <c r="G64" s="5"/>
      <c r="H64" s="5"/>
      <c r="I64" s="2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5"/>
      <c r="Z64" s="2"/>
      <c r="AA64" s="2"/>
      <c r="AB64" s="5"/>
      <c r="AC64" s="5"/>
      <c r="AD64" s="120"/>
      <c r="AE64" s="120"/>
      <c r="AF64" s="82"/>
      <c r="AG64" s="130" t="str">
        <f>IFERROR(VLOOKUP(AD64&amp;AE64&amp;AF64,风险评估工具!$D:$E,2,0),"")</f>
        <v/>
      </c>
      <c r="AH64" s="132">
        <v>45184</v>
      </c>
      <c r="AI64" s="120"/>
      <c r="AJ64" s="120"/>
      <c r="AK64" s="2"/>
    </row>
    <row r="65" spans="1:37" s="3" customFormat="1">
      <c r="A65" s="20"/>
      <c r="B65" s="20"/>
      <c r="C65" s="5"/>
      <c r="D65" s="5"/>
      <c r="E65" s="5"/>
      <c r="F65" s="5"/>
      <c r="G65" s="5"/>
      <c r="H65" s="5"/>
      <c r="I65" s="2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5"/>
      <c r="Z65" s="2"/>
      <c r="AA65" s="2"/>
      <c r="AB65" s="5"/>
      <c r="AC65" s="5"/>
      <c r="AD65" s="120"/>
      <c r="AE65" s="120"/>
      <c r="AF65" s="82"/>
      <c r="AG65" s="130" t="str">
        <f>IFERROR(VLOOKUP(AD65&amp;AE65&amp;AF65,风险评估工具!$D:$E,2,0),"")</f>
        <v/>
      </c>
      <c r="AH65" s="132">
        <v>45184</v>
      </c>
      <c r="AI65" s="120"/>
      <c r="AJ65" s="120"/>
      <c r="AK65" s="2"/>
    </row>
    <row r="66" spans="1:37" s="3" customFormat="1">
      <c r="A66" s="20"/>
      <c r="B66" s="20"/>
      <c r="C66" s="5"/>
      <c r="D66" s="5"/>
      <c r="E66" s="5"/>
      <c r="F66" s="5"/>
      <c r="G66" s="5"/>
      <c r="H66" s="5"/>
      <c r="I66" s="2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5"/>
      <c r="Z66" s="2"/>
      <c r="AA66" s="2"/>
      <c r="AB66" s="5"/>
      <c r="AC66" s="5"/>
      <c r="AD66" s="120"/>
      <c r="AE66" s="120"/>
      <c r="AF66" s="82"/>
      <c r="AG66" s="130" t="str">
        <f>IFERROR(VLOOKUP(AD66&amp;AE66&amp;AF66,风险评估工具!$D:$E,2,0),"")</f>
        <v/>
      </c>
      <c r="AH66" s="132">
        <v>45184</v>
      </c>
      <c r="AI66" s="120"/>
      <c r="AJ66" s="120"/>
      <c r="AK66" s="2"/>
    </row>
    <row r="67" spans="1:37" s="3" customFormat="1">
      <c r="A67" s="20"/>
      <c r="B67" s="20"/>
      <c r="C67" s="5"/>
      <c r="D67" s="5"/>
      <c r="E67" s="5"/>
      <c r="F67" s="5"/>
      <c r="G67" s="5"/>
      <c r="H67" s="5"/>
      <c r="I67" s="2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5"/>
      <c r="Z67" s="2"/>
      <c r="AA67" s="2"/>
      <c r="AB67" s="5"/>
      <c r="AC67" s="5"/>
      <c r="AD67" s="120"/>
      <c r="AE67" s="120"/>
      <c r="AF67" s="82"/>
      <c r="AG67" s="130" t="str">
        <f>IFERROR(VLOOKUP(AD67&amp;AE67&amp;AF67,风险评估工具!$D:$E,2,0),"")</f>
        <v/>
      </c>
      <c r="AH67" s="132">
        <v>45184</v>
      </c>
      <c r="AI67" s="120"/>
      <c r="AJ67" s="120"/>
      <c r="AK67" s="2"/>
    </row>
    <row r="68" spans="1:37" s="3" customFormat="1">
      <c r="A68" s="20"/>
      <c r="B68" s="20"/>
      <c r="C68" s="5"/>
      <c r="D68" s="5"/>
      <c r="E68" s="5"/>
      <c r="F68" s="5"/>
      <c r="G68" s="5"/>
      <c r="H68" s="5"/>
      <c r="I68" s="2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"/>
      <c r="Z68" s="2"/>
      <c r="AA68" s="2"/>
      <c r="AB68" s="5"/>
      <c r="AC68" s="5"/>
      <c r="AD68" s="120"/>
      <c r="AE68" s="120"/>
      <c r="AF68" s="82"/>
      <c r="AG68" s="130" t="str">
        <f>IFERROR(VLOOKUP(AD68&amp;AE68&amp;AF68,风险评估工具!$D:$E,2,0),"")</f>
        <v/>
      </c>
      <c r="AH68" s="132">
        <v>45184</v>
      </c>
      <c r="AI68" s="120"/>
      <c r="AJ68" s="120"/>
      <c r="AK68" s="2"/>
    </row>
    <row r="69" spans="1:37" s="3" customFormat="1">
      <c r="A69" s="20"/>
      <c r="B69" s="20"/>
      <c r="C69" s="5"/>
      <c r="D69" s="5"/>
      <c r="E69" s="5"/>
      <c r="F69" s="5"/>
      <c r="G69" s="5"/>
      <c r="H69" s="5"/>
      <c r="I69" s="2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5"/>
      <c r="Z69" s="2"/>
      <c r="AA69" s="2"/>
      <c r="AB69" s="5"/>
      <c r="AC69" s="5"/>
      <c r="AD69" s="120"/>
      <c r="AE69" s="120"/>
      <c r="AF69" s="82"/>
      <c r="AG69" s="130" t="str">
        <f>IFERROR(VLOOKUP(AD69&amp;AE69&amp;AF69,风险评估工具!$D:$E,2,0),"")</f>
        <v/>
      </c>
      <c r="AH69" s="132">
        <v>45184</v>
      </c>
      <c r="AI69" s="120"/>
      <c r="AJ69" s="120"/>
      <c r="AK69" s="2"/>
    </row>
    <row r="70" spans="1:37" s="3" customFormat="1">
      <c r="A70" s="20"/>
      <c r="B70" s="20"/>
      <c r="C70" s="5"/>
      <c r="D70" s="5"/>
      <c r="E70" s="5"/>
      <c r="F70" s="5"/>
      <c r="G70" s="5"/>
      <c r="H70" s="5"/>
      <c r="I70" s="2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5"/>
      <c r="Z70" s="2"/>
      <c r="AA70" s="2"/>
      <c r="AB70" s="5"/>
      <c r="AC70" s="5"/>
      <c r="AD70" s="120"/>
      <c r="AE70" s="120"/>
      <c r="AF70" s="82"/>
      <c r="AG70" s="130" t="str">
        <f>IFERROR(VLOOKUP(AD70&amp;AE70&amp;AF70,风险评估工具!$D:$E,2,0),"")</f>
        <v/>
      </c>
      <c r="AH70" s="132">
        <v>45184</v>
      </c>
      <c r="AI70" s="120"/>
      <c r="AJ70" s="120"/>
      <c r="AK70" s="2"/>
    </row>
    <row r="71" spans="1:37" s="3" customFormat="1">
      <c r="A71" s="20"/>
      <c r="B71" s="20"/>
      <c r="C71" s="5"/>
      <c r="D71" s="5"/>
      <c r="E71" s="5"/>
      <c r="F71" s="5"/>
      <c r="G71" s="5"/>
      <c r="H71" s="5"/>
      <c r="I71" s="2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5"/>
      <c r="Z71" s="2"/>
      <c r="AA71" s="2"/>
      <c r="AB71" s="5"/>
      <c r="AC71" s="5"/>
      <c r="AD71" s="120"/>
      <c r="AE71" s="120"/>
      <c r="AF71" s="82"/>
      <c r="AG71" s="130" t="str">
        <f>IFERROR(VLOOKUP(AD71&amp;AE71&amp;AF71,风险评估工具!$D:$E,2,0),"")</f>
        <v/>
      </c>
      <c r="AH71" s="132">
        <v>45184</v>
      </c>
      <c r="AI71" s="120"/>
      <c r="AJ71" s="120"/>
      <c r="AK71" s="2"/>
    </row>
    <row r="72" spans="1:37" s="3" customFormat="1">
      <c r="A72" s="20"/>
      <c r="B72" s="20"/>
      <c r="C72" s="5"/>
      <c r="D72" s="5"/>
      <c r="E72" s="5"/>
      <c r="F72" s="5"/>
      <c r="G72" s="5"/>
      <c r="H72" s="5"/>
      <c r="I72" s="2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5"/>
      <c r="Z72" s="2"/>
      <c r="AA72" s="2"/>
      <c r="AB72" s="5"/>
      <c r="AC72" s="5"/>
      <c r="AD72" s="120"/>
      <c r="AE72" s="120"/>
      <c r="AF72" s="82"/>
      <c r="AG72" s="130" t="str">
        <f>IFERROR(VLOOKUP(AD72&amp;AE72&amp;AF72,风险评估工具!$D:$E,2,0),"")</f>
        <v/>
      </c>
      <c r="AH72" s="132">
        <v>45184</v>
      </c>
      <c r="AI72" s="120"/>
      <c r="AJ72" s="120"/>
      <c r="AK72" s="2"/>
    </row>
    <row r="73" spans="1:37" s="3" customFormat="1">
      <c r="A73" s="20"/>
      <c r="B73" s="20"/>
      <c r="C73" s="5"/>
      <c r="D73" s="5"/>
      <c r="E73" s="5"/>
      <c r="F73" s="5"/>
      <c r="G73" s="5"/>
      <c r="H73" s="5"/>
      <c r="I73" s="2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5"/>
      <c r="Z73" s="2"/>
      <c r="AA73" s="2"/>
      <c r="AB73" s="5"/>
      <c r="AC73" s="5"/>
      <c r="AD73" s="120"/>
      <c r="AE73" s="120"/>
      <c r="AF73" s="82"/>
      <c r="AG73" s="130" t="str">
        <f>IFERROR(VLOOKUP(AD73&amp;AE73&amp;AF73,风险评估工具!$D:$E,2,0),"")</f>
        <v/>
      </c>
      <c r="AH73" s="132">
        <v>45184</v>
      </c>
      <c r="AI73" s="120"/>
      <c r="AJ73" s="120"/>
      <c r="AK73" s="2"/>
    </row>
    <row r="74" spans="1:37" s="3" customFormat="1">
      <c r="A74" s="20"/>
      <c r="B74" s="20"/>
      <c r="C74" s="5"/>
      <c r="D74" s="5"/>
      <c r="E74" s="5"/>
      <c r="F74" s="5"/>
      <c r="G74" s="5"/>
      <c r="H74" s="5"/>
      <c r="I74" s="2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"/>
      <c r="Z74" s="2"/>
      <c r="AA74" s="2"/>
      <c r="AB74" s="5"/>
      <c r="AC74" s="5"/>
      <c r="AD74" s="120"/>
      <c r="AE74" s="120"/>
      <c r="AF74" s="82"/>
      <c r="AG74" s="130" t="str">
        <f>IFERROR(VLOOKUP(AD74&amp;AE74&amp;AF74,风险评估工具!$D:$E,2,0),"")</f>
        <v/>
      </c>
      <c r="AH74" s="132">
        <v>45184</v>
      </c>
      <c r="AI74" s="120"/>
      <c r="AJ74" s="120"/>
      <c r="AK74" s="2"/>
    </row>
    <row r="75" spans="1:37" s="3" customFormat="1">
      <c r="A75" s="20"/>
      <c r="B75" s="20"/>
      <c r="C75" s="5"/>
      <c r="D75" s="5"/>
      <c r="E75" s="5"/>
      <c r="F75" s="5"/>
      <c r="G75" s="5"/>
      <c r="H75" s="5"/>
      <c r="I75" s="2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5"/>
      <c r="Z75" s="2"/>
      <c r="AA75" s="2"/>
      <c r="AB75" s="5"/>
      <c r="AC75" s="5"/>
      <c r="AD75" s="120"/>
      <c r="AE75" s="120"/>
      <c r="AF75" s="82"/>
      <c r="AG75" s="130" t="str">
        <f>IFERROR(VLOOKUP(AD75&amp;AE75&amp;AF75,风险评估工具!$D:$E,2,0),"")</f>
        <v/>
      </c>
      <c r="AH75" s="132">
        <v>45184</v>
      </c>
      <c r="AI75" s="120"/>
      <c r="AJ75" s="120"/>
      <c r="AK75" s="2"/>
    </row>
    <row r="76" spans="1:37" s="3" customFormat="1">
      <c r="A76" s="20"/>
      <c r="B76" s="20"/>
      <c r="C76" s="5"/>
      <c r="D76" s="5"/>
      <c r="E76" s="5"/>
      <c r="F76" s="5"/>
      <c r="G76" s="5"/>
      <c r="H76" s="5"/>
      <c r="I76" s="2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5"/>
      <c r="Z76" s="2"/>
      <c r="AA76" s="2"/>
      <c r="AB76" s="5"/>
      <c r="AC76" s="5"/>
      <c r="AD76" s="120"/>
      <c r="AE76" s="120"/>
      <c r="AF76" s="82"/>
      <c r="AG76" s="130" t="str">
        <f>IFERROR(VLOOKUP(AD76&amp;AE76&amp;AF76,风险评估工具!$D:$E,2,0),"")</f>
        <v/>
      </c>
      <c r="AH76" s="132">
        <v>45184</v>
      </c>
      <c r="AI76" s="120"/>
      <c r="AJ76" s="120"/>
      <c r="AK76" s="2"/>
    </row>
    <row r="77" spans="1:37" s="3" customFormat="1">
      <c r="A77" s="20"/>
      <c r="B77" s="20"/>
      <c r="C77" s="5"/>
      <c r="D77" s="5"/>
      <c r="E77" s="5"/>
      <c r="F77" s="5"/>
      <c r="G77" s="5"/>
      <c r="H77" s="5"/>
      <c r="I77" s="2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5"/>
      <c r="Z77" s="2"/>
      <c r="AA77" s="2"/>
      <c r="AB77" s="5"/>
      <c r="AC77" s="5"/>
      <c r="AD77" s="120"/>
      <c r="AE77" s="120"/>
      <c r="AF77" s="82"/>
      <c r="AG77" s="130" t="str">
        <f>IFERROR(VLOOKUP(AD77&amp;AE77&amp;AF77,风险评估工具!$D:$E,2,0),"")</f>
        <v/>
      </c>
      <c r="AH77" s="132">
        <v>45184</v>
      </c>
      <c r="AI77" s="120"/>
      <c r="AJ77" s="120"/>
      <c r="AK77" s="2"/>
    </row>
    <row r="78" spans="1:37" s="3" customFormat="1">
      <c r="A78" s="20"/>
      <c r="B78" s="20"/>
      <c r="C78" s="5"/>
      <c r="D78" s="5"/>
      <c r="E78" s="5"/>
      <c r="F78" s="5"/>
      <c r="G78" s="5"/>
      <c r="H78" s="5"/>
      <c r="I78" s="2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5"/>
      <c r="Z78" s="2"/>
      <c r="AA78" s="2"/>
      <c r="AB78" s="5"/>
      <c r="AC78" s="5"/>
      <c r="AD78" s="120"/>
      <c r="AE78" s="120"/>
      <c r="AF78" s="82"/>
      <c r="AG78" s="130" t="str">
        <f>IFERROR(VLOOKUP(AD78&amp;AE78&amp;AF78,风险评估工具!$D:$E,2,0),"")</f>
        <v/>
      </c>
      <c r="AH78" s="132">
        <v>45184</v>
      </c>
      <c r="AI78" s="120"/>
      <c r="AJ78" s="120"/>
      <c r="AK78" s="2"/>
    </row>
    <row r="79" spans="1:37" s="3" customFormat="1">
      <c r="A79" s="20"/>
      <c r="B79" s="20"/>
      <c r="C79" s="5"/>
      <c r="D79" s="5"/>
      <c r="E79" s="5"/>
      <c r="F79" s="5"/>
      <c r="G79" s="5"/>
      <c r="H79" s="5"/>
      <c r="I79" s="2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5"/>
      <c r="Z79" s="2"/>
      <c r="AA79" s="2"/>
      <c r="AB79" s="5"/>
      <c r="AC79" s="5"/>
      <c r="AD79" s="120"/>
      <c r="AE79" s="120"/>
      <c r="AF79" s="82"/>
      <c r="AG79" s="130" t="str">
        <f>IFERROR(VLOOKUP(AD79&amp;AE79&amp;AF79,风险评估工具!$D:$E,2,0),"")</f>
        <v/>
      </c>
      <c r="AH79" s="132">
        <v>45184</v>
      </c>
      <c r="AI79" s="120"/>
      <c r="AJ79" s="120"/>
      <c r="AK79" s="2"/>
    </row>
    <row r="80" spans="1:37" s="3" customFormat="1">
      <c r="A80" s="20"/>
      <c r="B80" s="20"/>
      <c r="C80" s="5"/>
      <c r="D80" s="5"/>
      <c r="E80" s="5"/>
      <c r="F80" s="5"/>
      <c r="G80" s="5"/>
      <c r="H80" s="5"/>
      <c r="I80" s="2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5"/>
      <c r="Z80" s="2"/>
      <c r="AA80" s="2"/>
      <c r="AB80" s="5"/>
      <c r="AC80" s="5"/>
      <c r="AD80" s="120"/>
      <c r="AE80" s="120"/>
      <c r="AF80" s="82"/>
      <c r="AG80" s="130" t="str">
        <f>IFERROR(VLOOKUP(AD80&amp;AE80&amp;AF80,风险评估工具!$D:$E,2,0),"")</f>
        <v/>
      </c>
      <c r="AH80" s="132">
        <v>45184</v>
      </c>
      <c r="AI80" s="120"/>
      <c r="AJ80" s="120"/>
      <c r="AK80" s="2"/>
    </row>
    <row r="81" spans="1:37" s="3" customFormat="1">
      <c r="A81" s="20"/>
      <c r="B81" s="20"/>
      <c r="C81" s="5"/>
      <c r="D81" s="5"/>
      <c r="E81" s="5"/>
      <c r="F81" s="5"/>
      <c r="G81" s="5"/>
      <c r="H81" s="5"/>
      <c r="I81" s="2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5"/>
      <c r="Z81" s="2"/>
      <c r="AA81" s="2"/>
      <c r="AB81" s="5"/>
      <c r="AC81" s="5"/>
      <c r="AD81" s="120"/>
      <c r="AE81" s="120"/>
      <c r="AF81" s="82"/>
      <c r="AG81" s="130" t="str">
        <f>IFERROR(VLOOKUP(AD81&amp;AE81&amp;AF81,风险评估工具!$D:$E,2,0),"")</f>
        <v/>
      </c>
      <c r="AH81" s="132">
        <v>45184</v>
      </c>
      <c r="AI81" s="120"/>
      <c r="AJ81" s="120"/>
      <c r="AK81" s="2"/>
    </row>
    <row r="82" spans="1:37" s="3" customFormat="1">
      <c r="A82" s="20"/>
      <c r="B82" s="20"/>
      <c r="C82" s="5"/>
      <c r="D82" s="5"/>
      <c r="E82" s="5"/>
      <c r="F82" s="5"/>
      <c r="G82" s="5"/>
      <c r="H82" s="5"/>
      <c r="I82" s="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5"/>
      <c r="Z82" s="2"/>
      <c r="AA82" s="2"/>
      <c r="AB82" s="5"/>
      <c r="AC82" s="5"/>
      <c r="AD82" s="120"/>
      <c r="AE82" s="120"/>
      <c r="AF82" s="82"/>
      <c r="AG82" s="130" t="str">
        <f>IFERROR(VLOOKUP(AD82&amp;AE82&amp;AF82,风险评估工具!$D:$E,2,0),"")</f>
        <v/>
      </c>
      <c r="AH82" s="132">
        <v>45184</v>
      </c>
      <c r="AI82" s="120"/>
      <c r="AJ82" s="120"/>
      <c r="AK82" s="2"/>
    </row>
    <row r="83" spans="1:37" s="3" customFormat="1">
      <c r="A83" s="20"/>
      <c r="B83" s="20"/>
      <c r="C83" s="5"/>
      <c r="D83" s="5"/>
      <c r="E83" s="5"/>
      <c r="F83" s="5"/>
      <c r="G83" s="5"/>
      <c r="H83" s="5"/>
      <c r="I83" s="2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"/>
      <c r="Z83" s="2"/>
      <c r="AA83" s="2"/>
      <c r="AB83" s="5"/>
      <c r="AC83" s="5"/>
      <c r="AD83" s="120"/>
      <c r="AE83" s="120"/>
      <c r="AF83" s="82"/>
      <c r="AG83" s="130" t="str">
        <f>IFERROR(VLOOKUP(AD83&amp;AE83&amp;AF83,风险评估工具!$D:$E,2,0),"")</f>
        <v/>
      </c>
      <c r="AH83" s="132">
        <v>45184</v>
      </c>
      <c r="AI83" s="120"/>
      <c r="AJ83" s="120"/>
      <c r="AK83" s="2"/>
    </row>
    <row r="84" spans="1:37" s="3" customFormat="1">
      <c r="A84" s="20"/>
      <c r="B84" s="20"/>
      <c r="C84" s="5"/>
      <c r="D84" s="5"/>
      <c r="E84" s="5"/>
      <c r="F84" s="5"/>
      <c r="G84" s="5"/>
      <c r="H84" s="5"/>
      <c r="I84" s="2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"/>
      <c r="Z84" s="2"/>
      <c r="AA84" s="2"/>
      <c r="AB84" s="5"/>
      <c r="AC84" s="5"/>
      <c r="AD84" s="120"/>
      <c r="AE84" s="120"/>
      <c r="AF84" s="82"/>
      <c r="AG84" s="130" t="str">
        <f>IFERROR(VLOOKUP(AD84&amp;AE84&amp;AF84,风险评估工具!$D:$E,2,0),"")</f>
        <v/>
      </c>
      <c r="AH84" s="132">
        <v>45184</v>
      </c>
      <c r="AI84" s="120"/>
      <c r="AJ84" s="120"/>
      <c r="AK84" s="2"/>
    </row>
    <row r="85" spans="1:37" s="3" customFormat="1">
      <c r="A85" s="20"/>
      <c r="B85" s="20"/>
      <c r="C85" s="5"/>
      <c r="D85" s="5"/>
      <c r="E85" s="5"/>
      <c r="F85" s="5"/>
      <c r="G85" s="5"/>
      <c r="H85" s="5"/>
      <c r="I85" s="2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"/>
      <c r="Z85" s="2"/>
      <c r="AA85" s="2"/>
      <c r="AB85" s="5"/>
      <c r="AC85" s="5"/>
      <c r="AD85" s="120"/>
      <c r="AE85" s="120"/>
      <c r="AF85" s="82"/>
      <c r="AG85" s="130" t="str">
        <f>IFERROR(VLOOKUP(AD85&amp;AE85&amp;AF85,风险评估工具!$D:$E,2,0),"")</f>
        <v/>
      </c>
      <c r="AH85" s="132">
        <v>45184</v>
      </c>
      <c r="AI85" s="120"/>
      <c r="AJ85" s="120"/>
      <c r="AK85" s="2"/>
    </row>
    <row r="86" spans="1:37" s="3" customFormat="1">
      <c r="A86" s="20"/>
      <c r="B86" s="20"/>
      <c r="C86" s="5"/>
      <c r="D86" s="5"/>
      <c r="E86" s="5"/>
      <c r="F86" s="5"/>
      <c r="G86" s="5"/>
      <c r="H86" s="5"/>
      <c r="I86" s="2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5"/>
      <c r="Z86" s="2"/>
      <c r="AA86" s="2"/>
      <c r="AB86" s="5"/>
      <c r="AC86" s="5"/>
      <c r="AD86" s="120"/>
      <c r="AE86" s="120"/>
      <c r="AF86" s="82"/>
      <c r="AG86" s="130" t="str">
        <f>IFERROR(VLOOKUP(AD86&amp;AE86&amp;AF86,风险评估工具!$D:$E,2,0),"")</f>
        <v/>
      </c>
      <c r="AH86" s="132">
        <v>45184</v>
      </c>
      <c r="AI86" s="120"/>
      <c r="AJ86" s="120"/>
      <c r="AK86" s="2"/>
    </row>
    <row r="87" spans="1:37" s="3" customFormat="1">
      <c r="A87" s="20"/>
      <c r="B87" s="20"/>
      <c r="C87" s="5"/>
      <c r="D87" s="5"/>
      <c r="E87" s="5"/>
      <c r="F87" s="5"/>
      <c r="G87" s="5"/>
      <c r="H87" s="5"/>
      <c r="I87" s="2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"/>
      <c r="Z87" s="2"/>
      <c r="AA87" s="2"/>
      <c r="AB87" s="5"/>
      <c r="AC87" s="5"/>
      <c r="AD87" s="120"/>
      <c r="AE87" s="120"/>
      <c r="AF87" s="82"/>
      <c r="AG87" s="130" t="str">
        <f>IFERROR(VLOOKUP(AD87&amp;AE87&amp;AF87,风险评估工具!$D:$E,2,0),"")</f>
        <v/>
      </c>
      <c r="AH87" s="132">
        <v>45184</v>
      </c>
      <c r="AI87" s="120"/>
      <c r="AJ87" s="120"/>
      <c r="AK87" s="2"/>
    </row>
    <row r="88" spans="1:37" s="3" customFormat="1">
      <c r="A88" s="20"/>
      <c r="B88" s="20"/>
      <c r="C88" s="5"/>
      <c r="D88" s="5"/>
      <c r="E88" s="5"/>
      <c r="F88" s="5"/>
      <c r="G88" s="5"/>
      <c r="H88" s="5"/>
      <c r="I88" s="2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5"/>
      <c r="Z88" s="2"/>
      <c r="AA88" s="2"/>
      <c r="AB88" s="5"/>
      <c r="AC88" s="5"/>
      <c r="AD88" s="120"/>
      <c r="AE88" s="120"/>
      <c r="AF88" s="82"/>
      <c r="AG88" s="130" t="str">
        <f>IFERROR(VLOOKUP(AD88&amp;AE88&amp;AF88,风险评估工具!$D:$E,2,0),"")</f>
        <v/>
      </c>
      <c r="AH88" s="132">
        <v>45184</v>
      </c>
      <c r="AI88" s="120"/>
      <c r="AJ88" s="120"/>
      <c r="AK88" s="2"/>
    </row>
    <row r="89" spans="1:37" s="3" customFormat="1">
      <c r="A89" s="20"/>
      <c r="B89" s="20"/>
      <c r="C89" s="5"/>
      <c r="D89" s="5"/>
      <c r="E89" s="5"/>
      <c r="F89" s="5"/>
      <c r="G89" s="5"/>
      <c r="H89" s="5"/>
      <c r="I89" s="2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5"/>
      <c r="Z89" s="2"/>
      <c r="AA89" s="2"/>
      <c r="AB89" s="5"/>
      <c r="AC89" s="5"/>
      <c r="AD89" s="120"/>
      <c r="AE89" s="120"/>
      <c r="AF89" s="82"/>
      <c r="AG89" s="130" t="str">
        <f>IFERROR(VLOOKUP(AD89&amp;AE89&amp;AF89,风险评估工具!$D:$E,2,0),"")</f>
        <v/>
      </c>
      <c r="AH89" s="132">
        <v>45184</v>
      </c>
      <c r="AI89" s="120"/>
      <c r="AJ89" s="120"/>
      <c r="AK89" s="2"/>
    </row>
    <row r="90" spans="1:37" s="3" customFormat="1">
      <c r="A90" s="20"/>
      <c r="B90" s="20"/>
      <c r="C90" s="5"/>
      <c r="D90" s="5"/>
      <c r="E90" s="5"/>
      <c r="F90" s="5"/>
      <c r="G90" s="5"/>
      <c r="H90" s="5"/>
      <c r="I90" s="2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5"/>
      <c r="Z90" s="2"/>
      <c r="AA90" s="2"/>
      <c r="AB90" s="5"/>
      <c r="AC90" s="5"/>
      <c r="AD90" s="120"/>
      <c r="AE90" s="120"/>
      <c r="AF90" s="82"/>
      <c r="AG90" s="130" t="str">
        <f>IFERROR(VLOOKUP(AD90&amp;AE90&amp;AF90,风险评估工具!$D:$E,2,0),"")</f>
        <v/>
      </c>
      <c r="AH90" s="132">
        <v>45184</v>
      </c>
      <c r="AI90" s="120"/>
      <c r="AJ90" s="120"/>
      <c r="AK90" s="2"/>
    </row>
    <row r="91" spans="1:37" s="3" customFormat="1">
      <c r="A91" s="20"/>
      <c r="B91" s="20"/>
      <c r="C91" s="5"/>
      <c r="D91" s="5"/>
      <c r="E91" s="5"/>
      <c r="F91" s="5"/>
      <c r="G91" s="5"/>
      <c r="H91" s="5"/>
      <c r="I91" s="2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5"/>
      <c r="Z91" s="2"/>
      <c r="AA91" s="2"/>
      <c r="AB91" s="5"/>
      <c r="AC91" s="5"/>
      <c r="AD91" s="120"/>
      <c r="AE91" s="120"/>
      <c r="AF91" s="82"/>
      <c r="AG91" s="130" t="str">
        <f>IFERROR(VLOOKUP(AD91&amp;AE91&amp;AF91,风险评估工具!$D:$E,2,0),"")</f>
        <v/>
      </c>
      <c r="AH91" s="132">
        <v>45184</v>
      </c>
      <c r="AI91" s="120"/>
      <c r="AJ91" s="120"/>
      <c r="AK91" s="2"/>
    </row>
    <row r="92" spans="1:37" s="3" customFormat="1">
      <c r="A92" s="20"/>
      <c r="B92" s="20"/>
      <c r="C92" s="5"/>
      <c r="D92" s="5"/>
      <c r="E92" s="5"/>
      <c r="F92" s="5"/>
      <c r="G92" s="5"/>
      <c r="H92" s="5"/>
      <c r="I92" s="2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5"/>
      <c r="Z92" s="2"/>
      <c r="AA92" s="2"/>
      <c r="AB92" s="5"/>
      <c r="AC92" s="5"/>
      <c r="AD92" s="120"/>
      <c r="AE92" s="120"/>
      <c r="AF92" s="82"/>
      <c r="AG92" s="130" t="str">
        <f>IFERROR(VLOOKUP(AD92&amp;AE92&amp;AF92,风险评估工具!$D:$E,2,0),"")</f>
        <v/>
      </c>
      <c r="AH92" s="132">
        <v>45184</v>
      </c>
      <c r="AI92" s="120"/>
      <c r="AJ92" s="120"/>
      <c r="AK92" s="2"/>
    </row>
    <row r="93" spans="1:37" s="3" customFormat="1">
      <c r="A93" s="20"/>
      <c r="B93" s="20"/>
      <c r="C93" s="5"/>
      <c r="D93" s="5"/>
      <c r="E93" s="5"/>
      <c r="F93" s="5"/>
      <c r="G93" s="5"/>
      <c r="H93" s="5"/>
      <c r="I93" s="2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5"/>
      <c r="Z93" s="2"/>
      <c r="AA93" s="2"/>
      <c r="AB93" s="5"/>
      <c r="AC93" s="5"/>
      <c r="AD93" s="120"/>
      <c r="AE93" s="120"/>
      <c r="AF93" s="82"/>
      <c r="AG93" s="130" t="str">
        <f>IFERROR(VLOOKUP(AD93&amp;AE93&amp;AF93,风险评估工具!$D:$E,2,0),"")</f>
        <v/>
      </c>
      <c r="AH93" s="132">
        <v>45184</v>
      </c>
      <c r="AI93" s="120"/>
      <c r="AJ93" s="120"/>
      <c r="AK93" s="2"/>
    </row>
    <row r="94" spans="1:37" s="3" customFormat="1">
      <c r="A94" s="20"/>
      <c r="B94" s="20"/>
      <c r="C94" s="5"/>
      <c r="D94" s="5"/>
      <c r="E94" s="5"/>
      <c r="F94" s="5"/>
      <c r="G94" s="5"/>
      <c r="H94" s="5"/>
      <c r="I94" s="2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5"/>
      <c r="Z94" s="2"/>
      <c r="AA94" s="2"/>
      <c r="AB94" s="5"/>
      <c r="AC94" s="5"/>
      <c r="AD94" s="120"/>
      <c r="AE94" s="120"/>
      <c r="AF94" s="82"/>
      <c r="AG94" s="130" t="str">
        <f>IFERROR(VLOOKUP(AD94&amp;AE94&amp;AF94,风险评估工具!$D:$E,2,0),"")</f>
        <v/>
      </c>
      <c r="AH94" s="132">
        <v>45184</v>
      </c>
      <c r="AI94" s="120"/>
      <c r="AJ94" s="120"/>
      <c r="AK94" s="2"/>
    </row>
    <row r="95" spans="1:37" s="3" customFormat="1">
      <c r="A95" s="20"/>
      <c r="B95" s="20"/>
      <c r="C95" s="5"/>
      <c r="D95" s="5"/>
      <c r="E95" s="5"/>
      <c r="F95" s="5"/>
      <c r="G95" s="5"/>
      <c r="H95" s="5"/>
      <c r="I95" s="2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5"/>
      <c r="Z95" s="2"/>
      <c r="AA95" s="2"/>
      <c r="AB95" s="5"/>
      <c r="AC95" s="5"/>
      <c r="AD95" s="120"/>
      <c r="AE95" s="120"/>
      <c r="AF95" s="82"/>
      <c r="AG95" s="130" t="str">
        <f>IFERROR(VLOOKUP(AD95&amp;AE95&amp;AF95,风险评估工具!$D:$E,2,0),"")</f>
        <v/>
      </c>
      <c r="AH95" s="132">
        <v>45184</v>
      </c>
      <c r="AI95" s="120"/>
      <c r="AJ95" s="120"/>
      <c r="AK95" s="2"/>
    </row>
    <row r="96" spans="1:37" s="3" customFormat="1">
      <c r="A96" s="20"/>
      <c r="B96" s="20"/>
      <c r="C96" s="5"/>
      <c r="D96" s="5"/>
      <c r="E96" s="5"/>
      <c r="F96" s="5"/>
      <c r="G96" s="5"/>
      <c r="H96" s="5"/>
      <c r="I96" s="2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5"/>
      <c r="Z96" s="2"/>
      <c r="AA96" s="2"/>
      <c r="AB96" s="5"/>
      <c r="AC96" s="5"/>
      <c r="AD96" s="120"/>
      <c r="AE96" s="120"/>
      <c r="AF96" s="82"/>
      <c r="AG96" s="82"/>
      <c r="AH96" s="120"/>
      <c r="AI96" s="120"/>
      <c r="AJ96" s="120"/>
      <c r="AK96" s="2"/>
    </row>
    <row r="97" spans="1:37" s="3" customFormat="1">
      <c r="A97" s="20"/>
      <c r="B97" s="20"/>
      <c r="C97" s="5"/>
      <c r="D97" s="5"/>
      <c r="E97" s="5"/>
      <c r="F97" s="5"/>
      <c r="G97" s="5"/>
      <c r="H97" s="5"/>
      <c r="I97" s="2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5"/>
      <c r="Z97" s="2"/>
      <c r="AA97" s="2"/>
      <c r="AB97" s="5"/>
      <c r="AC97" s="5"/>
      <c r="AD97" s="120"/>
      <c r="AE97" s="120"/>
      <c r="AF97" s="82"/>
      <c r="AG97" s="82"/>
      <c r="AH97" s="120"/>
      <c r="AI97" s="120"/>
      <c r="AJ97" s="120"/>
      <c r="AK97" s="2"/>
    </row>
    <row r="98" spans="1:37" s="3" customFormat="1">
      <c r="A98" s="20"/>
      <c r="B98" s="20"/>
      <c r="C98" s="5"/>
      <c r="D98" s="5"/>
      <c r="E98" s="5"/>
      <c r="F98" s="5"/>
      <c r="G98" s="5"/>
      <c r="H98" s="5"/>
      <c r="I98" s="2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5"/>
      <c r="Z98" s="2"/>
      <c r="AA98" s="2"/>
      <c r="AB98" s="5"/>
      <c r="AC98" s="5"/>
      <c r="AD98" s="120"/>
      <c r="AE98" s="120"/>
      <c r="AF98" s="82"/>
      <c r="AG98" s="82"/>
      <c r="AH98" s="120"/>
      <c r="AI98" s="120"/>
      <c r="AJ98" s="120"/>
      <c r="AK98" s="2"/>
    </row>
    <row r="99" spans="1:37" s="3" customFormat="1">
      <c r="A99" s="20"/>
      <c r="B99" s="20"/>
      <c r="C99" s="5"/>
      <c r="D99" s="5"/>
      <c r="E99" s="5"/>
      <c r="F99" s="5"/>
      <c r="G99" s="5"/>
      <c r="H99" s="5"/>
      <c r="I99" s="2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5"/>
      <c r="Z99" s="2"/>
      <c r="AA99" s="2"/>
      <c r="AB99" s="5"/>
      <c r="AC99" s="5"/>
      <c r="AD99" s="120"/>
      <c r="AE99" s="120"/>
      <c r="AF99" s="82"/>
      <c r="AG99" s="82"/>
      <c r="AH99" s="120"/>
      <c r="AI99" s="120"/>
      <c r="AJ99" s="120"/>
      <c r="AK99" s="2"/>
    </row>
    <row r="100" spans="1:37" s="3" customFormat="1">
      <c r="A100" s="20"/>
      <c r="B100" s="20"/>
      <c r="C100" s="5"/>
      <c r="D100" s="5"/>
      <c r="E100" s="5"/>
      <c r="F100" s="5"/>
      <c r="G100" s="5"/>
      <c r="H100" s="5"/>
      <c r="I100" s="2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"/>
      <c r="Z100" s="2"/>
      <c r="AA100" s="2"/>
      <c r="AB100" s="5"/>
      <c r="AC100" s="5"/>
      <c r="AD100" s="120"/>
      <c r="AE100" s="120"/>
      <c r="AF100" s="82"/>
      <c r="AG100" s="82"/>
      <c r="AH100" s="120"/>
      <c r="AI100" s="120"/>
      <c r="AJ100" s="120"/>
      <c r="AK100" s="2"/>
    </row>
    <row r="101" spans="1:37" s="3" customFormat="1">
      <c r="A101" s="20"/>
      <c r="B101" s="20"/>
      <c r="C101" s="5"/>
      <c r="D101" s="5"/>
      <c r="E101" s="5"/>
      <c r="F101" s="5"/>
      <c r="G101" s="5"/>
      <c r="H101" s="5"/>
      <c r="I101" s="2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"/>
      <c r="Z101" s="2"/>
      <c r="AA101" s="2"/>
      <c r="AB101" s="5"/>
      <c r="AC101" s="5"/>
      <c r="AD101" s="120"/>
      <c r="AE101" s="120"/>
      <c r="AF101" s="82"/>
      <c r="AG101" s="82"/>
      <c r="AH101" s="120"/>
      <c r="AI101" s="120"/>
      <c r="AJ101" s="120"/>
      <c r="AK101" s="2"/>
    </row>
    <row r="102" spans="1:37" s="3" customFormat="1">
      <c r="A102" s="20"/>
      <c r="B102" s="20"/>
      <c r="C102" s="5"/>
      <c r="D102" s="5"/>
      <c r="E102" s="5"/>
      <c r="F102" s="5"/>
      <c r="G102" s="5"/>
      <c r="H102" s="5"/>
      <c r="I102" s="2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5"/>
      <c r="Z102" s="2"/>
      <c r="AA102" s="2"/>
      <c r="AB102" s="5"/>
      <c r="AC102" s="5"/>
      <c r="AD102" s="120"/>
      <c r="AE102" s="120"/>
      <c r="AF102" s="82"/>
      <c r="AG102" s="82"/>
      <c r="AH102" s="120"/>
      <c r="AI102" s="120"/>
      <c r="AJ102" s="120"/>
      <c r="AK102" s="2"/>
    </row>
    <row r="103" spans="1:37" s="3" customFormat="1">
      <c r="A103" s="20"/>
      <c r="B103" s="20"/>
      <c r="C103" s="5"/>
      <c r="D103" s="5"/>
      <c r="E103" s="5"/>
      <c r="F103" s="5"/>
      <c r="G103" s="5"/>
      <c r="H103" s="5"/>
      <c r="I103" s="2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5"/>
      <c r="Z103" s="2"/>
      <c r="AA103" s="2"/>
      <c r="AB103" s="5"/>
      <c r="AC103" s="5"/>
      <c r="AD103" s="120"/>
      <c r="AE103" s="120"/>
      <c r="AF103" s="82"/>
      <c r="AG103" s="82"/>
      <c r="AH103" s="120"/>
      <c r="AI103" s="120"/>
      <c r="AJ103" s="120"/>
      <c r="AK103" s="2"/>
    </row>
    <row r="104" spans="1:37" s="3" customFormat="1">
      <c r="A104" s="20"/>
      <c r="B104" s="20"/>
      <c r="C104" s="5"/>
      <c r="D104" s="5"/>
      <c r="E104" s="5"/>
      <c r="F104" s="5"/>
      <c r="G104" s="5"/>
      <c r="H104" s="5"/>
      <c r="I104" s="2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5"/>
      <c r="Z104" s="2"/>
      <c r="AA104" s="2"/>
      <c r="AB104" s="5"/>
      <c r="AC104" s="5"/>
      <c r="AD104" s="120"/>
      <c r="AE104" s="120"/>
      <c r="AF104" s="82"/>
      <c r="AG104" s="82"/>
      <c r="AH104" s="120"/>
      <c r="AI104" s="120"/>
      <c r="AJ104" s="120"/>
      <c r="AK104" s="2"/>
    </row>
    <row r="105" spans="1:37" s="3" customFormat="1">
      <c r="A105" s="20"/>
      <c r="B105" s="20"/>
      <c r="C105" s="5"/>
      <c r="D105" s="5"/>
      <c r="E105" s="5"/>
      <c r="F105" s="5"/>
      <c r="G105" s="5"/>
      <c r="H105" s="5"/>
      <c r="I105" s="2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5"/>
      <c r="Z105" s="2"/>
      <c r="AA105" s="2"/>
      <c r="AB105" s="5"/>
      <c r="AC105" s="5"/>
      <c r="AD105" s="120"/>
      <c r="AE105" s="120"/>
      <c r="AF105" s="82"/>
      <c r="AG105" s="82"/>
      <c r="AH105" s="120"/>
      <c r="AI105" s="120"/>
      <c r="AJ105" s="120"/>
      <c r="AK105" s="2"/>
    </row>
    <row r="106" spans="1:37" s="3" customFormat="1">
      <c r="A106" s="20"/>
      <c r="B106" s="20"/>
      <c r="C106" s="5"/>
      <c r="D106" s="5"/>
      <c r="E106" s="5"/>
      <c r="F106" s="5"/>
      <c r="G106" s="5"/>
      <c r="H106" s="5"/>
      <c r="I106" s="2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5"/>
      <c r="Z106" s="2"/>
      <c r="AA106" s="2"/>
      <c r="AB106" s="5"/>
      <c r="AC106" s="5"/>
      <c r="AD106" s="120"/>
      <c r="AE106" s="120"/>
      <c r="AF106" s="82"/>
      <c r="AG106" s="82"/>
      <c r="AH106" s="120"/>
      <c r="AI106" s="120"/>
      <c r="AJ106" s="120"/>
      <c r="AK106" s="2"/>
    </row>
    <row r="107" spans="1:37" s="3" customFormat="1">
      <c r="A107" s="20"/>
      <c r="B107" s="20"/>
      <c r="C107" s="5"/>
      <c r="D107" s="5"/>
      <c r="E107" s="5"/>
      <c r="F107" s="5"/>
      <c r="G107" s="5"/>
      <c r="H107" s="5"/>
      <c r="I107" s="2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"/>
      <c r="Z107" s="2"/>
      <c r="AA107" s="2"/>
      <c r="AB107" s="5"/>
      <c r="AC107" s="5"/>
      <c r="AD107" s="120"/>
      <c r="AE107" s="120"/>
      <c r="AF107" s="82"/>
      <c r="AG107" s="82"/>
      <c r="AH107" s="120"/>
      <c r="AI107" s="120"/>
      <c r="AJ107" s="120"/>
      <c r="AK107" s="2"/>
    </row>
    <row r="108" spans="1:37" s="3" customFormat="1">
      <c r="A108" s="20"/>
      <c r="B108" s="20"/>
      <c r="C108" s="5"/>
      <c r="D108" s="5"/>
      <c r="E108" s="5"/>
      <c r="F108" s="5"/>
      <c r="G108" s="5"/>
      <c r="H108" s="5"/>
      <c r="I108" s="2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5"/>
      <c r="Z108" s="2"/>
      <c r="AA108" s="2"/>
      <c r="AB108" s="5"/>
      <c r="AC108" s="5"/>
      <c r="AD108" s="120"/>
      <c r="AE108" s="120"/>
      <c r="AF108" s="82"/>
      <c r="AG108" s="82"/>
      <c r="AH108" s="120"/>
      <c r="AI108" s="120"/>
      <c r="AJ108" s="120"/>
      <c r="AK108" s="2"/>
    </row>
    <row r="109" spans="1:37" s="3" customFormat="1">
      <c r="A109" s="20"/>
      <c r="B109" s="20"/>
      <c r="C109" s="5"/>
      <c r="D109" s="5"/>
      <c r="E109" s="5"/>
      <c r="F109" s="5"/>
      <c r="G109" s="5"/>
      <c r="H109" s="5"/>
      <c r="I109" s="2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5"/>
      <c r="Z109" s="2"/>
      <c r="AA109" s="2"/>
      <c r="AB109" s="5"/>
      <c r="AC109" s="5"/>
      <c r="AD109" s="120"/>
      <c r="AE109" s="120"/>
      <c r="AF109" s="82"/>
      <c r="AG109" s="82"/>
      <c r="AH109" s="120"/>
      <c r="AI109" s="120"/>
      <c r="AJ109" s="120"/>
      <c r="AK109" s="2"/>
    </row>
    <row r="110" spans="1:37" s="3" customFormat="1">
      <c r="A110" s="20"/>
      <c r="B110" s="20"/>
      <c r="C110" s="5"/>
      <c r="D110" s="5"/>
      <c r="E110" s="5"/>
      <c r="F110" s="5"/>
      <c r="G110" s="5"/>
      <c r="H110" s="5"/>
      <c r="I110" s="2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5"/>
      <c r="Z110" s="2"/>
      <c r="AA110" s="2"/>
      <c r="AB110" s="5"/>
      <c r="AC110" s="5"/>
      <c r="AD110" s="120"/>
      <c r="AE110" s="120"/>
      <c r="AF110" s="82"/>
      <c r="AG110" s="82"/>
      <c r="AH110" s="120"/>
      <c r="AI110" s="120"/>
      <c r="AJ110" s="120"/>
      <c r="AK110" s="2"/>
    </row>
    <row r="111" spans="1:37" s="3" customFormat="1">
      <c r="A111" s="20"/>
      <c r="B111" s="20"/>
      <c r="C111" s="5"/>
      <c r="D111" s="5"/>
      <c r="E111" s="5"/>
      <c r="F111" s="5"/>
      <c r="G111" s="5"/>
      <c r="H111" s="5"/>
      <c r="I111" s="2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5"/>
      <c r="Z111" s="2"/>
      <c r="AA111" s="2"/>
      <c r="AB111" s="5"/>
      <c r="AC111" s="5"/>
      <c r="AD111" s="120"/>
      <c r="AE111" s="120"/>
      <c r="AF111" s="82"/>
      <c r="AG111" s="82"/>
      <c r="AH111" s="120"/>
      <c r="AI111" s="120"/>
      <c r="AJ111" s="120"/>
      <c r="AK111" s="2"/>
    </row>
    <row r="112" spans="1:37" s="3" customFormat="1">
      <c r="A112" s="20"/>
      <c r="B112" s="20"/>
      <c r="C112" s="5"/>
      <c r="D112" s="5"/>
      <c r="E112" s="5"/>
      <c r="F112" s="5"/>
      <c r="G112" s="5"/>
      <c r="H112" s="5"/>
      <c r="I112" s="2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5"/>
      <c r="Z112" s="2"/>
      <c r="AA112" s="2"/>
      <c r="AB112" s="5"/>
      <c r="AC112" s="5"/>
      <c r="AD112" s="120"/>
      <c r="AE112" s="120"/>
      <c r="AF112" s="82"/>
      <c r="AG112" s="82"/>
      <c r="AH112" s="120"/>
      <c r="AI112" s="120"/>
      <c r="AJ112" s="120"/>
      <c r="AK112" s="2"/>
    </row>
    <row r="113" spans="1:37" s="3" customFormat="1">
      <c r="A113" s="20"/>
      <c r="B113" s="20"/>
      <c r="C113" s="5"/>
      <c r="D113" s="5"/>
      <c r="E113" s="5"/>
      <c r="F113" s="5"/>
      <c r="G113" s="5"/>
      <c r="H113" s="5"/>
      <c r="I113" s="2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"/>
      <c r="Z113" s="2"/>
      <c r="AA113" s="2"/>
      <c r="AB113" s="5"/>
      <c r="AC113" s="5"/>
      <c r="AD113" s="120"/>
      <c r="AE113" s="120"/>
      <c r="AF113" s="82"/>
      <c r="AG113" s="82"/>
      <c r="AH113" s="120"/>
      <c r="AI113" s="120"/>
      <c r="AJ113" s="120"/>
      <c r="AK113" s="2"/>
    </row>
  </sheetData>
  <mergeCells count="53">
    <mergeCell ref="D50:D52"/>
    <mergeCell ref="A29:A31"/>
    <mergeCell ref="Y38:Y39"/>
    <mergeCell ref="A38:A40"/>
    <mergeCell ref="D38:D42"/>
    <mergeCell ref="C38:C42"/>
    <mergeCell ref="A20:A22"/>
    <mergeCell ref="B11:B19"/>
    <mergeCell ref="C11:C19"/>
    <mergeCell ref="D11:D19"/>
    <mergeCell ref="E11:E19"/>
    <mergeCell ref="C20:C25"/>
    <mergeCell ref="B20:B25"/>
    <mergeCell ref="A23:A25"/>
    <mergeCell ref="Y20:Y21"/>
    <mergeCell ref="E20:E22"/>
    <mergeCell ref="D20:D22"/>
    <mergeCell ref="F20:F22"/>
    <mergeCell ref="G20:G22"/>
    <mergeCell ref="I5:I6"/>
    <mergeCell ref="AA5:AC5"/>
    <mergeCell ref="H5:H6"/>
    <mergeCell ref="G11:G19"/>
    <mergeCell ref="A11:A19"/>
    <mergeCell ref="F11:F19"/>
    <mergeCell ref="B7:B10"/>
    <mergeCell ref="A7:A10"/>
    <mergeCell ref="C7:C10"/>
    <mergeCell ref="D7:D10"/>
    <mergeCell ref="A2:AK2"/>
    <mergeCell ref="AK5:AK6"/>
    <mergeCell ref="A5:A6"/>
    <mergeCell ref="C5:C6"/>
    <mergeCell ref="G5:G6"/>
    <mergeCell ref="K5:X5"/>
    <mergeCell ref="D5:D6"/>
    <mergeCell ref="A3:D3"/>
    <mergeCell ref="B5:B6"/>
    <mergeCell ref="E5:E6"/>
    <mergeCell ref="F5:F6"/>
    <mergeCell ref="J5:J6"/>
    <mergeCell ref="E8:E9"/>
    <mergeCell ref="B26:B28"/>
    <mergeCell ref="C26:C27"/>
    <mergeCell ref="D26:D27"/>
    <mergeCell ref="B29:B50"/>
    <mergeCell ref="D29:D33"/>
    <mergeCell ref="E32:E33"/>
    <mergeCell ref="E35:E36"/>
    <mergeCell ref="D34:D36"/>
    <mergeCell ref="C29:C37"/>
    <mergeCell ref="E29:E31"/>
    <mergeCell ref="D23:D25"/>
  </mergeCells>
  <phoneticPr fontId="1" type="noConversion"/>
  <dataValidations count="19">
    <dataValidation type="list" allowBlank="1" showInputMessage="1" showErrorMessage="1" sqref="M63:M185 L64:L185 K63:K185 O64:P185 N62:N185 Q62:R185 S63:S185 T62:T185 U70:U185 V61:V185 W62:X185 J44:J45 J47:J50 J52:J111">
      <formula1>"Y"</formula1>
    </dataValidation>
    <dataValidation type="list" allowBlank="1" showInputMessage="1" showErrorMessage="1" sqref="J7:J43 J46 J51">
      <formula1>"New,Unique,Different,Difficult"</formula1>
    </dataValidation>
    <dataValidation type="list" allowBlank="1" showInputMessage="1" showErrorMessage="1" sqref="I7:I44 I46 I51">
      <formula1>"结构,电子,软件,材料,物料,工艺"</formula1>
    </dataValidation>
    <dataValidation type="list" allowBlank="1" showInputMessage="1" showErrorMessage="1" sqref="N7:N61">
      <formula1>"性能"</formula1>
    </dataValidation>
    <dataValidation type="list" allowBlank="1" showInputMessage="1" showErrorMessage="1" sqref="K7:K62">
      <formula1>"安全"</formula1>
    </dataValidation>
    <dataValidation type="list" allowBlank="1" showInputMessage="1" showErrorMessage="1" sqref="L7:L63">
      <formula1>"有害物质, "</formula1>
    </dataValidation>
    <dataValidation type="list" allowBlank="1" showInputMessage="1" showErrorMessage="1" sqref="M7:M62">
      <formula1>"功能"</formula1>
    </dataValidation>
    <dataValidation type="list" allowBlank="1" showInputMessage="1" showErrorMessage="1" sqref="O7:O63">
      <formula1>"可靠性"</formula1>
    </dataValidation>
    <dataValidation type="list" allowBlank="1" showInputMessage="1" showErrorMessage="1" sqref="P7:P63">
      <formula1>"兼容性"</formula1>
    </dataValidation>
    <dataValidation type="list" allowBlank="1" showInputMessage="1" showErrorMessage="1" sqref="Q7:Q61">
      <formula1>"可组装性"</formula1>
    </dataValidation>
    <dataValidation type="list" allowBlank="1" showInputMessage="1" showErrorMessage="1" sqref="R7:R61">
      <formula1>"可维修性"</formula1>
    </dataValidation>
    <dataValidation type="list" allowBlank="1" showInputMessage="1" showErrorMessage="1" sqref="S7:S62">
      <formula1>"可检测性"</formula1>
    </dataValidation>
    <dataValidation type="list" allowBlank="1" showInputMessage="1" showErrorMessage="1" sqref="T7:T61">
      <formula1>"良率"</formula1>
    </dataValidation>
    <dataValidation type="list" allowBlank="1" showInputMessage="1" showErrorMessage="1" sqref="U7:U69">
      <formula1>"成本"</formula1>
    </dataValidation>
    <dataValidation type="list" allowBlank="1" showInputMessage="1" showErrorMessage="1" sqref="V7:V60">
      <formula1>"法律法规"</formula1>
    </dataValidation>
    <dataValidation type="list" allowBlank="1" showInputMessage="1" showErrorMessage="1" sqref="W7:W61">
      <formula1>"用户操作"</formula1>
    </dataValidation>
    <dataValidation type="list" allowBlank="1" showInputMessage="1" showErrorMessage="1" sqref="X7:X61">
      <formula1>"售后"</formula1>
    </dataValidation>
    <dataValidation type="list" allowBlank="1" showInputMessage="1" showErrorMessage="1" sqref="AD7:AF61">
      <formula1>"9,7,5,3,1"</formula1>
    </dataValidation>
    <dataValidation allowBlank="1" showInputMessage="1" showErrorMessage="1" promptTitle="警告" prompt="自动生成，不须填写" sqref="AG7:AG95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22"/>
  <sheetViews>
    <sheetView workbookViewId="0">
      <selection activeCell="G32" sqref="G32"/>
    </sheetView>
  </sheetViews>
  <sheetFormatPr defaultRowHeight="14.25"/>
  <cols>
    <col min="1" max="1" width="1.375" style="6" customWidth="1"/>
    <col min="2" max="2" width="4.625" style="6" bestFit="1" customWidth="1"/>
    <col min="3" max="3" width="14.875" style="6" bestFit="1" customWidth="1"/>
    <col min="4" max="4" width="7.75" style="6" bestFit="1" customWidth="1"/>
    <col min="5" max="5" width="18.875" style="6" customWidth="1"/>
    <col min="6" max="6" width="25" style="6" customWidth="1"/>
    <col min="7" max="7" width="37.5" style="6" customWidth="1"/>
    <col min="8" max="8" width="9" style="6"/>
    <col min="9" max="9" width="10.125" style="6" customWidth="1"/>
    <col min="10" max="10" width="12.125" style="6" customWidth="1"/>
    <col min="11" max="256" width="9" style="6"/>
    <col min="257" max="257" width="1.375" style="6" customWidth="1"/>
    <col min="258" max="258" width="4.625" style="6" bestFit="1" customWidth="1"/>
    <col min="259" max="259" width="14.875" style="6" bestFit="1" customWidth="1"/>
    <col min="260" max="260" width="7.75" style="6" bestFit="1" customWidth="1"/>
    <col min="261" max="261" width="18.875" style="6" customWidth="1"/>
    <col min="262" max="262" width="25" style="6" customWidth="1"/>
    <col min="263" max="263" width="37.5" style="6" customWidth="1"/>
    <col min="264" max="512" width="9" style="6"/>
    <col min="513" max="513" width="1.375" style="6" customWidth="1"/>
    <col min="514" max="514" width="4.625" style="6" bestFit="1" customWidth="1"/>
    <col min="515" max="515" width="14.875" style="6" bestFit="1" customWidth="1"/>
    <col min="516" max="516" width="7.75" style="6" bestFit="1" customWidth="1"/>
    <col min="517" max="517" width="18.875" style="6" customWidth="1"/>
    <col min="518" max="518" width="25" style="6" customWidth="1"/>
    <col min="519" max="519" width="37.5" style="6" customWidth="1"/>
    <col min="520" max="768" width="9" style="6"/>
    <col min="769" max="769" width="1.375" style="6" customWidth="1"/>
    <col min="770" max="770" width="4.625" style="6" bestFit="1" customWidth="1"/>
    <col min="771" max="771" width="14.875" style="6" bestFit="1" customWidth="1"/>
    <col min="772" max="772" width="7.75" style="6" bestFit="1" customWidth="1"/>
    <col min="773" max="773" width="18.875" style="6" customWidth="1"/>
    <col min="774" max="774" width="25" style="6" customWidth="1"/>
    <col min="775" max="775" width="37.5" style="6" customWidth="1"/>
    <col min="776" max="1024" width="9" style="6"/>
    <col min="1025" max="1025" width="1.375" style="6" customWidth="1"/>
    <col min="1026" max="1026" width="4.625" style="6" bestFit="1" customWidth="1"/>
    <col min="1027" max="1027" width="14.875" style="6" bestFit="1" customWidth="1"/>
    <col min="1028" max="1028" width="7.75" style="6" bestFit="1" customWidth="1"/>
    <col min="1029" max="1029" width="18.875" style="6" customWidth="1"/>
    <col min="1030" max="1030" width="25" style="6" customWidth="1"/>
    <col min="1031" max="1031" width="37.5" style="6" customWidth="1"/>
    <col min="1032" max="1280" width="9" style="6"/>
    <col min="1281" max="1281" width="1.375" style="6" customWidth="1"/>
    <col min="1282" max="1282" width="4.625" style="6" bestFit="1" customWidth="1"/>
    <col min="1283" max="1283" width="14.875" style="6" bestFit="1" customWidth="1"/>
    <col min="1284" max="1284" width="7.75" style="6" bestFit="1" customWidth="1"/>
    <col min="1285" max="1285" width="18.875" style="6" customWidth="1"/>
    <col min="1286" max="1286" width="25" style="6" customWidth="1"/>
    <col min="1287" max="1287" width="37.5" style="6" customWidth="1"/>
    <col min="1288" max="1536" width="9" style="6"/>
    <col min="1537" max="1537" width="1.375" style="6" customWidth="1"/>
    <col min="1538" max="1538" width="4.625" style="6" bestFit="1" customWidth="1"/>
    <col min="1539" max="1539" width="14.875" style="6" bestFit="1" customWidth="1"/>
    <col min="1540" max="1540" width="7.75" style="6" bestFit="1" customWidth="1"/>
    <col min="1541" max="1541" width="18.875" style="6" customWidth="1"/>
    <col min="1542" max="1542" width="25" style="6" customWidth="1"/>
    <col min="1543" max="1543" width="37.5" style="6" customWidth="1"/>
    <col min="1544" max="1792" width="9" style="6"/>
    <col min="1793" max="1793" width="1.375" style="6" customWidth="1"/>
    <col min="1794" max="1794" width="4.625" style="6" bestFit="1" customWidth="1"/>
    <col min="1795" max="1795" width="14.875" style="6" bestFit="1" customWidth="1"/>
    <col min="1796" max="1796" width="7.75" style="6" bestFit="1" customWidth="1"/>
    <col min="1797" max="1797" width="18.875" style="6" customWidth="1"/>
    <col min="1798" max="1798" width="25" style="6" customWidth="1"/>
    <col min="1799" max="1799" width="37.5" style="6" customWidth="1"/>
    <col min="1800" max="2048" width="9" style="6"/>
    <col min="2049" max="2049" width="1.375" style="6" customWidth="1"/>
    <col min="2050" max="2050" width="4.625" style="6" bestFit="1" customWidth="1"/>
    <col min="2051" max="2051" width="14.875" style="6" bestFit="1" customWidth="1"/>
    <col min="2052" max="2052" width="7.75" style="6" bestFit="1" customWidth="1"/>
    <col min="2053" max="2053" width="18.875" style="6" customWidth="1"/>
    <col min="2054" max="2054" width="25" style="6" customWidth="1"/>
    <col min="2055" max="2055" width="37.5" style="6" customWidth="1"/>
    <col min="2056" max="2304" width="9" style="6"/>
    <col min="2305" max="2305" width="1.375" style="6" customWidth="1"/>
    <col min="2306" max="2306" width="4.625" style="6" bestFit="1" customWidth="1"/>
    <col min="2307" max="2307" width="14.875" style="6" bestFit="1" customWidth="1"/>
    <col min="2308" max="2308" width="7.75" style="6" bestFit="1" customWidth="1"/>
    <col min="2309" max="2309" width="18.875" style="6" customWidth="1"/>
    <col min="2310" max="2310" width="25" style="6" customWidth="1"/>
    <col min="2311" max="2311" width="37.5" style="6" customWidth="1"/>
    <col min="2312" max="2560" width="9" style="6"/>
    <col min="2561" max="2561" width="1.375" style="6" customWidth="1"/>
    <col min="2562" max="2562" width="4.625" style="6" bestFit="1" customWidth="1"/>
    <col min="2563" max="2563" width="14.875" style="6" bestFit="1" customWidth="1"/>
    <col min="2564" max="2564" width="7.75" style="6" bestFit="1" customWidth="1"/>
    <col min="2565" max="2565" width="18.875" style="6" customWidth="1"/>
    <col min="2566" max="2566" width="25" style="6" customWidth="1"/>
    <col min="2567" max="2567" width="37.5" style="6" customWidth="1"/>
    <col min="2568" max="2816" width="9" style="6"/>
    <col min="2817" max="2817" width="1.375" style="6" customWidth="1"/>
    <col min="2818" max="2818" width="4.625" style="6" bestFit="1" customWidth="1"/>
    <col min="2819" max="2819" width="14.875" style="6" bestFit="1" customWidth="1"/>
    <col min="2820" max="2820" width="7.75" style="6" bestFit="1" customWidth="1"/>
    <col min="2821" max="2821" width="18.875" style="6" customWidth="1"/>
    <col min="2822" max="2822" width="25" style="6" customWidth="1"/>
    <col min="2823" max="2823" width="37.5" style="6" customWidth="1"/>
    <col min="2824" max="3072" width="9" style="6"/>
    <col min="3073" max="3073" width="1.375" style="6" customWidth="1"/>
    <col min="3074" max="3074" width="4.625" style="6" bestFit="1" customWidth="1"/>
    <col min="3075" max="3075" width="14.875" style="6" bestFit="1" customWidth="1"/>
    <col min="3076" max="3076" width="7.75" style="6" bestFit="1" customWidth="1"/>
    <col min="3077" max="3077" width="18.875" style="6" customWidth="1"/>
    <col min="3078" max="3078" width="25" style="6" customWidth="1"/>
    <col min="3079" max="3079" width="37.5" style="6" customWidth="1"/>
    <col min="3080" max="3328" width="9" style="6"/>
    <col min="3329" max="3329" width="1.375" style="6" customWidth="1"/>
    <col min="3330" max="3330" width="4.625" style="6" bestFit="1" customWidth="1"/>
    <col min="3331" max="3331" width="14.875" style="6" bestFit="1" customWidth="1"/>
    <col min="3332" max="3332" width="7.75" style="6" bestFit="1" customWidth="1"/>
    <col min="3333" max="3333" width="18.875" style="6" customWidth="1"/>
    <col min="3334" max="3334" width="25" style="6" customWidth="1"/>
    <col min="3335" max="3335" width="37.5" style="6" customWidth="1"/>
    <col min="3336" max="3584" width="9" style="6"/>
    <col min="3585" max="3585" width="1.375" style="6" customWidth="1"/>
    <col min="3586" max="3586" width="4.625" style="6" bestFit="1" customWidth="1"/>
    <col min="3587" max="3587" width="14.875" style="6" bestFit="1" customWidth="1"/>
    <col min="3588" max="3588" width="7.75" style="6" bestFit="1" customWidth="1"/>
    <col min="3589" max="3589" width="18.875" style="6" customWidth="1"/>
    <col min="3590" max="3590" width="25" style="6" customWidth="1"/>
    <col min="3591" max="3591" width="37.5" style="6" customWidth="1"/>
    <col min="3592" max="3840" width="9" style="6"/>
    <col min="3841" max="3841" width="1.375" style="6" customWidth="1"/>
    <col min="3842" max="3842" width="4.625" style="6" bestFit="1" customWidth="1"/>
    <col min="3843" max="3843" width="14.875" style="6" bestFit="1" customWidth="1"/>
    <col min="3844" max="3844" width="7.75" style="6" bestFit="1" customWidth="1"/>
    <col min="3845" max="3845" width="18.875" style="6" customWidth="1"/>
    <col min="3846" max="3846" width="25" style="6" customWidth="1"/>
    <col min="3847" max="3847" width="37.5" style="6" customWidth="1"/>
    <col min="3848" max="4096" width="9" style="6"/>
    <col min="4097" max="4097" width="1.375" style="6" customWidth="1"/>
    <col min="4098" max="4098" width="4.625" style="6" bestFit="1" customWidth="1"/>
    <col min="4099" max="4099" width="14.875" style="6" bestFit="1" customWidth="1"/>
    <col min="4100" max="4100" width="7.75" style="6" bestFit="1" customWidth="1"/>
    <col min="4101" max="4101" width="18.875" style="6" customWidth="1"/>
    <col min="4102" max="4102" width="25" style="6" customWidth="1"/>
    <col min="4103" max="4103" width="37.5" style="6" customWidth="1"/>
    <col min="4104" max="4352" width="9" style="6"/>
    <col min="4353" max="4353" width="1.375" style="6" customWidth="1"/>
    <col min="4354" max="4354" width="4.625" style="6" bestFit="1" customWidth="1"/>
    <col min="4355" max="4355" width="14.875" style="6" bestFit="1" customWidth="1"/>
    <col min="4356" max="4356" width="7.75" style="6" bestFit="1" customWidth="1"/>
    <col min="4357" max="4357" width="18.875" style="6" customWidth="1"/>
    <col min="4358" max="4358" width="25" style="6" customWidth="1"/>
    <col min="4359" max="4359" width="37.5" style="6" customWidth="1"/>
    <col min="4360" max="4608" width="9" style="6"/>
    <col min="4609" max="4609" width="1.375" style="6" customWidth="1"/>
    <col min="4610" max="4610" width="4.625" style="6" bestFit="1" customWidth="1"/>
    <col min="4611" max="4611" width="14.875" style="6" bestFit="1" customWidth="1"/>
    <col min="4612" max="4612" width="7.75" style="6" bestFit="1" customWidth="1"/>
    <col min="4613" max="4613" width="18.875" style="6" customWidth="1"/>
    <col min="4614" max="4614" width="25" style="6" customWidth="1"/>
    <col min="4615" max="4615" width="37.5" style="6" customWidth="1"/>
    <col min="4616" max="4864" width="9" style="6"/>
    <col min="4865" max="4865" width="1.375" style="6" customWidth="1"/>
    <col min="4866" max="4866" width="4.625" style="6" bestFit="1" customWidth="1"/>
    <col min="4867" max="4867" width="14.875" style="6" bestFit="1" customWidth="1"/>
    <col min="4868" max="4868" width="7.75" style="6" bestFit="1" customWidth="1"/>
    <col min="4869" max="4869" width="18.875" style="6" customWidth="1"/>
    <col min="4870" max="4870" width="25" style="6" customWidth="1"/>
    <col min="4871" max="4871" width="37.5" style="6" customWidth="1"/>
    <col min="4872" max="5120" width="9" style="6"/>
    <col min="5121" max="5121" width="1.375" style="6" customWidth="1"/>
    <col min="5122" max="5122" width="4.625" style="6" bestFit="1" customWidth="1"/>
    <col min="5123" max="5123" width="14.875" style="6" bestFit="1" customWidth="1"/>
    <col min="5124" max="5124" width="7.75" style="6" bestFit="1" customWidth="1"/>
    <col min="5125" max="5125" width="18.875" style="6" customWidth="1"/>
    <col min="5126" max="5126" width="25" style="6" customWidth="1"/>
    <col min="5127" max="5127" width="37.5" style="6" customWidth="1"/>
    <col min="5128" max="5376" width="9" style="6"/>
    <col min="5377" max="5377" width="1.375" style="6" customWidth="1"/>
    <col min="5378" max="5378" width="4.625" style="6" bestFit="1" customWidth="1"/>
    <col min="5379" max="5379" width="14.875" style="6" bestFit="1" customWidth="1"/>
    <col min="5380" max="5380" width="7.75" style="6" bestFit="1" customWidth="1"/>
    <col min="5381" max="5381" width="18.875" style="6" customWidth="1"/>
    <col min="5382" max="5382" width="25" style="6" customWidth="1"/>
    <col min="5383" max="5383" width="37.5" style="6" customWidth="1"/>
    <col min="5384" max="5632" width="9" style="6"/>
    <col min="5633" max="5633" width="1.375" style="6" customWidth="1"/>
    <col min="5634" max="5634" width="4.625" style="6" bestFit="1" customWidth="1"/>
    <col min="5635" max="5635" width="14.875" style="6" bestFit="1" customWidth="1"/>
    <col min="5636" max="5636" width="7.75" style="6" bestFit="1" customWidth="1"/>
    <col min="5637" max="5637" width="18.875" style="6" customWidth="1"/>
    <col min="5638" max="5638" width="25" style="6" customWidth="1"/>
    <col min="5639" max="5639" width="37.5" style="6" customWidth="1"/>
    <col min="5640" max="5888" width="9" style="6"/>
    <col min="5889" max="5889" width="1.375" style="6" customWidth="1"/>
    <col min="5890" max="5890" width="4.625" style="6" bestFit="1" customWidth="1"/>
    <col min="5891" max="5891" width="14.875" style="6" bestFit="1" customWidth="1"/>
    <col min="5892" max="5892" width="7.75" style="6" bestFit="1" customWidth="1"/>
    <col min="5893" max="5893" width="18.875" style="6" customWidth="1"/>
    <col min="5894" max="5894" width="25" style="6" customWidth="1"/>
    <col min="5895" max="5895" width="37.5" style="6" customWidth="1"/>
    <col min="5896" max="6144" width="9" style="6"/>
    <col min="6145" max="6145" width="1.375" style="6" customWidth="1"/>
    <col min="6146" max="6146" width="4.625" style="6" bestFit="1" customWidth="1"/>
    <col min="6147" max="6147" width="14.875" style="6" bestFit="1" customWidth="1"/>
    <col min="6148" max="6148" width="7.75" style="6" bestFit="1" customWidth="1"/>
    <col min="6149" max="6149" width="18.875" style="6" customWidth="1"/>
    <col min="6150" max="6150" width="25" style="6" customWidth="1"/>
    <col min="6151" max="6151" width="37.5" style="6" customWidth="1"/>
    <col min="6152" max="6400" width="9" style="6"/>
    <col min="6401" max="6401" width="1.375" style="6" customWidth="1"/>
    <col min="6402" max="6402" width="4.625" style="6" bestFit="1" customWidth="1"/>
    <col min="6403" max="6403" width="14.875" style="6" bestFit="1" customWidth="1"/>
    <col min="6404" max="6404" width="7.75" style="6" bestFit="1" customWidth="1"/>
    <col min="6405" max="6405" width="18.875" style="6" customWidth="1"/>
    <col min="6406" max="6406" width="25" style="6" customWidth="1"/>
    <col min="6407" max="6407" width="37.5" style="6" customWidth="1"/>
    <col min="6408" max="6656" width="9" style="6"/>
    <col min="6657" max="6657" width="1.375" style="6" customWidth="1"/>
    <col min="6658" max="6658" width="4.625" style="6" bestFit="1" customWidth="1"/>
    <col min="6659" max="6659" width="14.875" style="6" bestFit="1" customWidth="1"/>
    <col min="6660" max="6660" width="7.75" style="6" bestFit="1" customWidth="1"/>
    <col min="6661" max="6661" width="18.875" style="6" customWidth="1"/>
    <col min="6662" max="6662" width="25" style="6" customWidth="1"/>
    <col min="6663" max="6663" width="37.5" style="6" customWidth="1"/>
    <col min="6664" max="6912" width="9" style="6"/>
    <col min="6913" max="6913" width="1.375" style="6" customWidth="1"/>
    <col min="6914" max="6914" width="4.625" style="6" bestFit="1" customWidth="1"/>
    <col min="6915" max="6915" width="14.875" style="6" bestFit="1" customWidth="1"/>
    <col min="6916" max="6916" width="7.75" style="6" bestFit="1" customWidth="1"/>
    <col min="6917" max="6917" width="18.875" style="6" customWidth="1"/>
    <col min="6918" max="6918" width="25" style="6" customWidth="1"/>
    <col min="6919" max="6919" width="37.5" style="6" customWidth="1"/>
    <col min="6920" max="7168" width="9" style="6"/>
    <col min="7169" max="7169" width="1.375" style="6" customWidth="1"/>
    <col min="7170" max="7170" width="4.625" style="6" bestFit="1" customWidth="1"/>
    <col min="7171" max="7171" width="14.875" style="6" bestFit="1" customWidth="1"/>
    <col min="7172" max="7172" width="7.75" style="6" bestFit="1" customWidth="1"/>
    <col min="7173" max="7173" width="18.875" style="6" customWidth="1"/>
    <col min="7174" max="7174" width="25" style="6" customWidth="1"/>
    <col min="7175" max="7175" width="37.5" style="6" customWidth="1"/>
    <col min="7176" max="7424" width="9" style="6"/>
    <col min="7425" max="7425" width="1.375" style="6" customWidth="1"/>
    <col min="7426" max="7426" width="4.625" style="6" bestFit="1" customWidth="1"/>
    <col min="7427" max="7427" width="14.875" style="6" bestFit="1" customWidth="1"/>
    <col min="7428" max="7428" width="7.75" style="6" bestFit="1" customWidth="1"/>
    <col min="7429" max="7429" width="18.875" style="6" customWidth="1"/>
    <col min="7430" max="7430" width="25" style="6" customWidth="1"/>
    <col min="7431" max="7431" width="37.5" style="6" customWidth="1"/>
    <col min="7432" max="7680" width="9" style="6"/>
    <col min="7681" max="7681" width="1.375" style="6" customWidth="1"/>
    <col min="7682" max="7682" width="4.625" style="6" bestFit="1" customWidth="1"/>
    <col min="7683" max="7683" width="14.875" style="6" bestFit="1" customWidth="1"/>
    <col min="7684" max="7684" width="7.75" style="6" bestFit="1" customWidth="1"/>
    <col min="7685" max="7685" width="18.875" style="6" customWidth="1"/>
    <col min="7686" max="7686" width="25" style="6" customWidth="1"/>
    <col min="7687" max="7687" width="37.5" style="6" customWidth="1"/>
    <col min="7688" max="7936" width="9" style="6"/>
    <col min="7937" max="7937" width="1.375" style="6" customWidth="1"/>
    <col min="7938" max="7938" width="4.625" style="6" bestFit="1" customWidth="1"/>
    <col min="7939" max="7939" width="14.875" style="6" bestFit="1" customWidth="1"/>
    <col min="7940" max="7940" width="7.75" style="6" bestFit="1" customWidth="1"/>
    <col min="7941" max="7941" width="18.875" style="6" customWidth="1"/>
    <col min="7942" max="7942" width="25" style="6" customWidth="1"/>
    <col min="7943" max="7943" width="37.5" style="6" customWidth="1"/>
    <col min="7944" max="8192" width="9" style="6"/>
    <col min="8193" max="8193" width="1.375" style="6" customWidth="1"/>
    <col min="8194" max="8194" width="4.625" style="6" bestFit="1" customWidth="1"/>
    <col min="8195" max="8195" width="14.875" style="6" bestFit="1" customWidth="1"/>
    <col min="8196" max="8196" width="7.75" style="6" bestFit="1" customWidth="1"/>
    <col min="8197" max="8197" width="18.875" style="6" customWidth="1"/>
    <col min="8198" max="8198" width="25" style="6" customWidth="1"/>
    <col min="8199" max="8199" width="37.5" style="6" customWidth="1"/>
    <col min="8200" max="8448" width="9" style="6"/>
    <col min="8449" max="8449" width="1.375" style="6" customWidth="1"/>
    <col min="8450" max="8450" width="4.625" style="6" bestFit="1" customWidth="1"/>
    <col min="8451" max="8451" width="14.875" style="6" bestFit="1" customWidth="1"/>
    <col min="8452" max="8452" width="7.75" style="6" bestFit="1" customWidth="1"/>
    <col min="8453" max="8453" width="18.875" style="6" customWidth="1"/>
    <col min="8454" max="8454" width="25" style="6" customWidth="1"/>
    <col min="8455" max="8455" width="37.5" style="6" customWidth="1"/>
    <col min="8456" max="8704" width="9" style="6"/>
    <col min="8705" max="8705" width="1.375" style="6" customWidth="1"/>
    <col min="8706" max="8706" width="4.625" style="6" bestFit="1" customWidth="1"/>
    <col min="8707" max="8707" width="14.875" style="6" bestFit="1" customWidth="1"/>
    <col min="8708" max="8708" width="7.75" style="6" bestFit="1" customWidth="1"/>
    <col min="8709" max="8709" width="18.875" style="6" customWidth="1"/>
    <col min="8710" max="8710" width="25" style="6" customWidth="1"/>
    <col min="8711" max="8711" width="37.5" style="6" customWidth="1"/>
    <col min="8712" max="8960" width="9" style="6"/>
    <col min="8961" max="8961" width="1.375" style="6" customWidth="1"/>
    <col min="8962" max="8962" width="4.625" style="6" bestFit="1" customWidth="1"/>
    <col min="8963" max="8963" width="14.875" style="6" bestFit="1" customWidth="1"/>
    <col min="8964" max="8964" width="7.75" style="6" bestFit="1" customWidth="1"/>
    <col min="8965" max="8965" width="18.875" style="6" customWidth="1"/>
    <col min="8966" max="8966" width="25" style="6" customWidth="1"/>
    <col min="8967" max="8967" width="37.5" style="6" customWidth="1"/>
    <col min="8968" max="9216" width="9" style="6"/>
    <col min="9217" max="9217" width="1.375" style="6" customWidth="1"/>
    <col min="9218" max="9218" width="4.625" style="6" bestFit="1" customWidth="1"/>
    <col min="9219" max="9219" width="14.875" style="6" bestFit="1" customWidth="1"/>
    <col min="9220" max="9220" width="7.75" style="6" bestFit="1" customWidth="1"/>
    <col min="9221" max="9221" width="18.875" style="6" customWidth="1"/>
    <col min="9222" max="9222" width="25" style="6" customWidth="1"/>
    <col min="9223" max="9223" width="37.5" style="6" customWidth="1"/>
    <col min="9224" max="9472" width="9" style="6"/>
    <col min="9473" max="9473" width="1.375" style="6" customWidth="1"/>
    <col min="9474" max="9474" width="4.625" style="6" bestFit="1" customWidth="1"/>
    <col min="9475" max="9475" width="14.875" style="6" bestFit="1" customWidth="1"/>
    <col min="9476" max="9476" width="7.75" style="6" bestFit="1" customWidth="1"/>
    <col min="9477" max="9477" width="18.875" style="6" customWidth="1"/>
    <col min="9478" max="9478" width="25" style="6" customWidth="1"/>
    <col min="9479" max="9479" width="37.5" style="6" customWidth="1"/>
    <col min="9480" max="9728" width="9" style="6"/>
    <col min="9729" max="9729" width="1.375" style="6" customWidth="1"/>
    <col min="9730" max="9730" width="4.625" style="6" bestFit="1" customWidth="1"/>
    <col min="9731" max="9731" width="14.875" style="6" bestFit="1" customWidth="1"/>
    <col min="9732" max="9732" width="7.75" style="6" bestFit="1" customWidth="1"/>
    <col min="9733" max="9733" width="18.875" style="6" customWidth="1"/>
    <col min="9734" max="9734" width="25" style="6" customWidth="1"/>
    <col min="9735" max="9735" width="37.5" style="6" customWidth="1"/>
    <col min="9736" max="9984" width="9" style="6"/>
    <col min="9985" max="9985" width="1.375" style="6" customWidth="1"/>
    <col min="9986" max="9986" width="4.625" style="6" bestFit="1" customWidth="1"/>
    <col min="9987" max="9987" width="14.875" style="6" bestFit="1" customWidth="1"/>
    <col min="9988" max="9988" width="7.75" style="6" bestFit="1" customWidth="1"/>
    <col min="9989" max="9989" width="18.875" style="6" customWidth="1"/>
    <col min="9990" max="9990" width="25" style="6" customWidth="1"/>
    <col min="9991" max="9991" width="37.5" style="6" customWidth="1"/>
    <col min="9992" max="10240" width="9" style="6"/>
    <col min="10241" max="10241" width="1.375" style="6" customWidth="1"/>
    <col min="10242" max="10242" width="4.625" style="6" bestFit="1" customWidth="1"/>
    <col min="10243" max="10243" width="14.875" style="6" bestFit="1" customWidth="1"/>
    <col min="10244" max="10244" width="7.75" style="6" bestFit="1" customWidth="1"/>
    <col min="10245" max="10245" width="18.875" style="6" customWidth="1"/>
    <col min="10246" max="10246" width="25" style="6" customWidth="1"/>
    <col min="10247" max="10247" width="37.5" style="6" customWidth="1"/>
    <col min="10248" max="10496" width="9" style="6"/>
    <col min="10497" max="10497" width="1.375" style="6" customWidth="1"/>
    <col min="10498" max="10498" width="4.625" style="6" bestFit="1" customWidth="1"/>
    <col min="10499" max="10499" width="14.875" style="6" bestFit="1" customWidth="1"/>
    <col min="10500" max="10500" width="7.75" style="6" bestFit="1" customWidth="1"/>
    <col min="10501" max="10501" width="18.875" style="6" customWidth="1"/>
    <col min="10502" max="10502" width="25" style="6" customWidth="1"/>
    <col min="10503" max="10503" width="37.5" style="6" customWidth="1"/>
    <col min="10504" max="10752" width="9" style="6"/>
    <col min="10753" max="10753" width="1.375" style="6" customWidth="1"/>
    <col min="10754" max="10754" width="4.625" style="6" bestFit="1" customWidth="1"/>
    <col min="10755" max="10755" width="14.875" style="6" bestFit="1" customWidth="1"/>
    <col min="10756" max="10756" width="7.75" style="6" bestFit="1" customWidth="1"/>
    <col min="10757" max="10757" width="18.875" style="6" customWidth="1"/>
    <col min="10758" max="10758" width="25" style="6" customWidth="1"/>
    <col min="10759" max="10759" width="37.5" style="6" customWidth="1"/>
    <col min="10760" max="11008" width="9" style="6"/>
    <col min="11009" max="11009" width="1.375" style="6" customWidth="1"/>
    <col min="11010" max="11010" width="4.625" style="6" bestFit="1" customWidth="1"/>
    <col min="11011" max="11011" width="14.875" style="6" bestFit="1" customWidth="1"/>
    <col min="11012" max="11012" width="7.75" style="6" bestFit="1" customWidth="1"/>
    <col min="11013" max="11013" width="18.875" style="6" customWidth="1"/>
    <col min="11014" max="11014" width="25" style="6" customWidth="1"/>
    <col min="11015" max="11015" width="37.5" style="6" customWidth="1"/>
    <col min="11016" max="11264" width="9" style="6"/>
    <col min="11265" max="11265" width="1.375" style="6" customWidth="1"/>
    <col min="11266" max="11266" width="4.625" style="6" bestFit="1" customWidth="1"/>
    <col min="11267" max="11267" width="14.875" style="6" bestFit="1" customWidth="1"/>
    <col min="11268" max="11268" width="7.75" style="6" bestFit="1" customWidth="1"/>
    <col min="11269" max="11269" width="18.875" style="6" customWidth="1"/>
    <col min="11270" max="11270" width="25" style="6" customWidth="1"/>
    <col min="11271" max="11271" width="37.5" style="6" customWidth="1"/>
    <col min="11272" max="11520" width="9" style="6"/>
    <col min="11521" max="11521" width="1.375" style="6" customWidth="1"/>
    <col min="11522" max="11522" width="4.625" style="6" bestFit="1" customWidth="1"/>
    <col min="11523" max="11523" width="14.875" style="6" bestFit="1" customWidth="1"/>
    <col min="11524" max="11524" width="7.75" style="6" bestFit="1" customWidth="1"/>
    <col min="11525" max="11525" width="18.875" style="6" customWidth="1"/>
    <col min="11526" max="11526" width="25" style="6" customWidth="1"/>
    <col min="11527" max="11527" width="37.5" style="6" customWidth="1"/>
    <col min="11528" max="11776" width="9" style="6"/>
    <col min="11777" max="11777" width="1.375" style="6" customWidth="1"/>
    <col min="11778" max="11778" width="4.625" style="6" bestFit="1" customWidth="1"/>
    <col min="11779" max="11779" width="14.875" style="6" bestFit="1" customWidth="1"/>
    <col min="11780" max="11780" width="7.75" style="6" bestFit="1" customWidth="1"/>
    <col min="11781" max="11781" width="18.875" style="6" customWidth="1"/>
    <col min="11782" max="11782" width="25" style="6" customWidth="1"/>
    <col min="11783" max="11783" width="37.5" style="6" customWidth="1"/>
    <col min="11784" max="12032" width="9" style="6"/>
    <col min="12033" max="12033" width="1.375" style="6" customWidth="1"/>
    <col min="12034" max="12034" width="4.625" style="6" bestFit="1" customWidth="1"/>
    <col min="12035" max="12035" width="14.875" style="6" bestFit="1" customWidth="1"/>
    <col min="12036" max="12036" width="7.75" style="6" bestFit="1" customWidth="1"/>
    <col min="12037" max="12037" width="18.875" style="6" customWidth="1"/>
    <col min="12038" max="12038" width="25" style="6" customWidth="1"/>
    <col min="12039" max="12039" width="37.5" style="6" customWidth="1"/>
    <col min="12040" max="12288" width="9" style="6"/>
    <col min="12289" max="12289" width="1.375" style="6" customWidth="1"/>
    <col min="12290" max="12290" width="4.625" style="6" bestFit="1" customWidth="1"/>
    <col min="12291" max="12291" width="14.875" style="6" bestFit="1" customWidth="1"/>
    <col min="12292" max="12292" width="7.75" style="6" bestFit="1" customWidth="1"/>
    <col min="12293" max="12293" width="18.875" style="6" customWidth="1"/>
    <col min="12294" max="12294" width="25" style="6" customWidth="1"/>
    <col min="12295" max="12295" width="37.5" style="6" customWidth="1"/>
    <col min="12296" max="12544" width="9" style="6"/>
    <col min="12545" max="12545" width="1.375" style="6" customWidth="1"/>
    <col min="12546" max="12546" width="4.625" style="6" bestFit="1" customWidth="1"/>
    <col min="12547" max="12547" width="14.875" style="6" bestFit="1" customWidth="1"/>
    <col min="12548" max="12548" width="7.75" style="6" bestFit="1" customWidth="1"/>
    <col min="12549" max="12549" width="18.875" style="6" customWidth="1"/>
    <col min="12550" max="12550" width="25" style="6" customWidth="1"/>
    <col min="12551" max="12551" width="37.5" style="6" customWidth="1"/>
    <col min="12552" max="12800" width="9" style="6"/>
    <col min="12801" max="12801" width="1.375" style="6" customWidth="1"/>
    <col min="12802" max="12802" width="4.625" style="6" bestFit="1" customWidth="1"/>
    <col min="12803" max="12803" width="14.875" style="6" bestFit="1" customWidth="1"/>
    <col min="12804" max="12804" width="7.75" style="6" bestFit="1" customWidth="1"/>
    <col min="12805" max="12805" width="18.875" style="6" customWidth="1"/>
    <col min="12806" max="12806" width="25" style="6" customWidth="1"/>
    <col min="12807" max="12807" width="37.5" style="6" customWidth="1"/>
    <col min="12808" max="13056" width="9" style="6"/>
    <col min="13057" max="13057" width="1.375" style="6" customWidth="1"/>
    <col min="13058" max="13058" width="4.625" style="6" bestFit="1" customWidth="1"/>
    <col min="13059" max="13059" width="14.875" style="6" bestFit="1" customWidth="1"/>
    <col min="13060" max="13060" width="7.75" style="6" bestFit="1" customWidth="1"/>
    <col min="13061" max="13061" width="18.875" style="6" customWidth="1"/>
    <col min="13062" max="13062" width="25" style="6" customWidth="1"/>
    <col min="13063" max="13063" width="37.5" style="6" customWidth="1"/>
    <col min="13064" max="13312" width="9" style="6"/>
    <col min="13313" max="13313" width="1.375" style="6" customWidth="1"/>
    <col min="13314" max="13314" width="4.625" style="6" bestFit="1" customWidth="1"/>
    <col min="13315" max="13315" width="14.875" style="6" bestFit="1" customWidth="1"/>
    <col min="13316" max="13316" width="7.75" style="6" bestFit="1" customWidth="1"/>
    <col min="13317" max="13317" width="18.875" style="6" customWidth="1"/>
    <col min="13318" max="13318" width="25" style="6" customWidth="1"/>
    <col min="13319" max="13319" width="37.5" style="6" customWidth="1"/>
    <col min="13320" max="13568" width="9" style="6"/>
    <col min="13569" max="13569" width="1.375" style="6" customWidth="1"/>
    <col min="13570" max="13570" width="4.625" style="6" bestFit="1" customWidth="1"/>
    <col min="13571" max="13571" width="14.875" style="6" bestFit="1" customWidth="1"/>
    <col min="13572" max="13572" width="7.75" style="6" bestFit="1" customWidth="1"/>
    <col min="13573" max="13573" width="18.875" style="6" customWidth="1"/>
    <col min="13574" max="13574" width="25" style="6" customWidth="1"/>
    <col min="13575" max="13575" width="37.5" style="6" customWidth="1"/>
    <col min="13576" max="13824" width="9" style="6"/>
    <col min="13825" max="13825" width="1.375" style="6" customWidth="1"/>
    <col min="13826" max="13826" width="4.625" style="6" bestFit="1" customWidth="1"/>
    <col min="13827" max="13827" width="14.875" style="6" bestFit="1" customWidth="1"/>
    <col min="13828" max="13828" width="7.75" style="6" bestFit="1" customWidth="1"/>
    <col min="13829" max="13829" width="18.875" style="6" customWidth="1"/>
    <col min="13830" max="13830" width="25" style="6" customWidth="1"/>
    <col min="13831" max="13831" width="37.5" style="6" customWidth="1"/>
    <col min="13832" max="14080" width="9" style="6"/>
    <col min="14081" max="14081" width="1.375" style="6" customWidth="1"/>
    <col min="14082" max="14082" width="4.625" style="6" bestFit="1" customWidth="1"/>
    <col min="14083" max="14083" width="14.875" style="6" bestFit="1" customWidth="1"/>
    <col min="14084" max="14084" width="7.75" style="6" bestFit="1" customWidth="1"/>
    <col min="14085" max="14085" width="18.875" style="6" customWidth="1"/>
    <col min="14086" max="14086" width="25" style="6" customWidth="1"/>
    <col min="14087" max="14087" width="37.5" style="6" customWidth="1"/>
    <col min="14088" max="14336" width="9" style="6"/>
    <col min="14337" max="14337" width="1.375" style="6" customWidth="1"/>
    <col min="14338" max="14338" width="4.625" style="6" bestFit="1" customWidth="1"/>
    <col min="14339" max="14339" width="14.875" style="6" bestFit="1" customWidth="1"/>
    <col min="14340" max="14340" width="7.75" style="6" bestFit="1" customWidth="1"/>
    <col min="14341" max="14341" width="18.875" style="6" customWidth="1"/>
    <col min="14342" max="14342" width="25" style="6" customWidth="1"/>
    <col min="14343" max="14343" width="37.5" style="6" customWidth="1"/>
    <col min="14344" max="14592" width="9" style="6"/>
    <col min="14593" max="14593" width="1.375" style="6" customWidth="1"/>
    <col min="14594" max="14594" width="4.625" style="6" bestFit="1" customWidth="1"/>
    <col min="14595" max="14595" width="14.875" style="6" bestFit="1" customWidth="1"/>
    <col min="14596" max="14596" width="7.75" style="6" bestFit="1" customWidth="1"/>
    <col min="14597" max="14597" width="18.875" style="6" customWidth="1"/>
    <col min="14598" max="14598" width="25" style="6" customWidth="1"/>
    <col min="14599" max="14599" width="37.5" style="6" customWidth="1"/>
    <col min="14600" max="14848" width="9" style="6"/>
    <col min="14849" max="14849" width="1.375" style="6" customWidth="1"/>
    <col min="14850" max="14850" width="4.625" style="6" bestFit="1" customWidth="1"/>
    <col min="14851" max="14851" width="14.875" style="6" bestFit="1" customWidth="1"/>
    <col min="14852" max="14852" width="7.75" style="6" bestFit="1" customWidth="1"/>
    <col min="14853" max="14853" width="18.875" style="6" customWidth="1"/>
    <col min="14854" max="14854" width="25" style="6" customWidth="1"/>
    <col min="14855" max="14855" width="37.5" style="6" customWidth="1"/>
    <col min="14856" max="15104" width="9" style="6"/>
    <col min="15105" max="15105" width="1.375" style="6" customWidth="1"/>
    <col min="15106" max="15106" width="4.625" style="6" bestFit="1" customWidth="1"/>
    <col min="15107" max="15107" width="14.875" style="6" bestFit="1" customWidth="1"/>
    <col min="15108" max="15108" width="7.75" style="6" bestFit="1" customWidth="1"/>
    <col min="15109" max="15109" width="18.875" style="6" customWidth="1"/>
    <col min="15110" max="15110" width="25" style="6" customWidth="1"/>
    <col min="15111" max="15111" width="37.5" style="6" customWidth="1"/>
    <col min="15112" max="15360" width="9" style="6"/>
    <col min="15361" max="15361" width="1.375" style="6" customWidth="1"/>
    <col min="15362" max="15362" width="4.625" style="6" bestFit="1" customWidth="1"/>
    <col min="15363" max="15363" width="14.875" style="6" bestFit="1" customWidth="1"/>
    <col min="15364" max="15364" width="7.75" style="6" bestFit="1" customWidth="1"/>
    <col min="15365" max="15365" width="18.875" style="6" customWidth="1"/>
    <col min="15366" max="15366" width="25" style="6" customWidth="1"/>
    <col min="15367" max="15367" width="37.5" style="6" customWidth="1"/>
    <col min="15368" max="15616" width="9" style="6"/>
    <col min="15617" max="15617" width="1.375" style="6" customWidth="1"/>
    <col min="15618" max="15618" width="4.625" style="6" bestFit="1" customWidth="1"/>
    <col min="15619" max="15619" width="14.875" style="6" bestFit="1" customWidth="1"/>
    <col min="15620" max="15620" width="7.75" style="6" bestFit="1" customWidth="1"/>
    <col min="15621" max="15621" width="18.875" style="6" customWidth="1"/>
    <col min="15622" max="15622" width="25" style="6" customWidth="1"/>
    <col min="15623" max="15623" width="37.5" style="6" customWidth="1"/>
    <col min="15624" max="15872" width="9" style="6"/>
    <col min="15873" max="15873" width="1.375" style="6" customWidth="1"/>
    <col min="15874" max="15874" width="4.625" style="6" bestFit="1" customWidth="1"/>
    <col min="15875" max="15875" width="14.875" style="6" bestFit="1" customWidth="1"/>
    <col min="15876" max="15876" width="7.75" style="6" bestFit="1" customWidth="1"/>
    <col min="15877" max="15877" width="18.875" style="6" customWidth="1"/>
    <col min="15878" max="15878" width="25" style="6" customWidth="1"/>
    <col min="15879" max="15879" width="37.5" style="6" customWidth="1"/>
    <col min="15880" max="16128" width="9" style="6"/>
    <col min="16129" max="16129" width="1.375" style="6" customWidth="1"/>
    <col min="16130" max="16130" width="4.625" style="6" bestFit="1" customWidth="1"/>
    <col min="16131" max="16131" width="14.875" style="6" bestFit="1" customWidth="1"/>
    <col min="16132" max="16132" width="7.75" style="6" bestFit="1" customWidth="1"/>
    <col min="16133" max="16133" width="18.875" style="6" customWidth="1"/>
    <col min="16134" max="16134" width="25" style="6" customWidth="1"/>
    <col min="16135" max="16135" width="37.5" style="6" customWidth="1"/>
    <col min="16136" max="16384" width="9" style="6"/>
  </cols>
  <sheetData>
    <row r="1" spans="2:7" ht="15" thickBot="1"/>
    <row r="2" spans="2:7">
      <c r="B2" s="185" t="s">
        <v>16</v>
      </c>
      <c r="C2" s="186"/>
      <c r="D2" s="186"/>
      <c r="E2" s="186"/>
      <c r="F2" s="186"/>
      <c r="G2" s="187"/>
    </row>
    <row r="3" spans="2:7">
      <c r="B3" s="188"/>
      <c r="C3" s="189"/>
      <c r="D3" s="189"/>
      <c r="E3" s="189"/>
      <c r="F3" s="189"/>
      <c r="G3" s="190"/>
    </row>
    <row r="4" spans="2:7">
      <c r="B4" s="7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9" t="s">
        <v>22</v>
      </c>
    </row>
    <row r="5" spans="2:7">
      <c r="B5" s="7">
        <v>1</v>
      </c>
      <c r="C5" s="10"/>
      <c r="D5" s="10"/>
      <c r="E5" s="8"/>
      <c r="F5" s="8"/>
      <c r="G5" s="9"/>
    </row>
    <row r="6" spans="2:7">
      <c r="B6" s="7">
        <v>2</v>
      </c>
      <c r="C6" s="10"/>
      <c r="D6" s="10"/>
      <c r="E6" s="8"/>
      <c r="F6" s="8"/>
      <c r="G6" s="9"/>
    </row>
    <row r="7" spans="2:7">
      <c r="B7" s="7">
        <v>3</v>
      </c>
      <c r="C7" s="10"/>
      <c r="D7" s="10"/>
      <c r="E7" s="8"/>
      <c r="F7" s="8"/>
      <c r="G7" s="9"/>
    </row>
    <row r="8" spans="2:7">
      <c r="B8" s="7">
        <v>4</v>
      </c>
      <c r="C8" s="10"/>
      <c r="D8" s="10"/>
      <c r="E8" s="10"/>
      <c r="F8" s="11"/>
      <c r="G8" s="12"/>
    </row>
    <row r="9" spans="2:7">
      <c r="B9" s="7">
        <v>5</v>
      </c>
      <c r="C9" s="10"/>
      <c r="D9" s="10"/>
      <c r="E9" s="13"/>
      <c r="F9" s="13"/>
      <c r="G9" s="14"/>
    </row>
    <row r="10" spans="2:7">
      <c r="B10" s="7">
        <v>6</v>
      </c>
      <c r="C10" s="10"/>
      <c r="D10" s="10"/>
      <c r="E10" s="13"/>
      <c r="F10" s="13"/>
      <c r="G10" s="14"/>
    </row>
    <row r="11" spans="2:7">
      <c r="B11" s="7">
        <v>7</v>
      </c>
      <c r="C11" s="15"/>
      <c r="D11" s="10"/>
      <c r="E11" s="13"/>
      <c r="F11" s="13"/>
      <c r="G11" s="14"/>
    </row>
    <row r="12" spans="2:7">
      <c r="B12" s="7">
        <v>8</v>
      </c>
      <c r="C12" s="10"/>
      <c r="D12" s="10"/>
      <c r="E12" s="13"/>
      <c r="F12" s="13"/>
      <c r="G12" s="14"/>
    </row>
    <row r="13" spans="2:7">
      <c r="B13" s="7">
        <v>9</v>
      </c>
      <c r="C13" s="10"/>
      <c r="D13" s="10"/>
      <c r="E13" s="13"/>
      <c r="F13" s="13"/>
      <c r="G13" s="14"/>
    </row>
    <row r="14" spans="2:7">
      <c r="B14" s="7">
        <v>10</v>
      </c>
      <c r="C14" s="10"/>
      <c r="D14" s="10"/>
      <c r="E14" s="16"/>
      <c r="F14" s="16"/>
      <c r="G14" s="17"/>
    </row>
    <row r="16" spans="2:7" ht="15" thickBot="1"/>
    <row r="17" spans="2:7">
      <c r="B17" s="191" t="s">
        <v>23</v>
      </c>
      <c r="C17" s="192"/>
      <c r="D17" s="192"/>
      <c r="E17" s="192"/>
      <c r="F17" s="192"/>
      <c r="G17" s="193"/>
    </row>
    <row r="18" spans="2:7">
      <c r="B18" s="194"/>
      <c r="C18" s="195"/>
      <c r="D18" s="195"/>
      <c r="E18" s="195"/>
      <c r="F18" s="195"/>
      <c r="G18" s="196"/>
    </row>
    <row r="19" spans="2:7">
      <c r="B19" s="197" t="s">
        <v>24</v>
      </c>
      <c r="C19" s="198"/>
      <c r="D19" s="198"/>
      <c r="E19" s="198"/>
      <c r="F19" s="198"/>
      <c r="G19" s="199"/>
    </row>
    <row r="20" spans="2:7">
      <c r="B20" s="197" t="s">
        <v>25</v>
      </c>
      <c r="C20" s="198"/>
      <c r="D20" s="198"/>
      <c r="E20" s="198"/>
      <c r="F20" s="198"/>
      <c r="G20" s="199"/>
    </row>
    <row r="21" spans="2:7" ht="15" thickBot="1">
      <c r="B21" s="200" t="s">
        <v>26</v>
      </c>
      <c r="C21" s="201"/>
      <c r="D21" s="201"/>
      <c r="E21" s="201"/>
      <c r="F21" s="201"/>
      <c r="G21" s="202"/>
    </row>
    <row r="22" spans="2:7" ht="15" thickBot="1">
      <c r="B22" s="182" t="s">
        <v>27</v>
      </c>
      <c r="C22" s="183"/>
      <c r="D22" s="183"/>
      <c r="E22" s="183"/>
      <c r="F22" s="183"/>
      <c r="G22" s="184"/>
    </row>
  </sheetData>
  <mergeCells count="6">
    <mergeCell ref="B22:G22"/>
    <mergeCell ref="B2:G3"/>
    <mergeCell ref="B17:G18"/>
    <mergeCell ref="B19:G19"/>
    <mergeCell ref="B20:G20"/>
    <mergeCell ref="B21:G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A4" zoomScale="40" zoomScaleNormal="40" workbookViewId="0">
      <selection activeCell="Q72" sqref="Q72"/>
    </sheetView>
  </sheetViews>
  <sheetFormatPr defaultRowHeight="14.25"/>
  <cols>
    <col min="1" max="1" width="21.75" bestFit="1" customWidth="1"/>
    <col min="2" max="2" width="28.625" bestFit="1" customWidth="1"/>
    <col min="3" max="3" width="17.25" customWidth="1"/>
    <col min="6" max="6" width="15.125" bestFit="1" customWidth="1"/>
    <col min="7" max="7" width="11.625" customWidth="1"/>
    <col min="10" max="14" width="11.625" customWidth="1"/>
    <col min="15" max="15" width="12.25" customWidth="1"/>
    <col min="16" max="17" width="11" customWidth="1"/>
    <col min="18" max="18" width="7.125" bestFit="1" customWidth="1"/>
    <col min="19" max="19" width="11" bestFit="1" customWidth="1"/>
    <col min="20" max="20" width="13" bestFit="1" customWidth="1"/>
    <col min="21" max="21" width="11" customWidth="1"/>
    <col min="22" max="22" width="15.125" bestFit="1" customWidth="1"/>
    <col min="23" max="23" width="13" bestFit="1" customWidth="1"/>
    <col min="24" max="24" width="13" customWidth="1"/>
    <col min="25" max="25" width="15.125" bestFit="1" customWidth="1"/>
    <col min="26" max="26" width="13" bestFit="1" customWidth="1"/>
  </cols>
  <sheetData>
    <row r="1" spans="1:26" ht="33.75" thickBot="1">
      <c r="A1" s="208" t="s">
        <v>153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26" ht="15" customHeight="1" thickBot="1">
      <c r="A2" s="203" t="s">
        <v>204</v>
      </c>
      <c r="B2" s="204"/>
      <c r="C2" s="204"/>
      <c r="D2" s="204"/>
      <c r="E2" s="204"/>
      <c r="F2" s="204"/>
      <c r="G2" s="205"/>
      <c r="H2" s="206" t="s">
        <v>182</v>
      </c>
      <c r="I2" s="207"/>
      <c r="J2" s="219" t="s">
        <v>197</v>
      </c>
      <c r="K2" s="220"/>
      <c r="L2" s="212" t="s">
        <v>196</v>
      </c>
      <c r="M2" s="216"/>
      <c r="N2" s="217"/>
      <c r="O2" s="209" t="s">
        <v>183</v>
      </c>
      <c r="P2" s="210"/>
      <c r="Q2" s="211"/>
      <c r="R2" s="212" t="s">
        <v>201</v>
      </c>
      <c r="S2" s="213"/>
      <c r="T2" s="209" t="s">
        <v>184</v>
      </c>
      <c r="U2" s="214"/>
      <c r="V2" s="211"/>
      <c r="W2" s="215" t="s">
        <v>186</v>
      </c>
      <c r="X2" s="216"/>
      <c r="Y2" s="217"/>
      <c r="Z2" s="218" t="s">
        <v>95</v>
      </c>
    </row>
    <row r="3" spans="1:26" ht="72" thickBot="1">
      <c r="A3" s="98" t="s">
        <v>90</v>
      </c>
      <c r="B3" s="98" t="s">
        <v>94</v>
      </c>
      <c r="C3" s="98" t="s">
        <v>205</v>
      </c>
      <c r="D3" s="98" t="s">
        <v>166</v>
      </c>
      <c r="E3" s="99" t="s">
        <v>185</v>
      </c>
      <c r="F3" s="99" t="s">
        <v>202</v>
      </c>
      <c r="G3" s="100" t="s">
        <v>203</v>
      </c>
      <c r="H3" s="103" t="s">
        <v>167</v>
      </c>
      <c r="I3" s="104" t="s">
        <v>168</v>
      </c>
      <c r="J3" s="107" t="s">
        <v>175</v>
      </c>
      <c r="K3" s="108" t="s">
        <v>176</v>
      </c>
      <c r="L3" s="109" t="s">
        <v>198</v>
      </c>
      <c r="M3" s="110" t="s">
        <v>199</v>
      </c>
      <c r="N3" s="111" t="s">
        <v>200</v>
      </c>
      <c r="O3" s="107" t="s">
        <v>92</v>
      </c>
      <c r="P3" s="113" t="s">
        <v>188</v>
      </c>
      <c r="Q3" s="108" t="s">
        <v>93</v>
      </c>
      <c r="R3" s="115" t="s">
        <v>177</v>
      </c>
      <c r="S3" s="111" t="s">
        <v>178</v>
      </c>
      <c r="T3" s="116" t="s">
        <v>179</v>
      </c>
      <c r="U3" s="117" t="s">
        <v>91</v>
      </c>
      <c r="V3" s="118" t="s">
        <v>98</v>
      </c>
      <c r="W3" s="109" t="s">
        <v>180</v>
      </c>
      <c r="X3" s="119" t="s">
        <v>187</v>
      </c>
      <c r="Y3" s="111" t="s">
        <v>181</v>
      </c>
      <c r="Z3" s="218"/>
    </row>
    <row r="4" spans="1:26" ht="30" customHeight="1">
      <c r="A4" s="56" t="s">
        <v>352</v>
      </c>
      <c r="B4" s="56" t="s">
        <v>444</v>
      </c>
      <c r="C4" s="56"/>
      <c r="D4" s="56"/>
      <c r="E4" s="83"/>
      <c r="F4" s="56"/>
      <c r="G4" s="97"/>
      <c r="H4" s="101"/>
      <c r="I4" s="102"/>
      <c r="J4" s="105"/>
      <c r="K4" s="106"/>
      <c r="L4" s="101"/>
      <c r="M4" s="106"/>
      <c r="N4" s="102"/>
      <c r="O4" s="112"/>
      <c r="P4" s="105"/>
      <c r="Q4" s="105"/>
      <c r="R4" s="114"/>
      <c r="S4" s="102"/>
      <c r="T4" s="112"/>
      <c r="U4" s="114"/>
      <c r="V4" s="102"/>
      <c r="W4" s="101"/>
      <c r="X4" s="112"/>
      <c r="Y4" s="105"/>
      <c r="Z4" s="65"/>
    </row>
    <row r="5" spans="1:26" ht="30" customHeight="1">
      <c r="A5" s="56" t="s">
        <v>353</v>
      </c>
      <c r="B5" s="56" t="s">
        <v>431</v>
      </c>
      <c r="C5" s="56"/>
      <c r="D5" s="56"/>
      <c r="E5" s="83"/>
      <c r="F5" s="56"/>
      <c r="G5" s="97"/>
      <c r="H5" s="79"/>
      <c r="I5" s="80"/>
      <c r="J5" s="49"/>
      <c r="K5" s="93"/>
      <c r="L5" s="79"/>
      <c r="M5" s="93"/>
      <c r="N5" s="80"/>
      <c r="O5" s="65"/>
      <c r="P5" s="49"/>
      <c r="Q5" s="49"/>
      <c r="R5" s="84"/>
      <c r="S5" s="80"/>
      <c r="T5" s="79"/>
      <c r="U5" s="84"/>
      <c r="V5" s="80"/>
      <c r="W5" s="79"/>
      <c r="X5" s="65"/>
      <c r="Y5" s="49"/>
      <c r="Z5" s="65"/>
    </row>
    <row r="6" spans="1:26" ht="30" customHeight="1">
      <c r="A6" s="56" t="s">
        <v>354</v>
      </c>
      <c r="B6" s="56" t="s">
        <v>445</v>
      </c>
      <c r="C6" s="56"/>
      <c r="D6" s="56"/>
      <c r="E6" s="83"/>
      <c r="F6" s="56"/>
      <c r="G6" s="97"/>
      <c r="H6" s="79"/>
      <c r="I6" s="80"/>
      <c r="J6" s="49"/>
      <c r="K6" s="93"/>
      <c r="L6" s="79"/>
      <c r="M6" s="93"/>
      <c r="N6" s="80"/>
      <c r="O6" s="65"/>
      <c r="P6" s="49"/>
      <c r="Q6" s="49"/>
      <c r="R6" s="84"/>
      <c r="S6" s="80"/>
      <c r="T6" s="79"/>
      <c r="U6" s="84"/>
      <c r="V6" s="80"/>
      <c r="W6" s="79"/>
      <c r="X6" s="65"/>
      <c r="Y6" s="49"/>
      <c r="Z6" s="65"/>
    </row>
    <row r="7" spans="1:26" ht="30" customHeight="1">
      <c r="A7" s="56" t="s">
        <v>355</v>
      </c>
      <c r="B7" s="56" t="s">
        <v>430</v>
      </c>
      <c r="C7" s="56"/>
      <c r="D7" s="56"/>
      <c r="E7" s="83"/>
      <c r="F7" s="56"/>
      <c r="G7" s="97"/>
      <c r="H7" s="79"/>
      <c r="I7" s="80"/>
      <c r="J7" s="49"/>
      <c r="K7" s="93"/>
      <c r="L7" s="79"/>
      <c r="M7" s="93"/>
      <c r="N7" s="80"/>
      <c r="O7" s="65"/>
      <c r="P7" s="49"/>
      <c r="Q7" s="49"/>
      <c r="R7" s="84"/>
      <c r="S7" s="80"/>
      <c r="T7" s="79"/>
      <c r="U7" s="84"/>
      <c r="V7" s="80"/>
      <c r="W7" s="79"/>
      <c r="X7" s="65"/>
      <c r="Y7" s="49"/>
      <c r="Z7" s="65"/>
    </row>
    <row r="8" spans="1:26" ht="30" customHeight="1">
      <c r="A8" s="56" t="s">
        <v>356</v>
      </c>
      <c r="B8" s="56" t="s">
        <v>446</v>
      </c>
      <c r="C8" s="56"/>
      <c r="D8" s="56"/>
      <c r="E8" s="83"/>
      <c r="F8" s="56"/>
      <c r="G8" s="97"/>
      <c r="H8" s="79"/>
      <c r="I8" s="80"/>
      <c r="J8" s="49"/>
      <c r="K8" s="93"/>
      <c r="L8" s="79"/>
      <c r="M8" s="93"/>
      <c r="N8" s="80"/>
      <c r="O8" s="65"/>
      <c r="P8" s="49"/>
      <c r="Q8" s="49"/>
      <c r="R8" s="84"/>
      <c r="S8" s="80"/>
      <c r="T8" s="79"/>
      <c r="U8" s="84"/>
      <c r="V8" s="80"/>
      <c r="W8" s="79"/>
      <c r="X8" s="65"/>
      <c r="Y8" s="49"/>
      <c r="Z8" s="65"/>
    </row>
    <row r="9" spans="1:26" ht="30" customHeight="1">
      <c r="A9" s="56" t="s">
        <v>357</v>
      </c>
      <c r="B9" s="56" t="s">
        <v>433</v>
      </c>
      <c r="C9" s="56"/>
      <c r="D9" s="56"/>
      <c r="E9" s="83"/>
      <c r="F9" s="56"/>
      <c r="G9" s="97"/>
      <c r="H9" s="79"/>
      <c r="I9" s="80"/>
      <c r="J9" s="49"/>
      <c r="K9" s="93"/>
      <c r="L9" s="79"/>
      <c r="M9" s="93"/>
      <c r="N9" s="80"/>
      <c r="O9" s="65"/>
      <c r="P9" s="49"/>
      <c r="Q9" s="49"/>
      <c r="R9" s="84"/>
      <c r="S9" s="80"/>
      <c r="T9" s="79"/>
      <c r="U9" s="84"/>
      <c r="V9" s="80"/>
      <c r="W9" s="79"/>
      <c r="X9" s="65"/>
      <c r="Y9" s="49"/>
      <c r="Z9" s="65"/>
    </row>
    <row r="10" spans="1:26" ht="30" customHeight="1">
      <c r="A10" s="56" t="s">
        <v>358</v>
      </c>
      <c r="B10" s="56" t="s">
        <v>446</v>
      </c>
      <c r="C10" s="56"/>
      <c r="D10" s="56"/>
      <c r="E10" s="83"/>
      <c r="F10" s="56"/>
      <c r="G10" s="97"/>
      <c r="H10" s="79"/>
      <c r="I10" s="80"/>
      <c r="J10" s="49"/>
      <c r="K10" s="93"/>
      <c r="L10" s="79"/>
      <c r="M10" s="93"/>
      <c r="N10" s="80"/>
      <c r="O10" s="65"/>
      <c r="P10" s="49"/>
      <c r="Q10" s="49"/>
      <c r="R10" s="84"/>
      <c r="S10" s="80"/>
      <c r="T10" s="79"/>
      <c r="U10" s="84"/>
      <c r="V10" s="80"/>
      <c r="W10" s="79"/>
      <c r="X10" s="65"/>
      <c r="Y10" s="49"/>
      <c r="Z10" s="65"/>
    </row>
    <row r="11" spans="1:26" ht="30" customHeight="1">
      <c r="A11" s="56" t="s">
        <v>359</v>
      </c>
      <c r="B11" s="56" t="s">
        <v>447</v>
      </c>
      <c r="C11" s="56"/>
      <c r="D11" s="56"/>
      <c r="E11" s="83"/>
      <c r="F11" s="56"/>
      <c r="G11" s="97"/>
      <c r="H11" s="79"/>
      <c r="I11" s="80"/>
      <c r="J11" s="49"/>
      <c r="K11" s="93"/>
      <c r="L11" s="79"/>
      <c r="M11" s="93"/>
      <c r="N11" s="80"/>
      <c r="O11" s="65"/>
      <c r="P11" s="49"/>
      <c r="Q11" s="49"/>
      <c r="R11" s="84"/>
      <c r="S11" s="80"/>
      <c r="T11" s="79"/>
      <c r="U11" s="84"/>
      <c r="V11" s="80"/>
      <c r="W11" s="79"/>
      <c r="X11" s="65"/>
      <c r="Y11" s="49"/>
      <c r="Z11" s="65"/>
    </row>
    <row r="12" spans="1:26" ht="30" customHeight="1">
      <c r="A12" s="56" t="s">
        <v>360</v>
      </c>
      <c r="B12" s="56" t="s">
        <v>448</v>
      </c>
      <c r="C12" s="56"/>
      <c r="D12" s="56"/>
      <c r="E12" s="83"/>
      <c r="F12" s="56"/>
      <c r="G12" s="97"/>
      <c r="H12" s="79"/>
      <c r="I12" s="80"/>
      <c r="J12" s="49"/>
      <c r="K12" s="93"/>
      <c r="L12" s="79"/>
      <c r="M12" s="93"/>
      <c r="N12" s="80"/>
      <c r="O12" s="65"/>
      <c r="P12" s="49"/>
      <c r="Q12" s="49"/>
      <c r="R12" s="84"/>
      <c r="S12" s="80"/>
      <c r="T12" s="79"/>
      <c r="U12" s="84"/>
      <c r="V12" s="80"/>
      <c r="W12" s="79"/>
      <c r="X12" s="65"/>
      <c r="Y12" s="49"/>
      <c r="Z12" s="65"/>
    </row>
    <row r="13" spans="1:26" ht="30" customHeight="1">
      <c r="A13" s="56" t="s">
        <v>361</v>
      </c>
      <c r="B13" s="56" t="s">
        <v>444</v>
      </c>
      <c r="C13" s="56"/>
      <c r="D13" s="56"/>
      <c r="E13" s="83"/>
      <c r="F13" s="56"/>
      <c r="G13" s="97"/>
      <c r="H13" s="79"/>
      <c r="I13" s="80"/>
      <c r="J13" s="49"/>
      <c r="K13" s="93"/>
      <c r="L13" s="79"/>
      <c r="M13" s="93"/>
      <c r="N13" s="80"/>
      <c r="O13" s="65"/>
      <c r="P13" s="49"/>
      <c r="Q13" s="49"/>
      <c r="R13" s="84"/>
      <c r="S13" s="80"/>
      <c r="T13" s="79"/>
      <c r="U13" s="84"/>
      <c r="V13" s="80"/>
      <c r="W13" s="79"/>
      <c r="X13" s="65"/>
      <c r="Y13" s="49"/>
      <c r="Z13" s="65"/>
    </row>
    <row r="14" spans="1:26" ht="30" customHeight="1">
      <c r="A14" s="56" t="s">
        <v>362</v>
      </c>
      <c r="B14" s="56" t="s">
        <v>448</v>
      </c>
      <c r="C14" s="56"/>
      <c r="D14" s="56"/>
      <c r="E14" s="83"/>
      <c r="F14" s="56"/>
      <c r="G14" s="97"/>
      <c r="H14" s="79"/>
      <c r="I14" s="80"/>
      <c r="J14" s="49"/>
      <c r="K14" s="93"/>
      <c r="L14" s="79"/>
      <c r="M14" s="93"/>
      <c r="N14" s="80"/>
      <c r="O14" s="65"/>
      <c r="P14" s="49"/>
      <c r="Q14" s="49"/>
      <c r="R14" s="84"/>
      <c r="S14" s="80"/>
      <c r="T14" s="79"/>
      <c r="U14" s="84"/>
      <c r="V14" s="80"/>
      <c r="W14" s="79"/>
      <c r="X14" s="65"/>
      <c r="Y14" s="49"/>
      <c r="Z14" s="65"/>
    </row>
    <row r="15" spans="1:26" ht="30" customHeight="1">
      <c r="A15" s="56" t="s">
        <v>363</v>
      </c>
      <c r="B15" s="56" t="s">
        <v>449</v>
      </c>
      <c r="C15" s="56"/>
      <c r="D15" s="56"/>
      <c r="E15" s="83"/>
      <c r="F15" s="56"/>
      <c r="G15" s="97"/>
      <c r="H15" s="79"/>
      <c r="I15" s="80"/>
      <c r="J15" s="49"/>
      <c r="K15" s="93"/>
      <c r="L15" s="79"/>
      <c r="M15" s="93"/>
      <c r="N15" s="80"/>
      <c r="O15" s="65"/>
      <c r="P15" s="49"/>
      <c r="Q15" s="49"/>
      <c r="R15" s="84"/>
      <c r="S15" s="80"/>
      <c r="T15" s="79"/>
      <c r="U15" s="84"/>
      <c r="V15" s="80"/>
      <c r="W15" s="79"/>
      <c r="X15" s="65"/>
      <c r="Y15" s="49"/>
      <c r="Z15" s="65"/>
    </row>
    <row r="16" spans="1:26" ht="30" customHeight="1">
      <c r="A16" s="56" t="s">
        <v>364</v>
      </c>
      <c r="B16" s="56" t="s">
        <v>434</v>
      </c>
      <c r="C16" s="56"/>
      <c r="D16" s="56"/>
      <c r="E16" s="83"/>
      <c r="F16" s="56"/>
      <c r="G16" s="97"/>
      <c r="H16" s="79"/>
      <c r="I16" s="80"/>
      <c r="J16" s="49"/>
      <c r="K16" s="93"/>
      <c r="L16" s="79"/>
      <c r="M16" s="93"/>
      <c r="N16" s="80"/>
      <c r="O16" s="65"/>
      <c r="P16" s="49"/>
      <c r="Q16" s="49"/>
      <c r="R16" s="84"/>
      <c r="S16" s="80"/>
      <c r="T16" s="79"/>
      <c r="U16" s="84"/>
      <c r="V16" s="80"/>
      <c r="W16" s="79"/>
      <c r="X16" s="65"/>
      <c r="Y16" s="49"/>
      <c r="Z16" s="65"/>
    </row>
    <row r="17" spans="1:26" ht="30" customHeight="1">
      <c r="A17" s="56" t="s">
        <v>365</v>
      </c>
      <c r="B17" s="56" t="s">
        <v>444</v>
      </c>
      <c r="C17" s="56"/>
      <c r="D17" s="56"/>
      <c r="E17" s="83"/>
      <c r="F17" s="56"/>
      <c r="G17" s="97"/>
      <c r="H17" s="79"/>
      <c r="I17" s="80"/>
      <c r="J17" s="49"/>
      <c r="K17" s="93"/>
      <c r="L17" s="79"/>
      <c r="M17" s="93"/>
      <c r="N17" s="80"/>
      <c r="O17" s="65"/>
      <c r="P17" s="49"/>
      <c r="Q17" s="49"/>
      <c r="R17" s="84"/>
      <c r="S17" s="80"/>
      <c r="T17" s="79"/>
      <c r="U17" s="84"/>
      <c r="V17" s="80"/>
      <c r="W17" s="79"/>
      <c r="X17" s="65"/>
      <c r="Y17" s="49"/>
      <c r="Z17" s="65"/>
    </row>
    <row r="18" spans="1:26" ht="30" customHeight="1">
      <c r="A18" s="56" t="s">
        <v>366</v>
      </c>
      <c r="B18" s="56" t="s">
        <v>450</v>
      </c>
      <c r="C18" s="56"/>
      <c r="D18" s="56"/>
      <c r="E18" s="83"/>
      <c r="F18" s="56"/>
      <c r="G18" s="97"/>
      <c r="H18" s="79"/>
      <c r="I18" s="80"/>
      <c r="J18" s="49"/>
      <c r="K18" s="93"/>
      <c r="L18" s="79"/>
      <c r="M18" s="93"/>
      <c r="N18" s="80"/>
      <c r="O18" s="65"/>
      <c r="P18" s="49"/>
      <c r="Q18" s="49"/>
      <c r="R18" s="84"/>
      <c r="S18" s="80"/>
      <c r="T18" s="79"/>
      <c r="U18" s="84"/>
      <c r="V18" s="80"/>
      <c r="W18" s="79"/>
      <c r="X18" s="65"/>
      <c r="Y18" s="49"/>
      <c r="Z18" s="65"/>
    </row>
    <row r="19" spans="1:26" ht="30" customHeight="1">
      <c r="A19" s="56" t="s">
        <v>367</v>
      </c>
      <c r="B19" s="56" t="s">
        <v>451</v>
      </c>
      <c r="C19" s="56"/>
      <c r="D19" s="56"/>
      <c r="E19" s="83"/>
      <c r="F19" s="56"/>
      <c r="G19" s="97"/>
      <c r="H19" s="79"/>
      <c r="I19" s="80"/>
      <c r="J19" s="49"/>
      <c r="K19" s="93"/>
      <c r="L19" s="79"/>
      <c r="M19" s="93"/>
      <c r="N19" s="80"/>
      <c r="O19" s="65"/>
      <c r="P19" s="49"/>
      <c r="Q19" s="49"/>
      <c r="R19" s="84"/>
      <c r="S19" s="80"/>
      <c r="T19" s="79"/>
      <c r="U19" s="84"/>
      <c r="V19" s="80"/>
      <c r="W19" s="79"/>
      <c r="X19" s="65"/>
      <c r="Y19" s="49"/>
      <c r="Z19" s="65"/>
    </row>
    <row r="20" spans="1:26" ht="30" customHeight="1">
      <c r="A20" s="56" t="s">
        <v>368</v>
      </c>
      <c r="B20" s="56" t="s">
        <v>430</v>
      </c>
      <c r="C20" s="56"/>
      <c r="D20" s="56"/>
      <c r="E20" s="83"/>
      <c r="F20" s="56"/>
      <c r="G20" s="97"/>
      <c r="H20" s="79"/>
      <c r="I20" s="80"/>
      <c r="J20" s="49"/>
      <c r="K20" s="93"/>
      <c r="L20" s="79"/>
      <c r="M20" s="93"/>
      <c r="N20" s="80"/>
      <c r="O20" s="65"/>
      <c r="P20" s="49"/>
      <c r="Q20" s="49"/>
      <c r="R20" s="84"/>
      <c r="S20" s="80"/>
      <c r="T20" s="79"/>
      <c r="U20" s="84"/>
      <c r="V20" s="80"/>
      <c r="W20" s="79"/>
      <c r="X20" s="65"/>
      <c r="Y20" s="49"/>
      <c r="Z20" s="65"/>
    </row>
    <row r="21" spans="1:26" ht="30" customHeight="1">
      <c r="A21" s="56" t="s">
        <v>369</v>
      </c>
      <c r="B21" s="56" t="s">
        <v>432</v>
      </c>
      <c r="C21" s="56"/>
      <c r="D21" s="56"/>
      <c r="E21" s="83"/>
      <c r="F21" s="56"/>
      <c r="G21" s="97"/>
      <c r="H21" s="79"/>
      <c r="I21" s="80"/>
      <c r="J21" s="49"/>
      <c r="K21" s="93"/>
      <c r="L21" s="79"/>
      <c r="M21" s="93"/>
      <c r="N21" s="80"/>
      <c r="O21" s="65"/>
      <c r="P21" s="49"/>
      <c r="Q21" s="49"/>
      <c r="R21" s="84"/>
      <c r="S21" s="80"/>
      <c r="T21" s="79"/>
      <c r="U21" s="84"/>
      <c r="V21" s="80"/>
      <c r="W21" s="79"/>
      <c r="X21" s="65"/>
      <c r="Y21" s="49"/>
      <c r="Z21" s="65"/>
    </row>
    <row r="22" spans="1:26" ht="30" customHeight="1">
      <c r="A22" s="56" t="s">
        <v>370</v>
      </c>
      <c r="B22" s="56" t="s">
        <v>435</v>
      </c>
      <c r="C22" s="56"/>
      <c r="D22" s="56"/>
      <c r="E22" s="83"/>
      <c r="F22" s="56"/>
      <c r="G22" s="97"/>
      <c r="H22" s="79"/>
      <c r="I22" s="80"/>
      <c r="J22" s="49"/>
      <c r="K22" s="93"/>
      <c r="L22" s="79"/>
      <c r="M22" s="93"/>
      <c r="N22" s="80"/>
      <c r="O22" s="65"/>
      <c r="P22" s="49"/>
      <c r="Q22" s="49"/>
      <c r="R22" s="84"/>
      <c r="S22" s="80"/>
      <c r="T22" s="79"/>
      <c r="U22" s="84"/>
      <c r="V22" s="80"/>
      <c r="W22" s="79"/>
      <c r="X22" s="65"/>
      <c r="Y22" s="49"/>
      <c r="Z22" s="65"/>
    </row>
    <row r="23" spans="1:26" ht="30" customHeight="1">
      <c r="A23" s="56" t="s">
        <v>371</v>
      </c>
      <c r="B23" s="56" t="s">
        <v>432</v>
      </c>
      <c r="C23" s="56"/>
      <c r="D23" s="56"/>
      <c r="E23" s="83"/>
      <c r="F23" s="56"/>
      <c r="G23" s="97"/>
      <c r="H23" s="79"/>
      <c r="I23" s="80"/>
      <c r="J23" s="49"/>
      <c r="K23" s="93"/>
      <c r="L23" s="79"/>
      <c r="M23" s="93"/>
      <c r="N23" s="80"/>
      <c r="O23" s="65"/>
      <c r="P23" s="49"/>
      <c r="Q23" s="49"/>
      <c r="R23" s="84"/>
      <c r="S23" s="80"/>
      <c r="T23" s="79"/>
      <c r="U23" s="84"/>
      <c r="V23" s="80"/>
      <c r="W23" s="79"/>
      <c r="X23" s="65"/>
      <c r="Y23" s="49"/>
      <c r="Z23" s="65"/>
    </row>
    <row r="24" spans="1:26" ht="30" customHeight="1">
      <c r="A24" s="56" t="s">
        <v>372</v>
      </c>
      <c r="B24" s="56" t="s">
        <v>432</v>
      </c>
      <c r="C24" s="56"/>
      <c r="D24" s="56"/>
      <c r="E24" s="83"/>
      <c r="F24" s="56"/>
      <c r="G24" s="97"/>
      <c r="H24" s="79"/>
      <c r="I24" s="80"/>
      <c r="J24" s="49"/>
      <c r="K24" s="93"/>
      <c r="L24" s="79"/>
      <c r="M24" s="93"/>
      <c r="N24" s="80"/>
      <c r="O24" s="65"/>
      <c r="P24" s="49"/>
      <c r="Q24" s="49"/>
      <c r="R24" s="84"/>
      <c r="S24" s="80"/>
      <c r="T24" s="79"/>
      <c r="U24" s="84"/>
      <c r="V24" s="80"/>
      <c r="W24" s="79"/>
      <c r="X24" s="65"/>
      <c r="Y24" s="49"/>
      <c r="Z24" s="65"/>
    </row>
    <row r="25" spans="1:26" ht="30" customHeight="1">
      <c r="A25" s="56" t="s">
        <v>373</v>
      </c>
      <c r="B25" s="56" t="s">
        <v>452</v>
      </c>
      <c r="C25" s="56"/>
      <c r="D25" s="56"/>
      <c r="E25" s="83"/>
      <c r="F25" s="56"/>
      <c r="G25" s="97"/>
      <c r="H25" s="79"/>
      <c r="I25" s="80"/>
      <c r="J25" s="49"/>
      <c r="K25" s="93"/>
      <c r="L25" s="79"/>
      <c r="M25" s="93"/>
      <c r="N25" s="80"/>
      <c r="O25" s="65"/>
      <c r="P25" s="49"/>
      <c r="Q25" s="49"/>
      <c r="R25" s="84"/>
      <c r="S25" s="80"/>
      <c r="T25" s="79"/>
      <c r="U25" s="84"/>
      <c r="V25" s="80"/>
      <c r="W25" s="79"/>
      <c r="X25" s="65"/>
      <c r="Y25" s="49"/>
      <c r="Z25" s="65"/>
    </row>
    <row r="26" spans="1:26" ht="30" customHeight="1">
      <c r="A26" s="56" t="s">
        <v>374</v>
      </c>
      <c r="B26" s="56" t="s">
        <v>453</v>
      </c>
      <c r="C26" s="56"/>
      <c r="D26" s="56"/>
      <c r="E26" s="83"/>
      <c r="F26" s="56"/>
      <c r="G26" s="97"/>
      <c r="H26" s="79"/>
      <c r="I26" s="80"/>
      <c r="J26" s="49"/>
      <c r="K26" s="93"/>
      <c r="L26" s="79"/>
      <c r="M26" s="93"/>
      <c r="N26" s="80"/>
      <c r="O26" s="65"/>
      <c r="P26" s="49"/>
      <c r="Q26" s="49"/>
      <c r="R26" s="84"/>
      <c r="S26" s="80"/>
      <c r="T26" s="79"/>
      <c r="U26" s="84"/>
      <c r="V26" s="80"/>
      <c r="W26" s="79"/>
      <c r="X26" s="65"/>
      <c r="Y26" s="49"/>
      <c r="Z26" s="65"/>
    </row>
    <row r="27" spans="1:26" ht="30" customHeight="1">
      <c r="A27" s="56" t="s">
        <v>375</v>
      </c>
      <c r="B27" s="56" t="s">
        <v>436</v>
      </c>
      <c r="C27" s="56"/>
      <c r="D27" s="56"/>
      <c r="E27" s="83"/>
      <c r="F27" s="56"/>
      <c r="G27" s="97"/>
      <c r="H27" s="79"/>
      <c r="I27" s="80"/>
      <c r="J27" s="49"/>
      <c r="K27" s="93"/>
      <c r="L27" s="79"/>
      <c r="M27" s="93"/>
      <c r="N27" s="80"/>
      <c r="O27" s="65"/>
      <c r="P27" s="49"/>
      <c r="Q27" s="49"/>
      <c r="R27" s="84"/>
      <c r="S27" s="80"/>
      <c r="T27" s="79"/>
      <c r="U27" s="84"/>
      <c r="V27" s="80"/>
      <c r="W27" s="79"/>
      <c r="X27" s="65"/>
      <c r="Y27" s="49"/>
      <c r="Z27" s="65"/>
    </row>
    <row r="28" spans="1:26" ht="30" customHeight="1">
      <c r="A28" s="56" t="s">
        <v>376</v>
      </c>
      <c r="B28" s="56" t="s">
        <v>436</v>
      </c>
      <c r="C28" s="56"/>
      <c r="D28" s="56"/>
      <c r="E28" s="83"/>
      <c r="F28" s="56"/>
      <c r="G28" s="97"/>
      <c r="H28" s="79"/>
      <c r="I28" s="80"/>
      <c r="J28" s="49"/>
      <c r="K28" s="93"/>
      <c r="L28" s="79"/>
      <c r="M28" s="93"/>
      <c r="N28" s="80"/>
      <c r="O28" s="65"/>
      <c r="P28" s="49"/>
      <c r="Q28" s="49"/>
      <c r="R28" s="84"/>
      <c r="S28" s="80"/>
      <c r="T28" s="79"/>
      <c r="U28" s="84"/>
      <c r="V28" s="80"/>
      <c r="W28" s="79"/>
      <c r="X28" s="65"/>
      <c r="Y28" s="49"/>
      <c r="Z28" s="65"/>
    </row>
    <row r="29" spans="1:26" ht="30" customHeight="1">
      <c r="A29" s="56" t="s">
        <v>377</v>
      </c>
      <c r="B29" s="56" t="s">
        <v>437</v>
      </c>
      <c r="C29" s="56"/>
      <c r="D29" s="56"/>
      <c r="E29" s="83"/>
      <c r="F29" s="56"/>
      <c r="G29" s="97"/>
      <c r="H29" s="79"/>
      <c r="I29" s="80"/>
      <c r="J29" s="49"/>
      <c r="K29" s="93"/>
      <c r="L29" s="79"/>
      <c r="M29" s="93"/>
      <c r="N29" s="80"/>
      <c r="O29" s="65"/>
      <c r="P29" s="49"/>
      <c r="Q29" s="49"/>
      <c r="R29" s="84"/>
      <c r="S29" s="80"/>
      <c r="T29" s="79"/>
      <c r="U29" s="84"/>
      <c r="V29" s="80"/>
      <c r="W29" s="79"/>
      <c r="X29" s="65"/>
      <c r="Y29" s="49"/>
      <c r="Z29" s="65"/>
    </row>
    <row r="30" spans="1:26" ht="30" customHeight="1">
      <c r="A30" s="56" t="s">
        <v>378</v>
      </c>
      <c r="B30" s="56" t="s">
        <v>432</v>
      </c>
      <c r="C30" s="56"/>
      <c r="D30" s="56"/>
      <c r="E30" s="83"/>
      <c r="F30" s="56"/>
      <c r="G30" s="97"/>
      <c r="H30" s="79"/>
      <c r="I30" s="80"/>
      <c r="J30" s="49"/>
      <c r="K30" s="93"/>
      <c r="L30" s="79"/>
      <c r="M30" s="93"/>
      <c r="N30" s="80"/>
      <c r="O30" s="65"/>
      <c r="P30" s="49"/>
      <c r="Q30" s="49"/>
      <c r="R30" s="84"/>
      <c r="S30" s="80"/>
      <c r="T30" s="79"/>
      <c r="U30" s="84"/>
      <c r="V30" s="80"/>
      <c r="W30" s="79"/>
      <c r="X30" s="65"/>
      <c r="Y30" s="49"/>
      <c r="Z30" s="65"/>
    </row>
    <row r="31" spans="1:26" ht="30" customHeight="1">
      <c r="A31" s="56" t="s">
        <v>379</v>
      </c>
      <c r="B31" s="56" t="s">
        <v>432</v>
      </c>
      <c r="C31" s="56"/>
      <c r="D31" s="56"/>
      <c r="E31" s="83"/>
      <c r="F31" s="56"/>
      <c r="G31" s="97"/>
      <c r="H31" s="79"/>
      <c r="I31" s="80"/>
      <c r="J31" s="49"/>
      <c r="K31" s="93"/>
      <c r="L31" s="79"/>
      <c r="M31" s="93"/>
      <c r="N31" s="80"/>
      <c r="O31" s="65"/>
      <c r="P31" s="49"/>
      <c r="Q31" s="49"/>
      <c r="R31" s="84"/>
      <c r="S31" s="80"/>
      <c r="T31" s="79"/>
      <c r="U31" s="84"/>
      <c r="V31" s="80"/>
      <c r="W31" s="79"/>
      <c r="X31" s="65"/>
      <c r="Y31" s="49"/>
      <c r="Z31" s="65"/>
    </row>
    <row r="32" spans="1:26" ht="30" customHeight="1">
      <c r="A32" s="56" t="s">
        <v>380</v>
      </c>
      <c r="B32" s="56" t="s">
        <v>438</v>
      </c>
      <c r="C32" s="56"/>
      <c r="D32" s="56"/>
      <c r="E32" s="83"/>
      <c r="F32" s="56"/>
      <c r="G32" s="97"/>
      <c r="H32" s="79"/>
      <c r="I32" s="80"/>
      <c r="J32" s="49"/>
      <c r="K32" s="93"/>
      <c r="L32" s="79"/>
      <c r="M32" s="93"/>
      <c r="N32" s="80"/>
      <c r="O32" s="65"/>
      <c r="P32" s="49"/>
      <c r="Q32" s="49"/>
      <c r="R32" s="84"/>
      <c r="S32" s="80"/>
      <c r="T32" s="79"/>
      <c r="U32" s="84"/>
      <c r="V32" s="80"/>
      <c r="W32" s="79"/>
      <c r="X32" s="65"/>
      <c r="Y32" s="49"/>
      <c r="Z32" s="65"/>
    </row>
    <row r="33" spans="1:26" ht="30" customHeight="1">
      <c r="A33" s="56" t="s">
        <v>381</v>
      </c>
      <c r="B33" s="56" t="s">
        <v>439</v>
      </c>
      <c r="C33" s="56"/>
      <c r="D33" s="56"/>
      <c r="E33" s="83"/>
      <c r="F33" s="56"/>
      <c r="G33" s="97"/>
      <c r="H33" s="79"/>
      <c r="I33" s="80"/>
      <c r="J33" s="49"/>
      <c r="K33" s="93"/>
      <c r="L33" s="79"/>
      <c r="M33" s="93"/>
      <c r="N33" s="80"/>
      <c r="O33" s="65"/>
      <c r="P33" s="49"/>
      <c r="Q33" s="49"/>
      <c r="R33" s="84"/>
      <c r="S33" s="80"/>
      <c r="T33" s="79"/>
      <c r="U33" s="84"/>
      <c r="V33" s="80"/>
      <c r="W33" s="79"/>
      <c r="X33" s="65"/>
      <c r="Y33" s="49"/>
      <c r="Z33" s="65"/>
    </row>
    <row r="34" spans="1:26" ht="30" customHeight="1">
      <c r="A34" s="56" t="s">
        <v>382</v>
      </c>
      <c r="B34" s="56" t="s">
        <v>454</v>
      </c>
      <c r="C34" s="56"/>
      <c r="D34" s="56"/>
      <c r="E34" s="83"/>
      <c r="F34" s="56"/>
      <c r="G34" s="97"/>
      <c r="H34" s="79"/>
      <c r="I34" s="80"/>
      <c r="J34" s="49"/>
      <c r="K34" s="93"/>
      <c r="L34" s="79"/>
      <c r="M34" s="93"/>
      <c r="N34" s="80"/>
      <c r="O34" s="65"/>
      <c r="P34" s="49"/>
      <c r="Q34" s="49"/>
      <c r="R34" s="84"/>
      <c r="S34" s="80"/>
      <c r="T34" s="79"/>
      <c r="U34" s="84"/>
      <c r="V34" s="80"/>
      <c r="W34" s="79"/>
      <c r="X34" s="65"/>
      <c r="Y34" s="49"/>
      <c r="Z34" s="65"/>
    </row>
    <row r="35" spans="1:26" ht="30" customHeight="1">
      <c r="A35" s="56" t="s">
        <v>383</v>
      </c>
      <c r="B35" s="56" t="s">
        <v>432</v>
      </c>
      <c r="C35" s="56" t="s">
        <v>432</v>
      </c>
      <c r="D35" s="56"/>
      <c r="E35" s="83"/>
      <c r="F35" s="56"/>
      <c r="G35" s="97"/>
      <c r="H35" s="79"/>
      <c r="I35" s="80"/>
      <c r="J35" s="49"/>
      <c r="K35" s="93"/>
      <c r="L35" s="79"/>
      <c r="M35" s="93"/>
      <c r="N35" s="80"/>
      <c r="O35" s="65"/>
      <c r="P35" s="49"/>
      <c r="Q35" s="49"/>
      <c r="R35" s="84"/>
      <c r="S35" s="80"/>
      <c r="T35" s="79"/>
      <c r="U35" s="84"/>
      <c r="V35" s="80"/>
      <c r="W35" s="79"/>
      <c r="X35" s="65"/>
      <c r="Y35" s="49"/>
      <c r="Z35" s="65"/>
    </row>
    <row r="36" spans="1:26" ht="30" customHeight="1">
      <c r="A36" s="56" t="s">
        <v>383</v>
      </c>
      <c r="B36" s="56" t="s">
        <v>430</v>
      </c>
      <c r="C36" s="56" t="s">
        <v>432</v>
      </c>
      <c r="D36" s="56"/>
      <c r="E36" s="56"/>
      <c r="F36" s="56"/>
      <c r="G36" s="56"/>
      <c r="H36" s="79"/>
      <c r="I36" s="80"/>
      <c r="J36" s="49"/>
      <c r="K36" s="93"/>
      <c r="L36" s="79"/>
      <c r="M36" s="93"/>
      <c r="N36" s="80"/>
      <c r="O36" s="65"/>
      <c r="P36" s="49"/>
      <c r="Q36" s="49"/>
      <c r="R36" s="84"/>
      <c r="S36" s="80"/>
      <c r="T36" s="79"/>
      <c r="U36" s="84"/>
      <c r="V36" s="80"/>
      <c r="W36" s="79"/>
      <c r="X36" s="65"/>
      <c r="Y36" s="49"/>
      <c r="Z36" s="65"/>
    </row>
    <row r="37" spans="1:26" ht="30" customHeight="1">
      <c r="A37" s="56" t="s">
        <v>384</v>
      </c>
      <c r="B37" s="56" t="s">
        <v>432</v>
      </c>
      <c r="C37" s="56" t="s">
        <v>432</v>
      </c>
      <c r="D37" s="56"/>
      <c r="E37" s="56"/>
      <c r="F37" s="56"/>
      <c r="G37" s="56"/>
      <c r="H37" s="79"/>
      <c r="I37" s="80"/>
      <c r="J37" s="49"/>
      <c r="K37" s="93"/>
      <c r="L37" s="79"/>
      <c r="M37" s="93"/>
      <c r="N37" s="80"/>
      <c r="O37" s="65"/>
      <c r="P37" s="49"/>
      <c r="Q37" s="49"/>
      <c r="R37" s="84"/>
      <c r="S37" s="80"/>
      <c r="T37" s="79"/>
      <c r="U37" s="84"/>
      <c r="V37" s="80"/>
      <c r="W37" s="79"/>
      <c r="X37" s="65"/>
      <c r="Y37" s="49"/>
      <c r="Z37" s="65"/>
    </row>
    <row r="38" spans="1:26" ht="30" customHeight="1">
      <c r="A38" s="56" t="s">
        <v>383</v>
      </c>
      <c r="B38" s="56" t="s">
        <v>432</v>
      </c>
      <c r="C38" s="56" t="s">
        <v>432</v>
      </c>
      <c r="D38" s="56"/>
      <c r="E38" s="56"/>
      <c r="F38" s="56"/>
      <c r="G38" s="56"/>
      <c r="H38" s="79"/>
      <c r="I38" s="80"/>
      <c r="J38" s="49"/>
      <c r="K38" s="93"/>
      <c r="L38" s="79"/>
      <c r="M38" s="93"/>
      <c r="N38" s="80"/>
      <c r="O38" s="65"/>
      <c r="P38" s="49"/>
      <c r="Q38" s="49"/>
      <c r="R38" s="84"/>
      <c r="S38" s="80"/>
      <c r="T38" s="79"/>
      <c r="U38" s="84"/>
      <c r="V38" s="80"/>
      <c r="W38" s="79"/>
      <c r="X38" s="65"/>
      <c r="Y38" s="49"/>
      <c r="Z38" s="65"/>
    </row>
    <row r="39" spans="1:26" ht="30" customHeight="1">
      <c r="A39" s="56" t="s">
        <v>384</v>
      </c>
      <c r="B39" s="56" t="s">
        <v>432</v>
      </c>
      <c r="C39" s="56" t="s">
        <v>432</v>
      </c>
      <c r="D39" s="56"/>
      <c r="E39" s="56"/>
      <c r="F39" s="56"/>
      <c r="G39" s="56"/>
      <c r="H39" s="79"/>
      <c r="I39" s="80"/>
      <c r="J39" s="49"/>
      <c r="K39" s="93"/>
      <c r="L39" s="79"/>
      <c r="M39" s="93"/>
      <c r="N39" s="80"/>
      <c r="O39" s="65"/>
      <c r="P39" s="49"/>
      <c r="Q39" s="49"/>
      <c r="R39" s="84"/>
      <c r="S39" s="80"/>
      <c r="T39" s="79"/>
      <c r="U39" s="84"/>
      <c r="V39" s="80"/>
      <c r="W39" s="79"/>
      <c r="X39" s="65"/>
      <c r="Y39" s="49"/>
      <c r="Z39" s="65"/>
    </row>
    <row r="40" spans="1:26" ht="30" customHeight="1">
      <c r="A40" s="56" t="s">
        <v>385</v>
      </c>
      <c r="B40" s="56" t="s">
        <v>432</v>
      </c>
      <c r="C40" s="56"/>
      <c r="D40" s="56"/>
      <c r="E40" s="56"/>
      <c r="F40" s="56"/>
      <c r="G40" s="56"/>
      <c r="H40" s="79"/>
      <c r="I40" s="80"/>
      <c r="J40" s="49"/>
      <c r="K40" s="93"/>
      <c r="L40" s="79"/>
      <c r="M40" s="93"/>
      <c r="N40" s="80"/>
      <c r="O40" s="65"/>
      <c r="P40" s="49"/>
      <c r="Q40" s="49"/>
      <c r="R40" s="84"/>
      <c r="S40" s="80"/>
      <c r="T40" s="79"/>
      <c r="U40" s="84"/>
      <c r="V40" s="80"/>
      <c r="W40" s="79"/>
      <c r="X40" s="65"/>
      <c r="Y40" s="49"/>
      <c r="Z40" s="65"/>
    </row>
    <row r="41" spans="1:26" ht="30" customHeight="1">
      <c r="A41" s="56" t="s">
        <v>386</v>
      </c>
      <c r="B41" s="56" t="s">
        <v>432</v>
      </c>
      <c r="C41" s="56"/>
      <c r="D41" s="56"/>
      <c r="E41" s="56"/>
      <c r="F41" s="56"/>
      <c r="G41" s="56"/>
      <c r="H41" s="79"/>
      <c r="I41" s="80"/>
      <c r="J41" s="49"/>
      <c r="K41" s="93"/>
      <c r="L41" s="79"/>
      <c r="M41" s="93"/>
      <c r="N41" s="80"/>
      <c r="O41" s="65"/>
      <c r="P41" s="49"/>
      <c r="Q41" s="49"/>
      <c r="R41" s="84"/>
      <c r="S41" s="80"/>
      <c r="T41" s="79"/>
      <c r="U41" s="84"/>
      <c r="V41" s="80"/>
      <c r="W41" s="79"/>
      <c r="X41" s="65"/>
      <c r="Y41" s="49"/>
      <c r="Z41" s="65"/>
    </row>
    <row r="42" spans="1:26" ht="30" customHeight="1">
      <c r="A42" s="56" t="s">
        <v>387</v>
      </c>
      <c r="B42" s="56" t="s">
        <v>432</v>
      </c>
      <c r="C42" s="56"/>
      <c r="D42" s="56"/>
      <c r="E42" s="56"/>
      <c r="F42" s="56"/>
      <c r="G42" s="56"/>
      <c r="H42" s="79"/>
      <c r="I42" s="80"/>
      <c r="J42" s="49"/>
      <c r="K42" s="93"/>
      <c r="L42" s="79"/>
      <c r="M42" s="93"/>
      <c r="N42" s="80"/>
      <c r="O42" s="65"/>
      <c r="P42" s="49"/>
      <c r="Q42" s="49"/>
      <c r="R42" s="84"/>
      <c r="S42" s="80"/>
      <c r="T42" s="79"/>
      <c r="U42" s="84"/>
      <c r="V42" s="80"/>
      <c r="W42" s="79"/>
      <c r="X42" s="65"/>
      <c r="Y42" s="49"/>
      <c r="Z42" s="65"/>
    </row>
    <row r="43" spans="1:26" ht="30" customHeight="1">
      <c r="A43" s="56" t="s">
        <v>388</v>
      </c>
      <c r="B43" s="56" t="s">
        <v>430</v>
      </c>
      <c r="C43" s="56"/>
      <c r="D43" s="56"/>
      <c r="E43" s="56"/>
      <c r="F43" s="56"/>
      <c r="G43" s="56"/>
      <c r="H43" s="79"/>
      <c r="I43" s="80"/>
      <c r="J43" s="49"/>
      <c r="K43" s="93"/>
      <c r="L43" s="79"/>
      <c r="M43" s="93"/>
      <c r="N43" s="80"/>
      <c r="O43" s="65"/>
      <c r="P43" s="49"/>
      <c r="Q43" s="49"/>
      <c r="R43" s="84"/>
      <c r="S43" s="80"/>
      <c r="T43" s="79"/>
      <c r="U43" s="84"/>
      <c r="V43" s="80"/>
      <c r="W43" s="79"/>
      <c r="X43" s="65"/>
      <c r="Y43" s="49"/>
      <c r="Z43" s="65"/>
    </row>
    <row r="44" spans="1:26" ht="30" customHeight="1">
      <c r="A44" s="56" t="s">
        <v>389</v>
      </c>
      <c r="B44" s="56" t="s">
        <v>440</v>
      </c>
      <c r="C44" s="56"/>
      <c r="D44" s="56"/>
      <c r="E44" s="56"/>
      <c r="F44" s="56"/>
      <c r="G44" s="56"/>
      <c r="H44" s="79"/>
      <c r="I44" s="80"/>
      <c r="J44" s="49"/>
      <c r="K44" s="93"/>
      <c r="L44" s="79"/>
      <c r="M44" s="93"/>
      <c r="N44" s="80"/>
      <c r="O44" s="65"/>
      <c r="P44" s="49"/>
      <c r="Q44" s="49"/>
      <c r="R44" s="84"/>
      <c r="S44" s="80"/>
      <c r="T44" s="79"/>
      <c r="U44" s="84"/>
      <c r="V44" s="80"/>
      <c r="W44" s="79"/>
      <c r="X44" s="65"/>
      <c r="Y44" s="49"/>
      <c r="Z44" s="65"/>
    </row>
    <row r="45" spans="1:26" ht="30" customHeight="1">
      <c r="A45" s="56" t="s">
        <v>390</v>
      </c>
      <c r="B45" s="56" t="s">
        <v>440</v>
      </c>
      <c r="C45" s="56"/>
      <c r="D45" s="56"/>
      <c r="E45" s="56"/>
      <c r="F45" s="56"/>
      <c r="G45" s="56"/>
      <c r="H45" s="79"/>
      <c r="I45" s="80"/>
      <c r="J45" s="49"/>
      <c r="K45" s="93"/>
      <c r="L45" s="79"/>
      <c r="M45" s="93"/>
      <c r="N45" s="80"/>
      <c r="O45" s="65"/>
      <c r="P45" s="49"/>
      <c r="Q45" s="49"/>
      <c r="R45" s="84"/>
      <c r="S45" s="80"/>
      <c r="T45" s="79"/>
      <c r="U45" s="84"/>
      <c r="V45" s="80"/>
      <c r="W45" s="79"/>
      <c r="X45" s="65"/>
      <c r="Y45" s="49"/>
      <c r="Z45" s="65"/>
    </row>
    <row r="46" spans="1:26" ht="30" customHeight="1">
      <c r="A46" s="56" t="s">
        <v>391</v>
      </c>
      <c r="B46" s="56" t="s">
        <v>432</v>
      </c>
      <c r="C46" s="56"/>
      <c r="D46" s="56"/>
      <c r="E46" s="56"/>
      <c r="F46" s="56"/>
      <c r="G46" s="56"/>
      <c r="H46" s="79"/>
      <c r="I46" s="80"/>
      <c r="J46" s="49"/>
      <c r="K46" s="93"/>
      <c r="L46" s="79"/>
      <c r="M46" s="93"/>
      <c r="N46" s="80"/>
      <c r="O46" s="65"/>
      <c r="P46" s="49"/>
      <c r="Q46" s="49"/>
      <c r="R46" s="84"/>
      <c r="S46" s="80"/>
      <c r="T46" s="79"/>
      <c r="U46" s="84"/>
      <c r="V46" s="80"/>
      <c r="W46" s="79"/>
      <c r="X46" s="65"/>
      <c r="Y46" s="49"/>
      <c r="Z46" s="65"/>
    </row>
    <row r="47" spans="1:26" ht="30" customHeight="1">
      <c r="A47" s="56" t="s">
        <v>392</v>
      </c>
      <c r="B47" s="56" t="s">
        <v>441</v>
      </c>
      <c r="C47" s="56"/>
      <c r="D47" s="56"/>
      <c r="E47" s="56"/>
      <c r="F47" s="56"/>
      <c r="G47" s="56"/>
      <c r="H47" s="79"/>
      <c r="I47" s="80"/>
      <c r="J47" s="49"/>
      <c r="K47" s="93"/>
      <c r="L47" s="79"/>
      <c r="M47" s="93"/>
      <c r="N47" s="80"/>
      <c r="O47" s="65"/>
      <c r="P47" s="49"/>
      <c r="Q47" s="49"/>
      <c r="R47" s="84"/>
      <c r="S47" s="80"/>
      <c r="T47" s="79"/>
      <c r="U47" s="84"/>
      <c r="V47" s="80"/>
      <c r="W47" s="79"/>
      <c r="X47" s="65"/>
      <c r="Y47" s="49"/>
      <c r="Z47" s="65"/>
    </row>
    <row r="48" spans="1:26" ht="30" customHeight="1">
      <c r="A48" s="56" t="s">
        <v>393</v>
      </c>
      <c r="B48" s="56" t="s">
        <v>442</v>
      </c>
      <c r="C48" s="56"/>
      <c r="D48" s="56"/>
      <c r="E48" s="56"/>
      <c r="F48" s="56"/>
      <c r="G48" s="56"/>
      <c r="H48" s="79"/>
      <c r="I48" s="80"/>
      <c r="J48" s="49"/>
      <c r="K48" s="93"/>
      <c r="L48" s="79"/>
      <c r="M48" s="93"/>
      <c r="N48" s="80"/>
      <c r="O48" s="65"/>
      <c r="P48" s="49"/>
      <c r="Q48" s="49"/>
      <c r="R48" s="84"/>
      <c r="S48" s="80"/>
      <c r="T48" s="79"/>
      <c r="U48" s="84"/>
      <c r="V48" s="80"/>
      <c r="W48" s="79"/>
      <c r="X48" s="65"/>
      <c r="Y48" s="49"/>
      <c r="Z48" s="65"/>
    </row>
    <row r="49" spans="1:26" ht="30" customHeight="1">
      <c r="A49" s="56" t="s">
        <v>394</v>
      </c>
      <c r="B49" s="56" t="s">
        <v>432</v>
      </c>
      <c r="C49" s="56"/>
      <c r="D49" s="56"/>
      <c r="E49" s="56"/>
      <c r="F49" s="56"/>
      <c r="G49" s="56"/>
      <c r="H49" s="79"/>
      <c r="I49" s="80"/>
      <c r="J49" s="49"/>
      <c r="K49" s="93"/>
      <c r="L49" s="79"/>
      <c r="M49" s="93"/>
      <c r="N49" s="80"/>
      <c r="O49" s="65"/>
      <c r="P49" s="49"/>
      <c r="Q49" s="49"/>
      <c r="R49" s="84"/>
      <c r="S49" s="80"/>
      <c r="T49" s="79"/>
      <c r="U49" s="84"/>
      <c r="V49" s="80"/>
      <c r="W49" s="79"/>
      <c r="X49" s="65"/>
      <c r="Y49" s="49"/>
      <c r="Z49" s="65"/>
    </row>
    <row r="50" spans="1:26" ht="30" customHeight="1">
      <c r="A50" s="56" t="s">
        <v>395</v>
      </c>
      <c r="B50" s="56" t="s">
        <v>432</v>
      </c>
      <c r="C50" s="56"/>
      <c r="D50" s="56"/>
      <c r="E50" s="56"/>
      <c r="F50" s="56"/>
      <c r="G50" s="56"/>
      <c r="H50" s="79"/>
      <c r="I50" s="80"/>
      <c r="J50" s="49"/>
      <c r="K50" s="93"/>
      <c r="L50" s="79"/>
      <c r="M50" s="93"/>
      <c r="N50" s="80"/>
      <c r="O50" s="65"/>
      <c r="P50" s="49"/>
      <c r="Q50" s="49"/>
      <c r="R50" s="84"/>
      <c r="S50" s="80"/>
      <c r="T50" s="79"/>
      <c r="U50" s="84"/>
      <c r="V50" s="80"/>
      <c r="W50" s="79"/>
      <c r="X50" s="65"/>
      <c r="Y50" s="49"/>
      <c r="Z50" s="65"/>
    </row>
    <row r="51" spans="1:26" ht="30" customHeight="1">
      <c r="A51" s="56" t="s">
        <v>396</v>
      </c>
      <c r="B51" s="56" t="s">
        <v>432</v>
      </c>
      <c r="C51" s="56"/>
      <c r="D51" s="56"/>
      <c r="E51" s="56"/>
      <c r="F51" s="56"/>
      <c r="G51" s="56"/>
      <c r="H51" s="79"/>
      <c r="I51" s="80"/>
      <c r="J51" s="49"/>
      <c r="K51" s="93"/>
      <c r="L51" s="79"/>
      <c r="M51" s="93"/>
      <c r="N51" s="80"/>
      <c r="O51" s="65"/>
      <c r="P51" s="49"/>
      <c r="Q51" s="49"/>
      <c r="R51" s="84"/>
      <c r="S51" s="80"/>
      <c r="T51" s="79"/>
      <c r="U51" s="84"/>
      <c r="V51" s="80"/>
      <c r="W51" s="79"/>
      <c r="X51" s="65"/>
      <c r="Y51" s="49"/>
      <c r="Z51" s="65"/>
    </row>
    <row r="52" spans="1:26" ht="30" customHeight="1">
      <c r="A52" s="56" t="s">
        <v>397</v>
      </c>
      <c r="B52" s="56" t="s">
        <v>430</v>
      </c>
      <c r="C52" s="56"/>
      <c r="D52" s="56"/>
      <c r="E52" s="56"/>
      <c r="F52" s="56"/>
      <c r="G52" s="56"/>
      <c r="H52" s="79"/>
      <c r="I52" s="80"/>
      <c r="J52" s="49"/>
      <c r="K52" s="93"/>
      <c r="L52" s="79"/>
      <c r="M52" s="93"/>
      <c r="N52" s="80"/>
      <c r="O52" s="65"/>
      <c r="P52" s="49"/>
      <c r="Q52" s="49"/>
      <c r="R52" s="84"/>
      <c r="S52" s="80"/>
      <c r="T52" s="79"/>
      <c r="U52" s="84"/>
      <c r="V52" s="80"/>
      <c r="W52" s="79"/>
      <c r="X52" s="65"/>
      <c r="Y52" s="49"/>
      <c r="Z52" s="65"/>
    </row>
    <row r="53" spans="1:26" ht="30" customHeight="1">
      <c r="A53" s="56" t="s">
        <v>398</v>
      </c>
      <c r="B53" s="56" t="s">
        <v>432</v>
      </c>
      <c r="C53" s="56"/>
      <c r="D53" s="56"/>
      <c r="E53" s="56"/>
      <c r="F53" s="56"/>
      <c r="G53" s="56"/>
      <c r="H53" s="79"/>
      <c r="I53" s="80"/>
      <c r="J53" s="49"/>
      <c r="K53" s="93"/>
      <c r="L53" s="79"/>
      <c r="M53" s="93"/>
      <c r="N53" s="80"/>
      <c r="O53" s="65"/>
      <c r="P53" s="49"/>
      <c r="Q53" s="49"/>
      <c r="R53" s="84"/>
      <c r="S53" s="80"/>
      <c r="T53" s="79"/>
      <c r="U53" s="84"/>
      <c r="V53" s="80"/>
      <c r="W53" s="79"/>
      <c r="X53" s="65"/>
      <c r="Y53" s="49"/>
      <c r="Z53" s="65"/>
    </row>
    <row r="54" spans="1:26" ht="30" customHeight="1">
      <c r="A54" s="56" t="s">
        <v>399</v>
      </c>
      <c r="B54" s="56" t="s">
        <v>432</v>
      </c>
      <c r="C54" s="56"/>
      <c r="D54" s="56"/>
      <c r="E54" s="56"/>
      <c r="F54" s="56"/>
      <c r="G54" s="56"/>
      <c r="H54" s="79"/>
      <c r="I54" s="80"/>
      <c r="J54" s="49"/>
      <c r="K54" s="93"/>
      <c r="L54" s="79"/>
      <c r="M54" s="93"/>
      <c r="N54" s="80"/>
      <c r="O54" s="65"/>
      <c r="P54" s="49"/>
      <c r="Q54" s="49"/>
      <c r="R54" s="84"/>
      <c r="S54" s="80"/>
      <c r="T54" s="79"/>
      <c r="U54" s="84"/>
      <c r="V54" s="80"/>
      <c r="W54" s="79"/>
      <c r="X54" s="65"/>
      <c r="Y54" s="49"/>
      <c r="Z54" s="65"/>
    </row>
    <row r="55" spans="1:26" ht="30" customHeight="1">
      <c r="A55" s="56" t="s">
        <v>400</v>
      </c>
      <c r="B55" s="56" t="s">
        <v>432</v>
      </c>
      <c r="C55" s="56"/>
      <c r="D55" s="56"/>
      <c r="E55" s="56"/>
      <c r="F55" s="56"/>
      <c r="G55" s="56"/>
      <c r="H55" s="79"/>
      <c r="I55" s="80"/>
      <c r="J55" s="49"/>
      <c r="K55" s="93"/>
      <c r="L55" s="79"/>
      <c r="M55" s="93"/>
      <c r="N55" s="80"/>
      <c r="O55" s="65"/>
      <c r="P55" s="49"/>
      <c r="Q55" s="49"/>
      <c r="R55" s="84"/>
      <c r="S55" s="80"/>
      <c r="T55" s="79"/>
      <c r="U55" s="84"/>
      <c r="V55" s="80"/>
      <c r="W55" s="79"/>
      <c r="X55" s="65"/>
      <c r="Y55" s="49"/>
      <c r="Z55" s="65"/>
    </row>
    <row r="56" spans="1:26" ht="30" customHeight="1">
      <c r="A56" s="56" t="s">
        <v>401</v>
      </c>
      <c r="B56" s="56" t="s">
        <v>432</v>
      </c>
      <c r="C56" s="56"/>
      <c r="D56" s="56"/>
      <c r="E56" s="56"/>
      <c r="F56" s="56"/>
      <c r="G56" s="56"/>
      <c r="H56" s="79"/>
      <c r="I56" s="80"/>
      <c r="J56" s="49"/>
      <c r="K56" s="93"/>
      <c r="L56" s="79"/>
      <c r="M56" s="93"/>
      <c r="N56" s="80"/>
      <c r="O56" s="65"/>
      <c r="P56" s="49"/>
      <c r="Q56" s="49"/>
      <c r="R56" s="84"/>
      <c r="S56" s="80"/>
      <c r="T56" s="79"/>
      <c r="U56" s="84"/>
      <c r="V56" s="80"/>
      <c r="W56" s="79"/>
      <c r="X56" s="65"/>
      <c r="Y56" s="49"/>
      <c r="Z56" s="65"/>
    </row>
    <row r="57" spans="1:26" ht="30" customHeight="1">
      <c r="A57" s="56" t="s">
        <v>402</v>
      </c>
      <c r="B57" s="56" t="s">
        <v>432</v>
      </c>
      <c r="C57" s="56"/>
      <c r="D57" s="56"/>
      <c r="E57" s="56"/>
      <c r="F57" s="56"/>
      <c r="G57" s="56"/>
      <c r="H57" s="79"/>
      <c r="I57" s="80"/>
      <c r="J57" s="49"/>
      <c r="K57" s="93"/>
      <c r="L57" s="79"/>
      <c r="M57" s="93"/>
      <c r="N57" s="80"/>
      <c r="O57" s="65"/>
      <c r="P57" s="49"/>
      <c r="Q57" s="49"/>
      <c r="R57" s="84"/>
      <c r="S57" s="80"/>
      <c r="T57" s="79"/>
      <c r="U57" s="84"/>
      <c r="V57" s="80"/>
      <c r="W57" s="79"/>
      <c r="X57" s="65"/>
      <c r="Y57" s="49"/>
      <c r="Z57" s="65"/>
    </row>
    <row r="58" spans="1:26" ht="30" customHeight="1">
      <c r="A58" s="56" t="s">
        <v>403</v>
      </c>
      <c r="B58" s="56" t="s">
        <v>432</v>
      </c>
      <c r="C58" s="56"/>
      <c r="D58" s="56"/>
      <c r="E58" s="56"/>
      <c r="F58" s="56"/>
      <c r="G58" s="56"/>
      <c r="H58" s="79"/>
      <c r="I58" s="80"/>
      <c r="J58" s="49"/>
      <c r="K58" s="93"/>
      <c r="L58" s="79"/>
      <c r="M58" s="93"/>
      <c r="N58" s="80"/>
      <c r="O58" s="65"/>
      <c r="P58" s="49"/>
      <c r="Q58" s="49"/>
      <c r="R58" s="84"/>
      <c r="S58" s="80"/>
      <c r="T58" s="79"/>
      <c r="U58" s="84"/>
      <c r="V58" s="80"/>
      <c r="W58" s="79"/>
      <c r="X58" s="65"/>
      <c r="Y58" s="49"/>
      <c r="Z58" s="65"/>
    </row>
    <row r="59" spans="1:26" ht="30" customHeight="1">
      <c r="A59" s="56" t="s">
        <v>404</v>
      </c>
      <c r="B59" s="56" t="s">
        <v>432</v>
      </c>
      <c r="C59" s="56"/>
      <c r="D59" s="56"/>
      <c r="E59" s="56"/>
      <c r="F59" s="56"/>
      <c r="G59" s="56"/>
      <c r="H59" s="79"/>
      <c r="I59" s="80"/>
      <c r="J59" s="49"/>
      <c r="K59" s="93"/>
      <c r="L59" s="79"/>
      <c r="M59" s="93"/>
      <c r="N59" s="80"/>
      <c r="O59" s="65"/>
      <c r="P59" s="49"/>
      <c r="Q59" s="49"/>
      <c r="R59" s="84"/>
      <c r="S59" s="80"/>
      <c r="T59" s="79"/>
      <c r="U59" s="84"/>
      <c r="V59" s="80"/>
      <c r="W59" s="79"/>
      <c r="X59" s="65"/>
      <c r="Y59" s="49"/>
      <c r="Z59" s="65"/>
    </row>
    <row r="60" spans="1:26" ht="30" customHeight="1">
      <c r="A60" s="56" t="s">
        <v>405</v>
      </c>
      <c r="B60" s="56" t="s">
        <v>432</v>
      </c>
      <c r="C60" s="56"/>
      <c r="D60" s="56"/>
      <c r="E60" s="56"/>
      <c r="F60" s="56"/>
      <c r="G60" s="56"/>
      <c r="H60" s="79"/>
      <c r="I60" s="80"/>
      <c r="J60" s="49"/>
      <c r="K60" s="93"/>
      <c r="L60" s="79"/>
      <c r="M60" s="93"/>
      <c r="N60" s="80"/>
      <c r="O60" s="65"/>
      <c r="P60" s="49"/>
      <c r="Q60" s="49"/>
      <c r="R60" s="84"/>
      <c r="S60" s="80"/>
      <c r="T60" s="79"/>
      <c r="U60" s="84"/>
      <c r="V60" s="80"/>
      <c r="W60" s="79"/>
      <c r="X60" s="65"/>
      <c r="Y60" s="49"/>
      <c r="Z60" s="65"/>
    </row>
    <row r="61" spans="1:26" ht="30" customHeight="1">
      <c r="A61" s="56" t="s">
        <v>406</v>
      </c>
      <c r="B61" s="56" t="s">
        <v>432</v>
      </c>
      <c r="C61" s="56"/>
      <c r="D61" s="56"/>
      <c r="E61" s="56"/>
      <c r="F61" s="56"/>
      <c r="G61" s="56"/>
      <c r="H61" s="79"/>
      <c r="I61" s="80"/>
      <c r="J61" s="49"/>
      <c r="K61" s="93"/>
      <c r="L61" s="79"/>
      <c r="M61" s="93"/>
      <c r="N61" s="80"/>
      <c r="O61" s="65"/>
      <c r="P61" s="49"/>
      <c r="Q61" s="49"/>
      <c r="R61" s="84"/>
      <c r="S61" s="80"/>
      <c r="T61" s="79"/>
      <c r="U61" s="84"/>
      <c r="V61" s="80"/>
      <c r="W61" s="79"/>
      <c r="X61" s="65"/>
      <c r="Y61" s="49"/>
      <c r="Z61" s="65"/>
    </row>
    <row r="62" spans="1:26" ht="30" customHeight="1">
      <c r="A62" s="56" t="s">
        <v>407</v>
      </c>
      <c r="B62" s="56" t="s">
        <v>443</v>
      </c>
      <c r="C62" s="56"/>
      <c r="D62" s="56"/>
      <c r="E62" s="56"/>
      <c r="F62" s="56"/>
      <c r="G62" s="56"/>
      <c r="H62" s="79"/>
      <c r="I62" s="80"/>
      <c r="J62" s="49"/>
      <c r="K62" s="93"/>
      <c r="L62" s="79"/>
      <c r="M62" s="93"/>
      <c r="N62" s="80"/>
      <c r="O62" s="65"/>
      <c r="P62" s="49"/>
      <c r="Q62" s="49"/>
      <c r="R62" s="84"/>
      <c r="S62" s="80"/>
      <c r="T62" s="79"/>
      <c r="U62" s="84"/>
      <c r="V62" s="80"/>
      <c r="W62" s="79"/>
      <c r="X62" s="65"/>
      <c r="Y62" s="49"/>
      <c r="Z62" s="65"/>
    </row>
    <row r="63" spans="1:26" ht="30" customHeight="1">
      <c r="A63" s="56" t="s">
        <v>408</v>
      </c>
      <c r="B63" s="56" t="s">
        <v>432</v>
      </c>
      <c r="C63" s="56"/>
      <c r="D63" s="56"/>
      <c r="E63" s="56"/>
      <c r="F63" s="56"/>
      <c r="G63" s="56"/>
      <c r="H63" s="79"/>
      <c r="I63" s="80"/>
      <c r="J63" s="49"/>
      <c r="K63" s="93"/>
      <c r="L63" s="79"/>
      <c r="M63" s="93"/>
      <c r="N63" s="80"/>
      <c r="O63" s="65"/>
      <c r="P63" s="49"/>
      <c r="Q63" s="49"/>
      <c r="R63" s="84"/>
      <c r="S63" s="80"/>
      <c r="T63" s="79"/>
      <c r="U63" s="84"/>
      <c r="V63" s="80"/>
      <c r="W63" s="79"/>
      <c r="X63" s="65"/>
      <c r="Y63" s="49"/>
      <c r="Z63" s="65"/>
    </row>
    <row r="64" spans="1:26" ht="30" customHeight="1">
      <c r="A64" s="56" t="s">
        <v>409</v>
      </c>
      <c r="B64" s="56" t="s">
        <v>432</v>
      </c>
      <c r="C64" s="56"/>
      <c r="D64" s="56"/>
      <c r="E64" s="56"/>
      <c r="F64" s="56"/>
      <c r="G64" s="56"/>
      <c r="H64" s="79"/>
      <c r="I64" s="80"/>
      <c r="J64" s="49"/>
      <c r="K64" s="93"/>
      <c r="L64" s="79"/>
      <c r="M64" s="93"/>
      <c r="N64" s="80"/>
      <c r="O64" s="65"/>
      <c r="P64" s="49"/>
      <c r="Q64" s="49"/>
      <c r="R64" s="84"/>
      <c r="S64" s="80"/>
      <c r="T64" s="79"/>
      <c r="U64" s="84"/>
      <c r="V64" s="80"/>
      <c r="W64" s="79"/>
      <c r="X64" s="65"/>
      <c r="Y64" s="49"/>
      <c r="Z64" s="65"/>
    </row>
    <row r="65" spans="1:26" ht="30" customHeight="1">
      <c r="A65" s="56" t="s">
        <v>410</v>
      </c>
      <c r="B65" s="56" t="s">
        <v>430</v>
      </c>
      <c r="C65" s="56"/>
      <c r="D65" s="56"/>
      <c r="E65" s="56"/>
      <c r="F65" s="56"/>
      <c r="G65" s="56"/>
      <c r="H65" s="79"/>
      <c r="I65" s="80"/>
      <c r="J65" s="49"/>
      <c r="K65" s="93"/>
      <c r="L65" s="79"/>
      <c r="M65" s="93"/>
      <c r="N65" s="80"/>
      <c r="O65" s="65"/>
      <c r="P65" s="49"/>
      <c r="Q65" s="49"/>
      <c r="R65" s="84"/>
      <c r="S65" s="80"/>
      <c r="T65" s="79"/>
      <c r="U65" s="84"/>
      <c r="V65" s="80"/>
      <c r="W65" s="79"/>
      <c r="X65" s="65"/>
      <c r="Y65" s="49"/>
      <c r="Z65" s="65"/>
    </row>
    <row r="66" spans="1:26" ht="30" customHeight="1">
      <c r="A66" s="56" t="s">
        <v>374</v>
      </c>
      <c r="B66" s="56" t="s">
        <v>432</v>
      </c>
      <c r="C66" s="56"/>
      <c r="D66" s="56"/>
      <c r="E66" s="56"/>
      <c r="F66" s="56"/>
      <c r="G66" s="56"/>
      <c r="H66" s="79"/>
      <c r="I66" s="80"/>
      <c r="J66" s="49"/>
      <c r="K66" s="93"/>
      <c r="L66" s="79"/>
      <c r="M66" s="93"/>
      <c r="N66" s="80"/>
      <c r="O66" s="65"/>
      <c r="P66" s="49"/>
      <c r="Q66" s="49"/>
      <c r="R66" s="84"/>
      <c r="S66" s="80"/>
      <c r="T66" s="79"/>
      <c r="U66" s="84"/>
      <c r="V66" s="80"/>
      <c r="W66" s="79"/>
      <c r="X66" s="65"/>
      <c r="Y66" s="49"/>
      <c r="Z66" s="65"/>
    </row>
    <row r="67" spans="1:26" ht="30" customHeight="1">
      <c r="A67" s="56" t="s">
        <v>411</v>
      </c>
      <c r="B67" s="56" t="s">
        <v>441</v>
      </c>
      <c r="C67" s="56"/>
      <c r="D67" s="56"/>
      <c r="E67" s="56"/>
      <c r="F67" s="56"/>
      <c r="G67" s="56"/>
      <c r="H67" s="79"/>
      <c r="I67" s="80"/>
      <c r="J67" s="49"/>
      <c r="K67" s="93"/>
      <c r="L67" s="79"/>
      <c r="M67" s="93"/>
      <c r="N67" s="80"/>
      <c r="O67" s="65"/>
      <c r="P67" s="49"/>
      <c r="Q67" s="49"/>
      <c r="R67" s="84"/>
      <c r="S67" s="80"/>
      <c r="T67" s="79"/>
      <c r="U67" s="84"/>
      <c r="V67" s="80"/>
      <c r="W67" s="79"/>
      <c r="X67" s="65"/>
      <c r="Y67" s="49"/>
      <c r="Z67" s="65"/>
    </row>
    <row r="68" spans="1:26" ht="30" customHeight="1">
      <c r="A68" s="56" t="s">
        <v>412</v>
      </c>
      <c r="B68" s="56" t="s">
        <v>441</v>
      </c>
      <c r="C68" s="56"/>
      <c r="D68" s="56"/>
      <c r="E68" s="56"/>
      <c r="F68" s="56"/>
      <c r="G68" s="56"/>
      <c r="H68" s="79"/>
      <c r="I68" s="80"/>
      <c r="J68" s="49"/>
      <c r="K68" s="93"/>
      <c r="L68" s="79"/>
      <c r="M68" s="93"/>
      <c r="N68" s="80"/>
      <c r="O68" s="65"/>
      <c r="P68" s="49"/>
      <c r="Q68" s="49"/>
      <c r="R68" s="84"/>
      <c r="S68" s="80"/>
      <c r="T68" s="79"/>
      <c r="U68" s="84"/>
      <c r="V68" s="80"/>
      <c r="W68" s="79"/>
      <c r="X68" s="65"/>
      <c r="Y68" s="49"/>
      <c r="Z68" s="65"/>
    </row>
    <row r="69" spans="1:26" ht="30" customHeight="1">
      <c r="A69" s="56" t="s">
        <v>413</v>
      </c>
      <c r="B69" s="56" t="s">
        <v>437</v>
      </c>
      <c r="C69" s="56"/>
      <c r="D69" s="56"/>
      <c r="E69" s="56"/>
      <c r="F69" s="56"/>
      <c r="G69" s="56"/>
      <c r="H69" s="79"/>
      <c r="I69" s="80"/>
      <c r="J69" s="49"/>
      <c r="K69" s="93"/>
      <c r="L69" s="79"/>
      <c r="M69" s="93"/>
      <c r="N69" s="80"/>
      <c r="O69" s="65"/>
      <c r="P69" s="49"/>
      <c r="Q69" s="49"/>
      <c r="R69" s="84"/>
      <c r="S69" s="80"/>
      <c r="T69" s="79"/>
      <c r="U69" s="84"/>
      <c r="V69" s="80"/>
      <c r="W69" s="79"/>
      <c r="X69" s="65"/>
      <c r="Y69" s="49"/>
      <c r="Z69" s="65"/>
    </row>
    <row r="70" spans="1:26" ht="30" customHeight="1">
      <c r="A70" s="56" t="s">
        <v>414</v>
      </c>
      <c r="B70" s="56" t="s">
        <v>432</v>
      </c>
      <c r="C70" s="56"/>
      <c r="D70" s="56"/>
      <c r="E70" s="56"/>
      <c r="F70" s="56"/>
      <c r="G70" s="56"/>
      <c r="H70" s="79"/>
      <c r="I70" s="80"/>
      <c r="J70" s="49"/>
      <c r="K70" s="93"/>
      <c r="L70" s="79"/>
      <c r="M70" s="93"/>
      <c r="N70" s="80"/>
      <c r="O70" s="65"/>
      <c r="P70" s="49"/>
      <c r="Q70" s="49"/>
      <c r="R70" s="84"/>
      <c r="S70" s="80"/>
      <c r="T70" s="79"/>
      <c r="U70" s="84"/>
      <c r="V70" s="80"/>
      <c r="W70" s="79"/>
      <c r="X70" s="65"/>
      <c r="Y70" s="49"/>
      <c r="Z70" s="65"/>
    </row>
    <row r="71" spans="1:26" ht="30" customHeight="1">
      <c r="A71" s="56" t="s">
        <v>415</v>
      </c>
      <c r="B71" s="56" t="s">
        <v>437</v>
      </c>
      <c r="C71" s="56"/>
      <c r="D71" s="56"/>
      <c r="E71" s="56"/>
      <c r="F71" s="56"/>
      <c r="G71" s="56"/>
      <c r="H71" s="79"/>
      <c r="I71" s="80"/>
      <c r="J71" s="49"/>
      <c r="K71" s="93"/>
      <c r="L71" s="79"/>
      <c r="M71" s="93"/>
      <c r="N71" s="80"/>
      <c r="O71" s="65"/>
      <c r="P71" s="49"/>
      <c r="Q71" s="49"/>
      <c r="R71" s="84"/>
      <c r="S71" s="80"/>
      <c r="T71" s="79"/>
      <c r="U71" s="84"/>
      <c r="V71" s="80"/>
      <c r="W71" s="79"/>
      <c r="X71" s="65"/>
      <c r="Y71" s="49"/>
      <c r="Z71" s="65"/>
    </row>
    <row r="72" spans="1:26" ht="30" customHeight="1">
      <c r="A72" s="56" t="s">
        <v>416</v>
      </c>
      <c r="B72" s="56" t="s">
        <v>455</v>
      </c>
      <c r="C72" s="56"/>
      <c r="D72" s="56"/>
      <c r="E72" s="56"/>
      <c r="F72" s="56"/>
      <c r="G72" s="56"/>
      <c r="H72" s="79"/>
      <c r="I72" s="80"/>
      <c r="J72" s="49"/>
      <c r="K72" s="93"/>
      <c r="L72" s="79"/>
      <c r="M72" s="93"/>
      <c r="N72" s="80"/>
      <c r="O72" s="65"/>
      <c r="P72" s="49"/>
      <c r="Q72" s="49"/>
      <c r="R72" s="84"/>
      <c r="S72" s="80"/>
      <c r="T72" s="79"/>
      <c r="U72" s="84"/>
      <c r="V72" s="80"/>
      <c r="W72" s="79"/>
      <c r="X72" s="65"/>
      <c r="Y72" s="49"/>
      <c r="Z72" s="65"/>
    </row>
    <row r="73" spans="1:26" ht="30" customHeight="1">
      <c r="A73" s="56" t="s">
        <v>417</v>
      </c>
      <c r="B73" s="56" t="s">
        <v>455</v>
      </c>
      <c r="C73" s="56"/>
      <c r="D73" s="56"/>
      <c r="E73" s="56"/>
      <c r="F73" s="56"/>
      <c r="G73" s="56"/>
      <c r="H73" s="79"/>
      <c r="I73" s="80"/>
      <c r="J73" s="49"/>
      <c r="K73" s="93"/>
      <c r="L73" s="79"/>
      <c r="M73" s="93"/>
      <c r="N73" s="80"/>
      <c r="O73" s="65"/>
      <c r="P73" s="49"/>
      <c r="Q73" s="49"/>
      <c r="R73" s="84"/>
      <c r="S73" s="80"/>
      <c r="T73" s="79"/>
      <c r="U73" s="84"/>
      <c r="V73" s="80"/>
      <c r="W73" s="79"/>
      <c r="X73" s="65"/>
      <c r="Y73" s="49"/>
      <c r="Z73" s="65"/>
    </row>
    <row r="74" spans="1:26" ht="30" customHeight="1">
      <c r="A74" s="56" t="s">
        <v>418</v>
      </c>
      <c r="B74" s="56" t="s">
        <v>456</v>
      </c>
      <c r="C74" s="56"/>
      <c r="D74" s="56"/>
      <c r="E74" s="56"/>
      <c r="F74" s="56"/>
      <c r="G74" s="56"/>
      <c r="H74" s="79"/>
      <c r="I74" s="80"/>
      <c r="J74" s="49"/>
      <c r="K74" s="93"/>
      <c r="L74" s="79"/>
      <c r="M74" s="93"/>
      <c r="N74" s="80"/>
      <c r="O74" s="65"/>
      <c r="P74" s="49"/>
      <c r="Q74" s="49"/>
      <c r="R74" s="84"/>
      <c r="S74" s="80"/>
      <c r="T74" s="79"/>
      <c r="U74" s="84"/>
      <c r="V74" s="80"/>
      <c r="W74" s="79"/>
      <c r="X74" s="65"/>
      <c r="Y74" s="49"/>
      <c r="Z74" s="65"/>
    </row>
    <row r="75" spans="1:26" ht="30" customHeight="1">
      <c r="A75" s="56" t="s">
        <v>419</v>
      </c>
      <c r="B75" s="56" t="s">
        <v>456</v>
      </c>
      <c r="C75" s="56"/>
      <c r="D75" s="56"/>
      <c r="E75" s="56"/>
      <c r="F75" s="56"/>
      <c r="G75" s="56"/>
      <c r="H75" s="79"/>
      <c r="I75" s="80"/>
      <c r="J75" s="49"/>
      <c r="K75" s="93"/>
      <c r="L75" s="79"/>
      <c r="M75" s="93"/>
      <c r="N75" s="80"/>
      <c r="O75" s="65"/>
      <c r="P75" s="49"/>
      <c r="Q75" s="49"/>
      <c r="R75" s="84"/>
      <c r="S75" s="80"/>
      <c r="T75" s="79"/>
      <c r="U75" s="84"/>
      <c r="V75" s="80"/>
      <c r="W75" s="79"/>
      <c r="X75" s="65"/>
      <c r="Y75" s="49"/>
      <c r="Z75" s="65"/>
    </row>
    <row r="76" spans="1:26" ht="30" customHeight="1">
      <c r="A76" s="56" t="s">
        <v>420</v>
      </c>
      <c r="B76" s="56" t="s">
        <v>456</v>
      </c>
      <c r="C76" s="56"/>
      <c r="D76" s="56"/>
      <c r="E76" s="56"/>
      <c r="F76" s="56"/>
      <c r="G76" s="56"/>
      <c r="H76" s="79"/>
      <c r="I76" s="80"/>
      <c r="J76" s="49"/>
      <c r="K76" s="93"/>
      <c r="L76" s="79"/>
      <c r="M76" s="93"/>
      <c r="N76" s="80"/>
      <c r="O76" s="65"/>
      <c r="P76" s="49"/>
      <c r="Q76" s="49"/>
      <c r="R76" s="84"/>
      <c r="S76" s="80"/>
      <c r="T76" s="79"/>
      <c r="U76" s="84"/>
      <c r="V76" s="80"/>
      <c r="W76" s="79"/>
      <c r="X76" s="65"/>
      <c r="Y76" s="49"/>
      <c r="Z76" s="65"/>
    </row>
    <row r="77" spans="1:26" ht="30" customHeight="1">
      <c r="A77" s="56" t="s">
        <v>421</v>
      </c>
      <c r="B77" s="56" t="s">
        <v>457</v>
      </c>
      <c r="C77" s="56"/>
      <c r="D77" s="56"/>
      <c r="E77" s="56"/>
      <c r="F77" s="56"/>
      <c r="G77" s="56"/>
      <c r="H77" s="79"/>
      <c r="I77" s="80"/>
      <c r="J77" s="49"/>
      <c r="K77" s="93"/>
      <c r="L77" s="79"/>
      <c r="M77" s="93"/>
      <c r="N77" s="80"/>
      <c r="O77" s="65"/>
      <c r="P77" s="49"/>
      <c r="Q77" s="49"/>
      <c r="R77" s="84"/>
      <c r="S77" s="80"/>
      <c r="T77" s="79"/>
      <c r="U77" s="84"/>
      <c r="V77" s="80"/>
      <c r="W77" s="79"/>
      <c r="X77" s="65"/>
      <c r="Y77" s="49"/>
      <c r="Z77" s="65"/>
    </row>
    <row r="78" spans="1:26" ht="30" customHeight="1">
      <c r="A78" s="56" t="s">
        <v>422</v>
      </c>
      <c r="B78" s="56"/>
      <c r="C78" s="56"/>
      <c r="D78" s="56"/>
      <c r="E78" s="56"/>
      <c r="F78" s="56"/>
      <c r="G78" s="56"/>
      <c r="H78" s="79"/>
      <c r="I78" s="80"/>
      <c r="J78" s="49"/>
      <c r="K78" s="93"/>
      <c r="L78" s="79"/>
      <c r="M78" s="93"/>
      <c r="N78" s="80"/>
      <c r="O78" s="65"/>
      <c r="P78" s="49"/>
      <c r="Q78" s="49"/>
      <c r="R78" s="84"/>
      <c r="S78" s="80"/>
      <c r="T78" s="79"/>
      <c r="U78" s="84"/>
      <c r="V78" s="80"/>
      <c r="W78" s="79"/>
      <c r="X78" s="65"/>
      <c r="Y78" s="49"/>
      <c r="Z78" s="65"/>
    </row>
    <row r="79" spans="1:26" ht="30" customHeight="1">
      <c r="A79" s="56" t="s">
        <v>423</v>
      </c>
      <c r="B79" s="56" t="s">
        <v>440</v>
      </c>
      <c r="C79" s="56"/>
      <c r="D79" s="56"/>
      <c r="E79" s="56"/>
      <c r="F79" s="56"/>
      <c r="G79" s="56"/>
      <c r="H79" s="79"/>
      <c r="I79" s="80"/>
      <c r="J79" s="49"/>
      <c r="K79" s="93"/>
      <c r="L79" s="79"/>
      <c r="M79" s="93"/>
      <c r="N79" s="80"/>
      <c r="O79" s="65"/>
      <c r="P79" s="49"/>
      <c r="Q79" s="49"/>
      <c r="R79" s="84"/>
      <c r="S79" s="80"/>
      <c r="T79" s="79"/>
      <c r="U79" s="84"/>
      <c r="V79" s="80"/>
      <c r="W79" s="79"/>
      <c r="X79" s="65"/>
      <c r="Y79" s="49"/>
      <c r="Z79" s="65"/>
    </row>
    <row r="80" spans="1:26" ht="30" customHeight="1">
      <c r="A80" s="56" t="s">
        <v>424</v>
      </c>
      <c r="B80" s="56" t="s">
        <v>440</v>
      </c>
      <c r="C80" s="56"/>
      <c r="D80" s="56"/>
      <c r="E80" s="56"/>
      <c r="F80" s="56"/>
      <c r="G80" s="56"/>
      <c r="H80" s="79"/>
      <c r="I80" s="80"/>
      <c r="J80" s="49"/>
      <c r="K80" s="93"/>
      <c r="L80" s="79"/>
      <c r="M80" s="93"/>
      <c r="N80" s="80"/>
      <c r="O80" s="65"/>
      <c r="P80" s="49"/>
      <c r="Q80" s="49"/>
      <c r="R80" s="84"/>
      <c r="S80" s="80"/>
      <c r="T80" s="79"/>
      <c r="U80" s="84"/>
      <c r="V80" s="80"/>
      <c r="W80" s="79"/>
      <c r="X80" s="65"/>
      <c r="Y80" s="49"/>
      <c r="Z80" s="65"/>
    </row>
    <row r="81" spans="1:26" ht="30" customHeight="1">
      <c r="A81" s="56" t="s">
        <v>425</v>
      </c>
      <c r="B81" s="56" t="s">
        <v>440</v>
      </c>
      <c r="C81" s="56"/>
      <c r="D81" s="56"/>
      <c r="E81" s="56"/>
      <c r="F81" s="56"/>
      <c r="G81" s="56"/>
      <c r="H81" s="79"/>
      <c r="I81" s="80"/>
      <c r="J81" s="49"/>
      <c r="K81" s="93"/>
      <c r="L81" s="79"/>
      <c r="M81" s="93"/>
      <c r="N81" s="80"/>
      <c r="O81" s="65"/>
      <c r="P81" s="49"/>
      <c r="Q81" s="49"/>
      <c r="R81" s="84"/>
      <c r="S81" s="80"/>
      <c r="T81" s="79"/>
      <c r="U81" s="84"/>
      <c r="V81" s="80"/>
      <c r="W81" s="79"/>
      <c r="X81" s="65"/>
      <c r="Y81" s="49"/>
      <c r="Z81" s="65"/>
    </row>
    <row r="82" spans="1:26" ht="30" customHeight="1">
      <c r="A82" s="56" t="s">
        <v>426</v>
      </c>
      <c r="B82" s="56" t="s">
        <v>458</v>
      </c>
      <c r="C82" s="56"/>
      <c r="D82" s="56"/>
      <c r="E82" s="56"/>
      <c r="F82" s="56"/>
      <c r="G82" s="56"/>
      <c r="H82" s="79"/>
      <c r="I82" s="80"/>
      <c r="J82" s="49"/>
      <c r="K82" s="93"/>
      <c r="L82" s="79"/>
      <c r="M82" s="93"/>
      <c r="N82" s="80"/>
      <c r="O82" s="65"/>
      <c r="P82" s="49"/>
      <c r="Q82" s="49"/>
      <c r="R82" s="84"/>
      <c r="S82" s="80"/>
      <c r="T82" s="79"/>
      <c r="U82" s="84"/>
      <c r="V82" s="80"/>
      <c r="W82" s="79"/>
      <c r="X82" s="65"/>
      <c r="Y82" s="49"/>
      <c r="Z82" s="65"/>
    </row>
    <row r="83" spans="1:26" ht="30" customHeight="1">
      <c r="A83" s="56" t="s">
        <v>427</v>
      </c>
      <c r="B83" s="56" t="s">
        <v>459</v>
      </c>
      <c r="C83" s="56"/>
      <c r="D83" s="56"/>
      <c r="E83" s="56"/>
      <c r="F83" s="56"/>
      <c r="G83" s="56"/>
      <c r="H83" s="79"/>
      <c r="I83" s="80"/>
      <c r="J83" s="49"/>
      <c r="K83" s="93"/>
      <c r="L83" s="79"/>
      <c r="M83" s="93"/>
      <c r="N83" s="80"/>
      <c r="O83" s="65"/>
      <c r="P83" s="49"/>
      <c r="Q83" s="49"/>
      <c r="R83" s="84"/>
      <c r="S83" s="80"/>
      <c r="T83" s="79"/>
      <c r="U83" s="84"/>
      <c r="V83" s="80"/>
      <c r="W83" s="79"/>
      <c r="X83" s="65"/>
      <c r="Y83" s="49"/>
      <c r="Z83" s="65"/>
    </row>
    <row r="84" spans="1:26" ht="30" customHeight="1">
      <c r="A84" s="56" t="s">
        <v>428</v>
      </c>
      <c r="B84" s="56" t="s">
        <v>460</v>
      </c>
      <c r="C84" s="56"/>
      <c r="D84" s="56"/>
      <c r="E84" s="56"/>
      <c r="F84" s="56"/>
      <c r="G84" s="56"/>
      <c r="H84" s="79"/>
      <c r="I84" s="80"/>
      <c r="J84" s="49"/>
      <c r="K84" s="93"/>
      <c r="L84" s="79"/>
      <c r="M84" s="93"/>
      <c r="N84" s="80"/>
      <c r="O84" s="65"/>
      <c r="P84" s="49"/>
      <c r="Q84" s="49"/>
      <c r="R84" s="84"/>
      <c r="S84" s="80"/>
      <c r="T84" s="79"/>
      <c r="U84" s="84"/>
      <c r="V84" s="80"/>
      <c r="W84" s="79"/>
      <c r="X84" s="65"/>
      <c r="Y84" s="49"/>
      <c r="Z84" s="65"/>
    </row>
    <row r="85" spans="1:26" ht="30" customHeight="1">
      <c r="A85" s="56" t="s">
        <v>429</v>
      </c>
      <c r="B85" s="56" t="s">
        <v>437</v>
      </c>
      <c r="C85" s="56"/>
      <c r="D85" s="56"/>
      <c r="E85" s="56"/>
      <c r="F85" s="56"/>
      <c r="G85" s="56"/>
      <c r="H85" s="79"/>
      <c r="I85" s="80"/>
      <c r="J85" s="49"/>
      <c r="K85" s="93"/>
      <c r="L85" s="79"/>
      <c r="M85" s="93"/>
      <c r="N85" s="80"/>
      <c r="O85" s="65"/>
      <c r="P85" s="49"/>
      <c r="Q85" s="49"/>
      <c r="R85" s="84"/>
      <c r="S85" s="80"/>
      <c r="T85" s="79"/>
      <c r="U85" s="84"/>
      <c r="V85" s="80"/>
      <c r="W85" s="79"/>
      <c r="X85" s="65"/>
      <c r="Y85" s="49"/>
      <c r="Z85" s="65"/>
    </row>
    <row r="86" spans="1:26">
      <c r="H86" s="79"/>
      <c r="I86" s="80"/>
      <c r="J86" s="49"/>
      <c r="K86" s="93"/>
      <c r="L86" s="79"/>
      <c r="M86" s="93"/>
      <c r="N86" s="80"/>
      <c r="O86" s="65"/>
      <c r="P86" s="49"/>
      <c r="Q86" s="49"/>
      <c r="R86" s="84"/>
      <c r="S86" s="80"/>
      <c r="T86" s="79"/>
      <c r="U86" s="84"/>
      <c r="V86" s="80"/>
      <c r="W86" s="79"/>
      <c r="X86" s="65"/>
      <c r="Y86" s="49"/>
      <c r="Z86" s="65"/>
    </row>
    <row r="87" spans="1:26">
      <c r="H87" s="79"/>
      <c r="I87" s="80"/>
      <c r="J87" s="49"/>
      <c r="K87" s="93"/>
      <c r="L87" s="79"/>
      <c r="M87" s="93"/>
      <c r="N87" s="80"/>
      <c r="O87" s="65"/>
      <c r="P87" s="49"/>
      <c r="Q87" s="49"/>
      <c r="R87" s="84"/>
      <c r="S87" s="80"/>
      <c r="T87" s="79"/>
      <c r="U87" s="84"/>
      <c r="V87" s="80"/>
      <c r="W87" s="79"/>
      <c r="X87" s="65"/>
      <c r="Y87" s="49"/>
      <c r="Z87" s="65"/>
    </row>
    <row r="88" spans="1:26">
      <c r="H88" s="79"/>
      <c r="I88" s="80"/>
      <c r="J88" s="49"/>
      <c r="K88" s="93"/>
      <c r="L88" s="79"/>
      <c r="M88" s="93"/>
      <c r="N88" s="80"/>
      <c r="O88" s="65"/>
      <c r="P88" s="49"/>
      <c r="Q88" s="49"/>
      <c r="R88" s="84"/>
      <c r="S88" s="80"/>
      <c r="T88" s="79"/>
      <c r="U88" s="84"/>
      <c r="V88" s="80"/>
      <c r="W88" s="79"/>
      <c r="X88" s="65"/>
      <c r="Y88" s="49"/>
      <c r="Z88" s="65"/>
    </row>
    <row r="89" spans="1:26">
      <c r="H89" s="79"/>
      <c r="I89" s="80"/>
      <c r="J89" s="49"/>
      <c r="K89" s="93"/>
      <c r="L89" s="79"/>
      <c r="M89" s="93"/>
      <c r="N89" s="80"/>
      <c r="O89" s="65"/>
      <c r="P89" s="49"/>
      <c r="Q89" s="49"/>
      <c r="R89" s="84"/>
      <c r="S89" s="80"/>
      <c r="T89" s="79"/>
      <c r="U89" s="84"/>
      <c r="V89" s="80"/>
      <c r="W89" s="79"/>
      <c r="X89" s="65"/>
      <c r="Y89" s="49"/>
      <c r="Z89" s="65"/>
    </row>
    <row r="90" spans="1:26">
      <c r="H90" s="79"/>
      <c r="I90" s="80"/>
      <c r="J90" s="49"/>
      <c r="K90" s="93"/>
      <c r="L90" s="79"/>
      <c r="M90" s="93"/>
      <c r="N90" s="80"/>
      <c r="O90" s="65"/>
      <c r="P90" s="49"/>
      <c r="Q90" s="49"/>
      <c r="R90" s="84"/>
      <c r="S90" s="80"/>
      <c r="T90" s="79"/>
      <c r="U90" s="84"/>
      <c r="V90" s="80"/>
      <c r="W90" s="79"/>
      <c r="X90" s="65"/>
      <c r="Y90" s="49"/>
      <c r="Z90" s="65"/>
    </row>
    <row r="91" spans="1:26">
      <c r="H91" s="79"/>
      <c r="I91" s="80"/>
      <c r="J91" s="49"/>
      <c r="K91" s="93"/>
      <c r="L91" s="79"/>
      <c r="M91" s="93"/>
      <c r="N91" s="80"/>
      <c r="O91" s="65"/>
      <c r="P91" s="49"/>
      <c r="Q91" s="49"/>
      <c r="R91" s="84"/>
      <c r="S91" s="80"/>
      <c r="T91" s="79"/>
      <c r="U91" s="84"/>
      <c r="V91" s="80"/>
      <c r="W91" s="79"/>
      <c r="X91" s="65"/>
      <c r="Y91" s="49"/>
      <c r="Z91" s="65"/>
    </row>
    <row r="92" spans="1:26">
      <c r="H92" s="79"/>
      <c r="I92" s="80"/>
      <c r="J92" s="49"/>
      <c r="K92" s="93"/>
      <c r="L92" s="79"/>
      <c r="M92" s="93"/>
      <c r="N92" s="80"/>
      <c r="O92" s="65"/>
      <c r="P92" s="49"/>
      <c r="Q92" s="49"/>
      <c r="R92" s="84"/>
      <c r="S92" s="80"/>
      <c r="T92" s="79"/>
      <c r="U92" s="84"/>
      <c r="V92" s="80"/>
      <c r="W92" s="79"/>
      <c r="X92" s="65"/>
      <c r="Y92" s="49"/>
      <c r="Z92" s="65"/>
    </row>
    <row r="93" spans="1:26">
      <c r="H93" s="79"/>
      <c r="I93" s="80"/>
      <c r="J93" s="49"/>
      <c r="K93" s="93"/>
      <c r="L93" s="79"/>
      <c r="M93" s="93"/>
      <c r="N93" s="80"/>
      <c r="O93" s="65"/>
      <c r="P93" s="49"/>
      <c r="Q93" s="49"/>
      <c r="R93" s="84"/>
      <c r="S93" s="80"/>
      <c r="T93" s="79"/>
      <c r="U93" s="84"/>
      <c r="V93" s="80"/>
      <c r="W93" s="79"/>
      <c r="X93" s="65"/>
      <c r="Y93" s="49"/>
      <c r="Z93" s="65"/>
    </row>
    <row r="94" spans="1:26">
      <c r="H94" s="79"/>
      <c r="I94" s="80"/>
      <c r="J94" s="49"/>
      <c r="K94" s="93"/>
      <c r="L94" s="79"/>
      <c r="M94" s="93"/>
      <c r="N94" s="80"/>
      <c r="O94" s="65"/>
      <c r="P94" s="49"/>
      <c r="Q94" s="49"/>
      <c r="R94" s="84"/>
      <c r="S94" s="80"/>
      <c r="T94" s="79"/>
      <c r="U94" s="84"/>
      <c r="V94" s="80"/>
      <c r="W94" s="79"/>
      <c r="X94" s="65"/>
      <c r="Y94" s="49"/>
      <c r="Z94" s="65"/>
    </row>
    <row r="95" spans="1:26">
      <c r="H95" s="79"/>
      <c r="I95" s="80"/>
      <c r="J95" s="49"/>
      <c r="K95" s="93"/>
      <c r="L95" s="79"/>
      <c r="M95" s="93"/>
      <c r="N95" s="80"/>
      <c r="O95" s="65"/>
      <c r="P95" s="49"/>
      <c r="Q95" s="49"/>
      <c r="R95" s="84"/>
      <c r="S95" s="80"/>
      <c r="T95" s="79"/>
      <c r="U95" s="84"/>
      <c r="V95" s="80"/>
      <c r="W95" s="79"/>
      <c r="X95" s="65"/>
      <c r="Y95" s="49"/>
      <c r="Z95" s="65"/>
    </row>
    <row r="96" spans="1:26">
      <c r="H96" s="79"/>
      <c r="I96" s="80"/>
      <c r="J96" s="49"/>
      <c r="K96" s="93"/>
      <c r="L96" s="79"/>
      <c r="M96" s="93"/>
      <c r="N96" s="80"/>
      <c r="O96" s="65"/>
      <c r="P96" s="49"/>
      <c r="Q96" s="49"/>
      <c r="R96" s="84"/>
      <c r="S96" s="80"/>
      <c r="T96" s="79"/>
      <c r="U96" s="84"/>
      <c r="V96" s="80"/>
      <c r="W96" s="79"/>
      <c r="X96" s="65"/>
      <c r="Y96" s="49"/>
      <c r="Z96" s="65"/>
    </row>
    <row r="97" spans="8:26">
      <c r="H97" s="79"/>
      <c r="I97" s="80"/>
      <c r="J97" s="49"/>
      <c r="K97" s="93"/>
      <c r="L97" s="79"/>
      <c r="M97" s="93"/>
      <c r="N97" s="80"/>
      <c r="O97" s="65"/>
      <c r="P97" s="49"/>
      <c r="Q97" s="49"/>
      <c r="R97" s="84"/>
      <c r="S97" s="80"/>
      <c r="T97" s="79"/>
      <c r="U97" s="84"/>
      <c r="V97" s="80"/>
      <c r="W97" s="79"/>
      <c r="X97" s="65"/>
      <c r="Y97" s="49"/>
      <c r="Z97" s="65"/>
    </row>
    <row r="98" spans="8:26">
      <c r="H98" s="79"/>
      <c r="I98" s="80"/>
      <c r="J98" s="49"/>
      <c r="K98" s="93"/>
      <c r="L98" s="79"/>
      <c r="M98" s="93"/>
      <c r="N98" s="80"/>
      <c r="O98" s="65"/>
      <c r="P98" s="49"/>
      <c r="Q98" s="49"/>
      <c r="R98" s="84"/>
      <c r="S98" s="80"/>
      <c r="T98" s="79"/>
      <c r="U98" s="84"/>
      <c r="V98" s="80"/>
      <c r="W98" s="79"/>
      <c r="X98" s="65"/>
      <c r="Y98" s="49"/>
      <c r="Z98" s="65"/>
    </row>
  </sheetData>
  <mergeCells count="10">
    <mergeCell ref="A2:G2"/>
    <mergeCell ref="H2:I2"/>
    <mergeCell ref="A1:Z1"/>
    <mergeCell ref="O2:Q2"/>
    <mergeCell ref="R2:S2"/>
    <mergeCell ref="T2:V2"/>
    <mergeCell ref="W2:Y2"/>
    <mergeCell ref="Z2:Z3"/>
    <mergeCell ref="L2:N2"/>
    <mergeCell ref="J2:K2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Normal="100" workbookViewId="0">
      <selection activeCell="L31" sqref="L31"/>
    </sheetView>
  </sheetViews>
  <sheetFormatPr defaultRowHeight="14.25"/>
  <cols>
    <col min="1" max="1" width="7.25" bestFit="1" customWidth="1"/>
    <col min="2" max="2" width="9.5" bestFit="1" customWidth="1"/>
    <col min="3" max="3" width="17.25" bestFit="1" customWidth="1"/>
    <col min="4" max="4" width="12.375" customWidth="1"/>
    <col min="5" max="7" width="10.625" customWidth="1"/>
    <col min="8" max="8" width="10.5" bestFit="1" customWidth="1"/>
    <col min="9" max="9" width="10.5" customWidth="1"/>
    <col min="13" max="13" width="16.875" bestFit="1" customWidth="1"/>
    <col min="14" max="14" width="16.875" customWidth="1"/>
    <col min="15" max="15" width="22.375" bestFit="1" customWidth="1"/>
    <col min="16" max="16" width="21" customWidth="1"/>
    <col min="17" max="17" width="24.375" bestFit="1" customWidth="1"/>
    <col min="18" max="18" width="52.25" bestFit="1" customWidth="1"/>
    <col min="26" max="26" width="12.375" bestFit="1" customWidth="1"/>
    <col min="27" max="27" width="8.5" bestFit="1" customWidth="1"/>
    <col min="28" max="28" width="10.375" bestFit="1" customWidth="1"/>
    <col min="29" max="29" width="19.75" bestFit="1" customWidth="1"/>
    <col min="30" max="30" width="10.5" bestFit="1" customWidth="1"/>
  </cols>
  <sheetData>
    <row r="1" spans="1:9" ht="20.25">
      <c r="A1" s="262"/>
      <c r="B1" s="263"/>
      <c r="C1" s="263"/>
      <c r="D1" s="263"/>
      <c r="E1" s="263"/>
      <c r="F1" s="263"/>
      <c r="G1" s="263"/>
      <c r="H1" s="263"/>
      <c r="I1" s="67"/>
    </row>
    <row r="2" spans="1:9" ht="20.25">
      <c r="A2" s="242" t="s">
        <v>81</v>
      </c>
      <c r="B2" s="243"/>
      <c r="C2" s="243"/>
      <c r="D2" s="243"/>
      <c r="E2" s="243"/>
      <c r="F2" s="243"/>
      <c r="G2" s="243"/>
      <c r="H2" s="243"/>
      <c r="I2" s="243"/>
    </row>
    <row r="3" spans="1:9">
      <c r="A3" s="234" t="s">
        <v>82</v>
      </c>
      <c r="B3" s="235"/>
      <c r="C3" s="235"/>
      <c r="D3" s="235"/>
      <c r="E3" s="235"/>
      <c r="F3" s="235"/>
      <c r="G3" s="235"/>
      <c r="H3" s="235"/>
      <c r="I3" s="235"/>
    </row>
    <row r="4" spans="1:9" ht="15" thickBot="1">
      <c r="A4" s="234" t="s">
        <v>86</v>
      </c>
      <c r="B4" s="235"/>
      <c r="C4" s="235"/>
      <c r="D4" s="235"/>
      <c r="E4" s="235"/>
      <c r="F4" s="235"/>
      <c r="G4" s="235"/>
      <c r="H4" s="235"/>
      <c r="I4" s="235"/>
    </row>
    <row r="5" spans="1:9" ht="14.25" customHeight="1">
      <c r="A5" s="268" t="s">
        <v>64</v>
      </c>
      <c r="B5" s="269"/>
      <c r="C5" s="269"/>
      <c r="D5" s="269"/>
      <c r="E5" s="269"/>
      <c r="F5" s="269"/>
      <c r="G5" s="278" t="s">
        <v>63</v>
      </c>
      <c r="H5" s="279"/>
      <c r="I5" s="280"/>
    </row>
    <row r="6" spans="1:9" ht="14.25" customHeight="1" thickBot="1">
      <c r="A6" s="270" t="s">
        <v>62</v>
      </c>
      <c r="B6" s="271"/>
      <c r="C6" s="271"/>
      <c r="D6" s="271"/>
      <c r="E6" s="271"/>
      <c r="F6" s="271"/>
      <c r="G6" s="255" t="s">
        <v>61</v>
      </c>
      <c r="H6" s="256"/>
      <c r="I6" s="257"/>
    </row>
    <row r="7" spans="1:9" ht="14.25" customHeight="1">
      <c r="A7" s="264" t="s">
        <v>78</v>
      </c>
      <c r="B7" s="265"/>
      <c r="C7" s="265"/>
      <c r="D7" s="265"/>
      <c r="E7" s="265"/>
      <c r="F7" s="265"/>
      <c r="G7" s="266"/>
      <c r="H7" s="267"/>
      <c r="I7" s="72"/>
    </row>
    <row r="8" spans="1:9">
      <c r="A8" s="272" t="s">
        <v>58</v>
      </c>
      <c r="B8" s="240"/>
      <c r="C8" s="240"/>
      <c r="D8" s="273"/>
      <c r="E8" s="28" t="s">
        <v>45</v>
      </c>
      <c r="F8" s="28" t="s">
        <v>65</v>
      </c>
      <c r="G8" s="28" t="s">
        <v>43</v>
      </c>
      <c r="H8" s="70" t="s">
        <v>44</v>
      </c>
      <c r="I8" s="66" t="s">
        <v>161</v>
      </c>
    </row>
    <row r="9" spans="1:9">
      <c r="A9" s="42" t="s">
        <v>54</v>
      </c>
      <c r="B9" s="274" t="s">
        <v>83</v>
      </c>
      <c r="C9" s="274"/>
      <c r="D9" s="274"/>
      <c r="E9" s="29" t="e">
        <f>COUNTIFS(NUDD风险评估表!#REF!,"Closed",NUDD风险评估表!$J$7:$J$223,"Y")</f>
        <v>#REF!</v>
      </c>
      <c r="F9" s="29" t="e">
        <f>COUNTIFS(NUDD风险评估表!#REF!,"Closed",NUDD风险评估表!#REF!,"Y")</f>
        <v>#REF!</v>
      </c>
      <c r="G9" s="29" t="e">
        <f>COUNTIFS(NUDD风险评估表!#REF!,"Closed",NUDD风险评估表!#REF!,"Y")</f>
        <v>#REF!</v>
      </c>
      <c r="H9" s="71" t="e">
        <f>COUNTIFS(NUDD风险评估表!#REF!,"Closed",NUDD风险评估表!#REF!,"Y")</f>
        <v>#REF!</v>
      </c>
      <c r="I9" s="43" t="e">
        <f>SUM(E9:H9)</f>
        <v>#REF!</v>
      </c>
    </row>
    <row r="10" spans="1:9">
      <c r="A10" s="42" t="s">
        <v>52</v>
      </c>
      <c r="B10" s="275" t="s">
        <v>85</v>
      </c>
      <c r="C10" s="275"/>
      <c r="D10" s="275"/>
      <c r="E10" s="29" t="e">
        <f>COUNTIFS(NUDD风险评估表!#REF!,"Open",NUDD风险评估表!$J$7:$J$223,"Y")</f>
        <v>#REF!</v>
      </c>
      <c r="F10" s="29" t="e">
        <f>COUNTIFS(NUDD风险评估表!#REF!,"Open",NUDD风险评估表!#REF!,"Y")</f>
        <v>#REF!</v>
      </c>
      <c r="G10" s="29" t="e">
        <f>COUNTIFS(NUDD风险评估表!#REF!,"Open",NUDD风险评估表!#REF!,"Y")</f>
        <v>#REF!</v>
      </c>
      <c r="H10" s="71" t="e">
        <f>COUNTIFS(NUDD风险评估表!#REF!,"Open",NUDD风险评估表!#REF!,"Y")</f>
        <v>#REF!</v>
      </c>
      <c r="I10" s="43" t="e">
        <f t="shared" ref="I10:I14" si="0">SUM(E10:H10)</f>
        <v>#REF!</v>
      </c>
    </row>
    <row r="11" spans="1:9">
      <c r="A11" s="42" t="s">
        <v>51</v>
      </c>
      <c r="B11" s="250" t="s">
        <v>84</v>
      </c>
      <c r="C11" s="250"/>
      <c r="D11" s="250"/>
      <c r="E11" s="29" t="e">
        <f>COUNTIFS(NUDD风险评估表!#REF!,"Tracking",NUDD风险评估表!$J$7:$J$223,"Y")</f>
        <v>#REF!</v>
      </c>
      <c r="F11" s="29" t="e">
        <f>COUNTIFS(NUDD风险评估表!#REF!,"Tracking",NUDD风险评估表!#REF!,"Y")</f>
        <v>#REF!</v>
      </c>
      <c r="G11" s="29" t="e">
        <f>COUNTIFS(NUDD风险评估表!#REF!,"Tracking",NUDD风险评估表!#REF!,"Y")</f>
        <v>#REF!</v>
      </c>
      <c r="H11" s="71" t="e">
        <f>COUNTIFS(NUDD风险评估表!#REF!,"Tracking",NUDD风险评估表!#REF!,"Y")</f>
        <v>#REF!</v>
      </c>
      <c r="I11" s="43" t="e">
        <f t="shared" si="0"/>
        <v>#REF!</v>
      </c>
    </row>
    <row r="12" spans="1:9">
      <c r="A12" s="276" t="s">
        <v>89</v>
      </c>
      <c r="B12" s="224"/>
      <c r="C12" s="224"/>
      <c r="D12" s="277"/>
      <c r="E12" s="29" t="e">
        <f>SUM(E9:E11)</f>
        <v>#REF!</v>
      </c>
      <c r="F12" s="29" t="e">
        <f t="shared" ref="F12:H12" si="1">SUM(F9:F11)</f>
        <v>#REF!</v>
      </c>
      <c r="G12" s="29" t="e">
        <f t="shared" si="1"/>
        <v>#REF!</v>
      </c>
      <c r="H12" s="71" t="e">
        <f t="shared" si="1"/>
        <v>#REF!</v>
      </c>
      <c r="I12" s="43" t="e">
        <f t="shared" si="0"/>
        <v>#REF!</v>
      </c>
    </row>
    <row r="13" spans="1:9">
      <c r="A13" s="276" t="s">
        <v>88</v>
      </c>
      <c r="B13" s="224"/>
      <c r="C13" s="224"/>
      <c r="D13" s="277"/>
      <c r="E13" s="29">
        <v>5</v>
      </c>
      <c r="F13" s="29">
        <v>5</v>
      </c>
      <c r="G13" s="29">
        <v>5</v>
      </c>
      <c r="H13" s="71">
        <v>5</v>
      </c>
      <c r="I13" s="43">
        <f t="shared" si="0"/>
        <v>20</v>
      </c>
    </row>
    <row r="14" spans="1:9">
      <c r="A14" s="276" t="s">
        <v>87</v>
      </c>
      <c r="B14" s="224"/>
      <c r="C14" s="224"/>
      <c r="D14" s="277"/>
      <c r="E14" s="29">
        <v>2</v>
      </c>
      <c r="F14" s="29">
        <v>2</v>
      </c>
      <c r="G14" s="29">
        <v>2</v>
      </c>
      <c r="H14" s="71">
        <v>2</v>
      </c>
      <c r="I14" s="43">
        <f t="shared" si="0"/>
        <v>8</v>
      </c>
    </row>
    <row r="15" spans="1:9">
      <c r="A15" s="246"/>
      <c r="B15" s="226"/>
      <c r="C15" s="226"/>
      <c r="D15" s="226"/>
      <c r="E15" s="226"/>
      <c r="F15" s="226"/>
      <c r="G15" s="226"/>
      <c r="H15" s="223"/>
      <c r="I15" s="69"/>
    </row>
    <row r="16" spans="1:9">
      <c r="A16" s="246"/>
      <c r="B16" s="226"/>
      <c r="C16" s="226"/>
      <c r="D16" s="226"/>
      <c r="E16" s="226"/>
      <c r="F16" s="226"/>
      <c r="G16" s="226"/>
      <c r="H16" s="223"/>
      <c r="I16" s="73"/>
    </row>
    <row r="17" spans="1:9">
      <c r="A17" s="246"/>
      <c r="B17" s="226"/>
      <c r="C17" s="226"/>
      <c r="D17" s="226"/>
      <c r="E17" s="226"/>
      <c r="F17" s="226"/>
      <c r="G17" s="226"/>
      <c r="H17" s="223"/>
      <c r="I17" s="73"/>
    </row>
    <row r="18" spans="1:9">
      <c r="A18" s="246"/>
      <c r="B18" s="226"/>
      <c r="C18" s="226"/>
      <c r="D18" s="226"/>
      <c r="E18" s="226"/>
      <c r="F18" s="226"/>
      <c r="G18" s="226"/>
      <c r="H18" s="223"/>
      <c r="I18" s="73"/>
    </row>
    <row r="19" spans="1:9">
      <c r="A19" s="246"/>
      <c r="B19" s="226"/>
      <c r="C19" s="226"/>
      <c r="D19" s="226"/>
      <c r="E19" s="226"/>
      <c r="F19" s="226"/>
      <c r="G19" s="226"/>
      <c r="H19" s="223"/>
      <c r="I19" s="73"/>
    </row>
    <row r="20" spans="1:9">
      <c r="A20" s="246"/>
      <c r="B20" s="226"/>
      <c r="C20" s="226"/>
      <c r="D20" s="226"/>
      <c r="E20" s="226"/>
      <c r="F20" s="226"/>
      <c r="G20" s="226"/>
      <c r="H20" s="223"/>
      <c r="I20" s="73"/>
    </row>
    <row r="21" spans="1:9">
      <c r="A21" s="246"/>
      <c r="B21" s="226"/>
      <c r="C21" s="226"/>
      <c r="D21" s="226"/>
      <c r="E21" s="226"/>
      <c r="F21" s="226"/>
      <c r="G21" s="226"/>
      <c r="H21" s="223"/>
      <c r="I21" s="73"/>
    </row>
    <row r="22" spans="1:9">
      <c r="A22" s="246"/>
      <c r="B22" s="226"/>
      <c r="C22" s="226"/>
      <c r="D22" s="226"/>
      <c r="E22" s="226"/>
      <c r="F22" s="226"/>
      <c r="G22" s="226"/>
      <c r="H22" s="223"/>
      <c r="I22" s="73"/>
    </row>
    <row r="23" spans="1:9">
      <c r="A23" s="246"/>
      <c r="B23" s="226"/>
      <c r="C23" s="226"/>
      <c r="D23" s="226"/>
      <c r="E23" s="226"/>
      <c r="F23" s="226"/>
      <c r="G23" s="226"/>
      <c r="H23" s="223"/>
      <c r="I23" s="73"/>
    </row>
    <row r="24" spans="1:9">
      <c r="A24" s="246"/>
      <c r="B24" s="226"/>
      <c r="C24" s="226"/>
      <c r="D24" s="226"/>
      <c r="E24" s="226"/>
      <c r="F24" s="226"/>
      <c r="G24" s="226"/>
      <c r="H24" s="223"/>
      <c r="I24" s="73"/>
    </row>
    <row r="25" spans="1:9">
      <c r="A25" s="246"/>
      <c r="B25" s="226"/>
      <c r="C25" s="226"/>
      <c r="D25" s="226"/>
      <c r="E25" s="226"/>
      <c r="F25" s="226"/>
      <c r="G25" s="226"/>
      <c r="H25" s="223"/>
      <c r="I25" s="73"/>
    </row>
    <row r="26" spans="1:9">
      <c r="A26" s="247"/>
      <c r="B26" s="248"/>
      <c r="C26" s="248"/>
      <c r="D26" s="248"/>
      <c r="E26" s="248"/>
      <c r="F26" s="248"/>
      <c r="G26" s="248"/>
      <c r="H26" s="249"/>
      <c r="I26" s="73"/>
    </row>
    <row r="27" spans="1:9" ht="26.25" customHeight="1">
      <c r="A27" s="244" t="s">
        <v>163</v>
      </c>
      <c r="B27" s="245"/>
      <c r="C27" s="245"/>
      <c r="D27" s="245"/>
      <c r="E27" s="245"/>
      <c r="F27" s="245"/>
      <c r="G27" s="245"/>
      <c r="H27" s="245"/>
      <c r="I27" s="245"/>
    </row>
    <row r="28" spans="1:9" ht="27" customHeight="1">
      <c r="A28" s="44"/>
      <c r="B28" s="28" t="s">
        <v>50</v>
      </c>
      <c r="C28" s="28" t="s">
        <v>49</v>
      </c>
      <c r="D28" s="41" t="s">
        <v>60</v>
      </c>
      <c r="E28" s="238" t="s">
        <v>59</v>
      </c>
      <c r="F28" s="238"/>
      <c r="G28" s="239" t="s">
        <v>46</v>
      </c>
      <c r="H28" s="240"/>
      <c r="I28" s="241"/>
    </row>
    <row r="29" spans="1:9" ht="42.75" customHeight="1">
      <c r="A29" s="45">
        <v>1</v>
      </c>
      <c r="B29" s="27" t="s">
        <v>79</v>
      </c>
      <c r="C29" s="27" t="s">
        <v>57</v>
      </c>
      <c r="D29" s="27" t="s">
        <v>53</v>
      </c>
      <c r="E29" s="236" t="s">
        <v>56</v>
      </c>
      <c r="F29" s="236"/>
      <c r="G29" s="252" t="s">
        <v>55</v>
      </c>
      <c r="H29" s="253"/>
      <c r="I29" s="254"/>
    </row>
    <row r="30" spans="1:9">
      <c r="A30" s="45"/>
      <c r="B30" s="27"/>
      <c r="C30" s="27"/>
      <c r="D30" s="27"/>
      <c r="E30" s="237"/>
      <c r="F30" s="237"/>
      <c r="G30" s="223"/>
      <c r="H30" s="224"/>
      <c r="I30" s="225"/>
    </row>
    <row r="31" spans="1:9">
      <c r="A31" s="45"/>
      <c r="B31" s="27"/>
      <c r="C31" s="27"/>
      <c r="D31" s="27"/>
      <c r="E31" s="237"/>
      <c r="F31" s="237"/>
      <c r="G31" s="223"/>
      <c r="H31" s="224"/>
      <c r="I31" s="225"/>
    </row>
    <row r="32" spans="1:9">
      <c r="A32" s="45"/>
      <c r="B32" s="27"/>
      <c r="C32" s="27"/>
      <c r="D32" s="27"/>
      <c r="E32" s="237"/>
      <c r="F32" s="237"/>
      <c r="G32" s="223"/>
      <c r="H32" s="224"/>
      <c r="I32" s="225"/>
    </row>
    <row r="33" spans="1:9">
      <c r="A33" s="45"/>
      <c r="B33" s="27"/>
      <c r="C33" s="27"/>
      <c r="D33" s="27"/>
      <c r="E33" s="237"/>
      <c r="F33" s="237"/>
      <c r="G33" s="223"/>
      <c r="H33" s="224"/>
      <c r="I33" s="225"/>
    </row>
    <row r="34" spans="1:9" ht="15" thickBot="1">
      <c r="A34" s="46"/>
      <c r="B34" s="30"/>
      <c r="C34" s="30"/>
      <c r="D34" s="30"/>
      <c r="E34" s="249"/>
      <c r="F34" s="251"/>
      <c r="G34" s="227"/>
      <c r="H34" s="228"/>
      <c r="I34" s="229"/>
    </row>
    <row r="35" spans="1:9" ht="24" customHeight="1">
      <c r="A35" s="221" t="s">
        <v>164</v>
      </c>
      <c r="B35" s="222"/>
      <c r="C35" s="222"/>
      <c r="D35" s="222"/>
      <c r="E35" s="222"/>
      <c r="F35" s="222"/>
      <c r="G35" s="222"/>
      <c r="H35" s="222"/>
      <c r="I35" s="222"/>
    </row>
    <row r="36" spans="1:9" ht="21.75" customHeight="1">
      <c r="A36" s="44"/>
      <c r="B36" s="77" t="s">
        <v>50</v>
      </c>
      <c r="C36" s="77" t="s">
        <v>49</v>
      </c>
      <c r="D36" s="77" t="s">
        <v>48</v>
      </c>
      <c r="E36" s="238" t="s">
        <v>165</v>
      </c>
      <c r="F36" s="238"/>
      <c r="G36" s="239" t="s">
        <v>162</v>
      </c>
      <c r="H36" s="240"/>
      <c r="I36" s="241"/>
    </row>
    <row r="37" spans="1:9">
      <c r="A37" s="75">
        <v>1</v>
      </c>
      <c r="B37" s="76" t="s">
        <v>79</v>
      </c>
      <c r="C37" s="76"/>
      <c r="D37" s="76"/>
      <c r="E37" s="226"/>
      <c r="F37" s="226"/>
      <c r="G37" s="223"/>
      <c r="H37" s="224"/>
      <c r="I37" s="225"/>
    </row>
    <row r="38" spans="1:9">
      <c r="A38" s="75"/>
      <c r="B38" s="76"/>
      <c r="C38" s="76"/>
      <c r="D38" s="76"/>
      <c r="E38" s="226"/>
      <c r="F38" s="226"/>
      <c r="G38" s="223"/>
      <c r="H38" s="224"/>
      <c r="I38" s="225"/>
    </row>
    <row r="39" spans="1:9">
      <c r="A39" s="75"/>
      <c r="B39" s="76"/>
      <c r="C39" s="76"/>
      <c r="D39" s="76"/>
      <c r="E39" s="226"/>
      <c r="F39" s="226"/>
      <c r="G39" s="223"/>
      <c r="H39" s="224"/>
      <c r="I39" s="225"/>
    </row>
    <row r="40" spans="1:9">
      <c r="A40" s="75"/>
      <c r="B40" s="76"/>
      <c r="C40" s="76"/>
      <c r="D40" s="76"/>
      <c r="E40" s="226"/>
      <c r="F40" s="226"/>
      <c r="G40" s="223"/>
      <c r="H40" s="224"/>
      <c r="I40" s="225"/>
    </row>
    <row r="41" spans="1:9" ht="15" thickBot="1">
      <c r="A41" s="74"/>
      <c r="B41" s="78"/>
      <c r="C41" s="78"/>
      <c r="D41" s="78"/>
      <c r="E41" s="233"/>
      <c r="F41" s="233"/>
      <c r="G41" s="227"/>
      <c r="H41" s="228"/>
      <c r="I41" s="229"/>
    </row>
    <row r="42" spans="1:9">
      <c r="A42" s="221" t="s">
        <v>66</v>
      </c>
      <c r="B42" s="222"/>
      <c r="C42" s="222"/>
      <c r="D42" s="222"/>
      <c r="E42" s="222"/>
      <c r="F42" s="222"/>
      <c r="G42" s="222"/>
      <c r="H42" s="222"/>
      <c r="I42" s="222"/>
    </row>
    <row r="43" spans="1:9" ht="14.25" customHeight="1">
      <c r="A43" s="44"/>
      <c r="B43" s="28" t="s">
        <v>50</v>
      </c>
      <c r="C43" s="28" t="s">
        <v>49</v>
      </c>
      <c r="D43" s="28" t="s">
        <v>48</v>
      </c>
      <c r="E43" s="238" t="s">
        <v>47</v>
      </c>
      <c r="F43" s="238"/>
      <c r="G43" s="47" t="s">
        <v>67</v>
      </c>
      <c r="H43" s="239" t="s">
        <v>46</v>
      </c>
      <c r="I43" s="241"/>
    </row>
    <row r="44" spans="1:9">
      <c r="A44" s="45">
        <v>1</v>
      </c>
      <c r="B44" s="27" t="s">
        <v>79</v>
      </c>
      <c r="C44" s="27"/>
      <c r="D44" s="27"/>
      <c r="E44" s="226"/>
      <c r="F44" s="226"/>
      <c r="G44" s="27"/>
      <c r="H44" s="223"/>
      <c r="I44" s="225"/>
    </row>
    <row r="45" spans="1:9">
      <c r="A45" s="45"/>
      <c r="B45" s="27"/>
      <c r="C45" s="27"/>
      <c r="D45" s="27"/>
      <c r="E45" s="226"/>
      <c r="F45" s="226"/>
      <c r="G45" s="27"/>
      <c r="H45" s="223"/>
      <c r="I45" s="225"/>
    </row>
    <row r="46" spans="1:9">
      <c r="A46" s="45"/>
      <c r="B46" s="27"/>
      <c r="C46" s="27"/>
      <c r="D46" s="27"/>
      <c r="E46" s="226"/>
      <c r="F46" s="226"/>
      <c r="G46" s="27"/>
      <c r="H46" s="223"/>
      <c r="I46" s="225"/>
    </row>
    <row r="47" spans="1:9">
      <c r="A47" s="45"/>
      <c r="B47" s="27"/>
      <c r="C47" s="27"/>
      <c r="D47" s="27"/>
      <c r="E47" s="226"/>
      <c r="F47" s="226"/>
      <c r="G47" s="27"/>
      <c r="H47" s="223"/>
      <c r="I47" s="225"/>
    </row>
    <row r="48" spans="1:9" ht="15" thickBot="1">
      <c r="A48" s="74"/>
      <c r="B48" s="68"/>
      <c r="C48" s="68"/>
      <c r="D48" s="68"/>
      <c r="E48" s="233"/>
      <c r="F48" s="233"/>
      <c r="G48" s="68"/>
      <c r="H48" s="227"/>
      <c r="I48" s="229"/>
    </row>
    <row r="49" spans="1:9">
      <c r="A49" s="48"/>
      <c r="B49" s="283" t="s">
        <v>73</v>
      </c>
      <c r="C49" s="283"/>
      <c r="D49" s="230" t="s">
        <v>74</v>
      </c>
      <c r="E49" s="231"/>
      <c r="F49" s="231"/>
      <c r="G49" s="231"/>
      <c r="H49" s="231"/>
      <c r="I49" s="232"/>
    </row>
    <row r="50" spans="1:9">
      <c r="A50" s="258" t="s">
        <v>69</v>
      </c>
      <c r="B50" s="260" t="s">
        <v>68</v>
      </c>
      <c r="C50" s="260"/>
      <c r="D50" s="223"/>
      <c r="E50" s="224"/>
      <c r="F50" s="224"/>
      <c r="G50" s="224"/>
      <c r="H50" s="224"/>
      <c r="I50" s="225"/>
    </row>
    <row r="51" spans="1:9">
      <c r="A51" s="258"/>
      <c r="B51" s="260" t="s">
        <v>70</v>
      </c>
      <c r="C51" s="260"/>
      <c r="D51" s="223"/>
      <c r="E51" s="224"/>
      <c r="F51" s="224"/>
      <c r="G51" s="224"/>
      <c r="H51" s="224"/>
      <c r="I51" s="225"/>
    </row>
    <row r="52" spans="1:9">
      <c r="A52" s="258"/>
      <c r="B52" s="281" t="s">
        <v>71</v>
      </c>
      <c r="C52" s="282"/>
      <c r="D52" s="223"/>
      <c r="E52" s="224"/>
      <c r="F52" s="224"/>
      <c r="G52" s="224"/>
      <c r="H52" s="224"/>
      <c r="I52" s="225"/>
    </row>
    <row r="53" spans="1:9">
      <c r="A53" s="258"/>
      <c r="B53" s="281" t="s">
        <v>72</v>
      </c>
      <c r="C53" s="282"/>
      <c r="D53" s="223"/>
      <c r="E53" s="224"/>
      <c r="F53" s="224"/>
      <c r="G53" s="224"/>
      <c r="H53" s="224"/>
      <c r="I53" s="225"/>
    </row>
    <row r="54" spans="1:9">
      <c r="A54" s="258"/>
      <c r="B54" s="260" t="s">
        <v>75</v>
      </c>
      <c r="C54" s="260"/>
      <c r="D54" s="223"/>
      <c r="E54" s="224"/>
      <c r="F54" s="224"/>
      <c r="G54" s="224"/>
      <c r="H54" s="224"/>
      <c r="I54" s="225"/>
    </row>
    <row r="55" spans="1:9">
      <c r="A55" s="258"/>
      <c r="B55" s="260" t="s">
        <v>76</v>
      </c>
      <c r="C55" s="260"/>
      <c r="D55" s="223"/>
      <c r="E55" s="224"/>
      <c r="F55" s="224"/>
      <c r="G55" s="224"/>
      <c r="H55" s="224"/>
      <c r="I55" s="225"/>
    </row>
    <row r="56" spans="1:9" ht="15" thickBot="1">
      <c r="A56" s="259"/>
      <c r="B56" s="261" t="s">
        <v>77</v>
      </c>
      <c r="C56" s="261"/>
      <c r="D56" s="227"/>
      <c r="E56" s="228"/>
      <c r="F56" s="228"/>
      <c r="G56" s="228"/>
      <c r="H56" s="228"/>
      <c r="I56" s="229"/>
    </row>
  </sheetData>
  <mergeCells count="75">
    <mergeCell ref="E43:F43"/>
    <mergeCell ref="E44:F44"/>
    <mergeCell ref="E45:F45"/>
    <mergeCell ref="E46:F46"/>
    <mergeCell ref="B53:C53"/>
    <mergeCell ref="B49:C49"/>
    <mergeCell ref="B50:C50"/>
    <mergeCell ref="B51:C51"/>
    <mergeCell ref="D50:I50"/>
    <mergeCell ref="D51:I51"/>
    <mergeCell ref="B52:C52"/>
    <mergeCell ref="H43:I43"/>
    <mergeCell ref="H44:I44"/>
    <mergeCell ref="A50:A56"/>
    <mergeCell ref="B54:C54"/>
    <mergeCell ref="B55:C55"/>
    <mergeCell ref="B56:C56"/>
    <mergeCell ref="A1:H1"/>
    <mergeCell ref="A7:H7"/>
    <mergeCell ref="E28:F28"/>
    <mergeCell ref="A5:F5"/>
    <mergeCell ref="A6:F6"/>
    <mergeCell ref="A8:D8"/>
    <mergeCell ref="B9:D9"/>
    <mergeCell ref="B10:D10"/>
    <mergeCell ref="A13:D13"/>
    <mergeCell ref="A14:D14"/>
    <mergeCell ref="A12:D12"/>
    <mergeCell ref="G5:I5"/>
    <mergeCell ref="A2:I2"/>
    <mergeCell ref="G34:I34"/>
    <mergeCell ref="A27:I27"/>
    <mergeCell ref="A15:H26"/>
    <mergeCell ref="B11:D11"/>
    <mergeCell ref="G28:I28"/>
    <mergeCell ref="G31:I31"/>
    <mergeCell ref="G32:I32"/>
    <mergeCell ref="G33:I33"/>
    <mergeCell ref="E34:F34"/>
    <mergeCell ref="G29:I29"/>
    <mergeCell ref="G30:I30"/>
    <mergeCell ref="G6:I6"/>
    <mergeCell ref="A4:I4"/>
    <mergeCell ref="E32:F32"/>
    <mergeCell ref="E41:F41"/>
    <mergeCell ref="G41:I41"/>
    <mergeCell ref="G38:I38"/>
    <mergeCell ref="E39:F39"/>
    <mergeCell ref="A3:I3"/>
    <mergeCell ref="E29:F29"/>
    <mergeCell ref="E30:F30"/>
    <mergeCell ref="E31:F31"/>
    <mergeCell ref="E33:F33"/>
    <mergeCell ref="A35:I35"/>
    <mergeCell ref="E36:F36"/>
    <mergeCell ref="G36:I36"/>
    <mergeCell ref="E37:F37"/>
    <mergeCell ref="G37:I37"/>
    <mergeCell ref="E38:F38"/>
    <mergeCell ref="A42:I42"/>
    <mergeCell ref="G39:I39"/>
    <mergeCell ref="E40:F40"/>
    <mergeCell ref="D55:I55"/>
    <mergeCell ref="D56:I56"/>
    <mergeCell ref="H45:I45"/>
    <mergeCell ref="H46:I46"/>
    <mergeCell ref="H48:I48"/>
    <mergeCell ref="H47:I47"/>
    <mergeCell ref="D49:I49"/>
    <mergeCell ref="E47:F47"/>
    <mergeCell ref="E48:F48"/>
    <mergeCell ref="D52:I52"/>
    <mergeCell ref="D53:I53"/>
    <mergeCell ref="D54:I54"/>
    <mergeCell ref="G40:I40"/>
  </mergeCells>
  <phoneticPr fontId="1" type="noConversion"/>
  <dataValidations count="3">
    <dataValidation type="list" allowBlank="1" showInputMessage="1" showErrorMessage="1" sqref="B28 B43 B36 L11:L1048576 X1:X1048576">
      <formula1>#REF!</formula1>
    </dataValidation>
    <dataValidation type="list" allowBlank="1" showInputMessage="1" showErrorMessage="1" sqref="L1:L10">
      <formula1>#REF!</formula1>
    </dataValidation>
    <dataValidation type="list" allowBlank="1" showInputMessage="1" showErrorMessage="1" sqref="B44:B48 B37:B41">
      <formula1>$E$7:$H$7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NUDD风险评估表!$J$6:$J$6</xm:f>
          </x14:formula1>
          <xm:sqref>B29:B34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opLeftCell="A13" workbookViewId="0">
      <selection activeCell="E31" sqref="E31"/>
    </sheetView>
  </sheetViews>
  <sheetFormatPr defaultRowHeight="14.25"/>
  <cols>
    <col min="1" max="1" width="13" bestFit="1" customWidth="1"/>
    <col min="2" max="2" width="29.25" customWidth="1"/>
    <col min="3" max="3" width="23.5" bestFit="1" customWidth="1"/>
    <col min="4" max="4" width="26.75" bestFit="1" customWidth="1"/>
    <col min="5" max="5" width="28.125" bestFit="1" customWidth="1"/>
    <col min="6" max="6" width="25.5" bestFit="1" customWidth="1"/>
    <col min="7" max="8" width="26.75" bestFit="1" customWidth="1"/>
    <col min="9" max="9" width="21.625" customWidth="1"/>
    <col min="10" max="10" width="21.375" bestFit="1" customWidth="1"/>
    <col min="11" max="11" width="13" bestFit="1" customWidth="1"/>
    <col min="16" max="16" width="23.5" bestFit="1" customWidth="1"/>
  </cols>
  <sheetData>
    <row r="1" spans="1:11" ht="33">
      <c r="A1" s="208" t="s">
        <v>129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>
      <c r="A2" s="284"/>
      <c r="B2" s="284" t="s">
        <v>109</v>
      </c>
      <c r="C2" s="284"/>
      <c r="D2" s="284"/>
      <c r="E2" s="284"/>
      <c r="F2" s="284"/>
      <c r="G2" s="284"/>
      <c r="H2" s="284"/>
      <c r="I2" s="284"/>
      <c r="J2" s="284"/>
      <c r="K2" s="285" t="s">
        <v>95</v>
      </c>
    </row>
    <row r="3" spans="1:11">
      <c r="A3" s="284"/>
      <c r="B3" s="54" t="s">
        <v>106</v>
      </c>
      <c r="C3" s="54" t="s">
        <v>130</v>
      </c>
      <c r="D3" s="54" t="s">
        <v>108</v>
      </c>
      <c r="E3" s="54" t="s">
        <v>107</v>
      </c>
      <c r="F3" s="54" t="s">
        <v>125</v>
      </c>
      <c r="G3" s="54" t="s">
        <v>122</v>
      </c>
      <c r="H3" s="55" t="s">
        <v>150</v>
      </c>
      <c r="I3" s="54" t="s">
        <v>118</v>
      </c>
      <c r="J3" s="54" t="s">
        <v>123</v>
      </c>
      <c r="K3" s="285"/>
    </row>
    <row r="4" spans="1:11">
      <c r="A4" s="226" t="s">
        <v>131</v>
      </c>
      <c r="B4" s="60" t="s">
        <v>119</v>
      </c>
      <c r="C4" s="60" t="s">
        <v>119</v>
      </c>
      <c r="D4" s="60" t="s">
        <v>119</v>
      </c>
      <c r="E4" s="60" t="s">
        <v>119</v>
      </c>
      <c r="F4" s="60" t="s">
        <v>119</v>
      </c>
      <c r="G4" s="60" t="s">
        <v>119</v>
      </c>
      <c r="H4" s="60" t="s">
        <v>119</v>
      </c>
      <c r="I4" s="60" t="s">
        <v>119</v>
      </c>
      <c r="J4" s="60" t="s">
        <v>119</v>
      </c>
      <c r="K4" s="59"/>
    </row>
    <row r="5" spans="1:11">
      <c r="A5" s="226"/>
      <c r="B5" s="59" t="s">
        <v>120</v>
      </c>
      <c r="C5" s="59" t="s">
        <v>120</v>
      </c>
      <c r="D5" s="59" t="s">
        <v>120</v>
      </c>
      <c r="E5" s="59" t="s">
        <v>120</v>
      </c>
      <c r="F5" s="59" t="s">
        <v>120</v>
      </c>
      <c r="G5" s="59" t="s">
        <v>120</v>
      </c>
      <c r="H5" s="59" t="s">
        <v>120</v>
      </c>
      <c r="I5" s="59" t="s">
        <v>120</v>
      </c>
      <c r="J5" s="59" t="s">
        <v>120</v>
      </c>
      <c r="K5" s="59"/>
    </row>
    <row r="6" spans="1:11">
      <c r="A6" s="59" t="s">
        <v>132</v>
      </c>
      <c r="B6" s="59" t="s">
        <v>133</v>
      </c>
      <c r="C6" s="59" t="s">
        <v>134</v>
      </c>
      <c r="D6" s="59" t="s">
        <v>135</v>
      </c>
      <c r="E6" s="59" t="s">
        <v>136</v>
      </c>
      <c r="F6" s="59" t="s">
        <v>137</v>
      </c>
      <c r="G6" s="59" t="s">
        <v>138</v>
      </c>
      <c r="H6" s="59" t="s">
        <v>151</v>
      </c>
      <c r="I6" s="59" t="s">
        <v>140</v>
      </c>
      <c r="J6" s="59" t="s">
        <v>139</v>
      </c>
      <c r="K6" s="59"/>
    </row>
    <row r="7" spans="1:11">
      <c r="A7" s="59" t="s">
        <v>141</v>
      </c>
      <c r="B7" s="59" t="s">
        <v>148</v>
      </c>
      <c r="C7" s="59" t="s">
        <v>142</v>
      </c>
      <c r="D7" s="59" t="s">
        <v>143</v>
      </c>
      <c r="E7" s="59" t="s">
        <v>144</v>
      </c>
      <c r="F7" s="59" t="s">
        <v>146</v>
      </c>
      <c r="G7" s="59" t="s">
        <v>147</v>
      </c>
      <c r="H7" s="59" t="s">
        <v>152</v>
      </c>
      <c r="I7" s="59" t="s">
        <v>145</v>
      </c>
      <c r="J7" s="59" t="s">
        <v>149</v>
      </c>
      <c r="K7" s="59"/>
    </row>
    <row r="8" spans="1:11">
      <c r="J8" s="57"/>
    </row>
    <row r="9" spans="1:11" ht="33">
      <c r="A9" s="208" t="s">
        <v>193</v>
      </c>
      <c r="B9" s="208"/>
      <c r="C9" s="208"/>
      <c r="D9" s="208"/>
      <c r="E9" s="208"/>
    </row>
    <row r="10" spans="1:11">
      <c r="A10" s="286" t="s">
        <v>1</v>
      </c>
      <c r="B10" s="288"/>
      <c r="C10" s="288"/>
      <c r="D10" s="288"/>
      <c r="E10" s="285" t="s">
        <v>127</v>
      </c>
    </row>
    <row r="11" spans="1:11">
      <c r="A11" s="287"/>
      <c r="B11" s="53" t="s">
        <v>126</v>
      </c>
      <c r="C11" s="50" t="s">
        <v>105</v>
      </c>
      <c r="D11" s="50" t="s">
        <v>195</v>
      </c>
      <c r="E11" s="285"/>
    </row>
    <row r="12" spans="1:11">
      <c r="A12" s="248"/>
      <c r="B12" s="49" t="s">
        <v>99</v>
      </c>
      <c r="C12" s="49" t="s">
        <v>99</v>
      </c>
      <c r="D12" s="49" t="s">
        <v>99</v>
      </c>
      <c r="E12" s="248" t="s">
        <v>128</v>
      </c>
    </row>
    <row r="13" spans="1:11">
      <c r="A13" s="289"/>
      <c r="B13" s="52" t="s">
        <v>104</v>
      </c>
      <c r="C13" s="52" t="s">
        <v>100</v>
      </c>
      <c r="D13" s="52" t="s">
        <v>102</v>
      </c>
      <c r="E13" s="289"/>
    </row>
    <row r="14" spans="1:11">
      <c r="A14" s="290"/>
      <c r="B14" s="52" t="s">
        <v>124</v>
      </c>
      <c r="C14" s="49" t="s">
        <v>101</v>
      </c>
      <c r="D14" s="49" t="s">
        <v>103</v>
      </c>
      <c r="E14" s="290"/>
    </row>
    <row r="15" spans="1:11" s="64" customFormat="1">
      <c r="A15" s="95"/>
      <c r="B15"/>
      <c r="E15" s="95"/>
    </row>
    <row r="16" spans="1:11" ht="30">
      <c r="A16" s="291" t="s">
        <v>194</v>
      </c>
      <c r="B16" s="292"/>
      <c r="C16" s="292"/>
      <c r="D16" s="292"/>
      <c r="E16" s="96"/>
      <c r="F16" s="96"/>
      <c r="G16" s="96"/>
      <c r="H16" s="64"/>
    </row>
    <row r="17" spans="1:5">
      <c r="A17" s="61"/>
      <c r="B17" s="61" t="s">
        <v>155</v>
      </c>
      <c r="C17" s="61" t="s">
        <v>154</v>
      </c>
      <c r="D17" s="61" t="s">
        <v>156</v>
      </c>
      <c r="E17" s="62"/>
    </row>
    <row r="18" spans="1:5">
      <c r="A18" s="284" t="s">
        <v>157</v>
      </c>
      <c r="B18" s="81" t="s">
        <v>106</v>
      </c>
      <c r="C18" s="81" t="s">
        <v>133</v>
      </c>
      <c r="D18" s="81" t="s">
        <v>148</v>
      </c>
      <c r="E18" s="63"/>
    </row>
    <row r="19" spans="1:5">
      <c r="A19" s="284"/>
      <c r="B19" s="81" t="s">
        <v>130</v>
      </c>
      <c r="C19" s="81" t="s">
        <v>134</v>
      </c>
      <c r="D19" s="81" t="s">
        <v>142</v>
      </c>
      <c r="E19" s="63"/>
    </row>
    <row r="20" spans="1:5">
      <c r="A20" s="284"/>
      <c r="B20" s="81" t="s">
        <v>108</v>
      </c>
      <c r="C20" s="81" t="s">
        <v>135</v>
      </c>
      <c r="D20" s="81" t="s">
        <v>160</v>
      </c>
      <c r="E20" s="63"/>
    </row>
    <row r="21" spans="1:5">
      <c r="A21" s="284"/>
      <c r="B21" s="81" t="s">
        <v>107</v>
      </c>
      <c r="C21" s="81" t="s">
        <v>136</v>
      </c>
      <c r="D21" s="81" t="s">
        <v>144</v>
      </c>
      <c r="E21" s="63"/>
    </row>
    <row r="22" spans="1:5">
      <c r="A22" s="284"/>
      <c r="B22" s="81" t="s">
        <v>125</v>
      </c>
      <c r="C22" s="81" t="s">
        <v>137</v>
      </c>
      <c r="D22" s="81" t="s">
        <v>142</v>
      </c>
      <c r="E22" s="63"/>
    </row>
    <row r="23" spans="1:5">
      <c r="A23" s="284"/>
      <c r="B23" s="81" t="s">
        <v>122</v>
      </c>
      <c r="C23" s="81" t="s">
        <v>138</v>
      </c>
      <c r="D23" s="81" t="s">
        <v>147</v>
      </c>
      <c r="E23" s="63"/>
    </row>
    <row r="24" spans="1:5">
      <c r="A24" s="284"/>
      <c r="B24" s="81" t="s">
        <v>150</v>
      </c>
      <c r="C24" s="81" t="s">
        <v>151</v>
      </c>
      <c r="D24" s="81" t="s">
        <v>152</v>
      </c>
      <c r="E24" s="63"/>
    </row>
    <row r="25" spans="1:5">
      <c r="A25" s="284"/>
      <c r="B25" s="81" t="s">
        <v>169</v>
      </c>
      <c r="C25" s="81" t="s">
        <v>170</v>
      </c>
      <c r="D25" s="81" t="s">
        <v>171</v>
      </c>
      <c r="E25" s="63"/>
    </row>
    <row r="26" spans="1:5">
      <c r="A26" s="284"/>
      <c r="B26" s="81" t="s">
        <v>172</v>
      </c>
      <c r="C26" s="81" t="s">
        <v>173</v>
      </c>
      <c r="D26" s="81" t="s">
        <v>174</v>
      </c>
      <c r="E26" s="63"/>
    </row>
    <row r="27" spans="1:5">
      <c r="A27" s="284"/>
      <c r="B27" s="81" t="s">
        <v>249</v>
      </c>
      <c r="C27" s="81" t="s">
        <v>140</v>
      </c>
      <c r="D27" s="81" t="s">
        <v>145</v>
      </c>
      <c r="E27" s="63"/>
    </row>
    <row r="28" spans="1:5">
      <c r="A28" s="284"/>
      <c r="B28" s="81" t="s">
        <v>158</v>
      </c>
      <c r="C28" s="81" t="s">
        <v>139</v>
      </c>
      <c r="D28" s="81" t="s">
        <v>149</v>
      </c>
      <c r="E28" s="63"/>
    </row>
    <row r="32" spans="1:5">
      <c r="B32" t="s">
        <v>110</v>
      </c>
    </row>
    <row r="34" spans="2:3">
      <c r="B34" s="90" t="s">
        <v>111</v>
      </c>
      <c r="C34" s="56" t="s">
        <v>112</v>
      </c>
    </row>
    <row r="35" spans="2:3">
      <c r="B35" s="92"/>
      <c r="C35" s="50" t="s">
        <v>113</v>
      </c>
    </row>
    <row r="36" spans="2:3">
      <c r="B36" s="92"/>
      <c r="C36" s="50" t="s">
        <v>114</v>
      </c>
    </row>
    <row r="37" spans="2:3">
      <c r="B37" s="92"/>
      <c r="C37" s="50" t="s">
        <v>121</v>
      </c>
    </row>
    <row r="38" spans="2:3">
      <c r="B38" s="92"/>
      <c r="C38" s="50" t="s">
        <v>115</v>
      </c>
    </row>
    <row r="39" spans="2:3">
      <c r="B39" s="92"/>
      <c r="C39" s="50" t="s">
        <v>116</v>
      </c>
    </row>
    <row r="40" spans="2:3">
      <c r="B40" s="91"/>
      <c r="C40" s="50" t="s">
        <v>117</v>
      </c>
    </row>
  </sheetData>
  <mergeCells count="13">
    <mergeCell ref="A1:K1"/>
    <mergeCell ref="B2:J2"/>
    <mergeCell ref="A2:A3"/>
    <mergeCell ref="A18:A28"/>
    <mergeCell ref="A4:A5"/>
    <mergeCell ref="K2:K3"/>
    <mergeCell ref="A9:E9"/>
    <mergeCell ref="A10:A11"/>
    <mergeCell ref="B10:D10"/>
    <mergeCell ref="E10:E11"/>
    <mergeCell ref="A12:A14"/>
    <mergeCell ref="E12:E14"/>
    <mergeCell ref="A16:D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26"/>
  <sheetViews>
    <sheetView zoomScale="130" zoomScaleNormal="130" workbookViewId="0">
      <selection activeCell="E1" sqref="E1:E1048576"/>
    </sheetView>
  </sheetViews>
  <sheetFormatPr defaultColWidth="9" defaultRowHeight="14.25"/>
  <cols>
    <col min="1" max="5" width="9" style="128"/>
    <col min="6" max="6" width="114.75" style="18" customWidth="1"/>
    <col min="7" max="8" width="10.5" style="18" bestFit="1" customWidth="1"/>
    <col min="9" max="16384" width="9" style="18"/>
  </cols>
  <sheetData>
    <row r="1" spans="1:11" ht="16.5">
      <c r="A1" s="123" t="s">
        <v>216</v>
      </c>
      <c r="B1" s="123" t="s">
        <v>217</v>
      </c>
      <c r="C1" s="123" t="s">
        <v>218</v>
      </c>
      <c r="D1" s="123"/>
      <c r="E1" s="123" t="s">
        <v>219</v>
      </c>
      <c r="F1" s="94" t="s">
        <v>33</v>
      </c>
      <c r="G1" s="19"/>
      <c r="H1" s="19" t="s">
        <v>28</v>
      </c>
      <c r="I1" s="19" t="s">
        <v>29</v>
      </c>
      <c r="J1" s="19" t="s">
        <v>31</v>
      </c>
      <c r="K1" s="19" t="s">
        <v>30</v>
      </c>
    </row>
    <row r="2" spans="1:11" ht="16.5">
      <c r="A2" s="124">
        <v>9</v>
      </c>
      <c r="B2" s="124">
        <v>9</v>
      </c>
      <c r="C2" s="124">
        <v>9</v>
      </c>
      <c r="D2" s="124" t="str">
        <f>A2&amp;B2&amp;C2</f>
        <v>999</v>
      </c>
      <c r="E2" s="125" t="s">
        <v>220</v>
      </c>
      <c r="F2" s="94" t="s">
        <v>34</v>
      </c>
      <c r="G2" s="19" t="s">
        <v>28</v>
      </c>
      <c r="H2" s="19"/>
      <c r="I2" s="19" t="s">
        <v>32</v>
      </c>
      <c r="J2" s="19"/>
      <c r="K2" s="19"/>
    </row>
    <row r="3" spans="1:11" ht="28.5">
      <c r="A3" s="124" t="s">
        <v>221</v>
      </c>
      <c r="B3" s="124">
        <v>9</v>
      </c>
      <c r="C3" s="124" t="s">
        <v>222</v>
      </c>
      <c r="D3" s="124" t="str">
        <f t="shared" ref="D3:D66" si="0">A3&amp;B3&amp;C3</f>
        <v>997</v>
      </c>
      <c r="E3" s="125" t="s">
        <v>220</v>
      </c>
      <c r="F3" s="94" t="s">
        <v>35</v>
      </c>
      <c r="G3" s="19" t="s">
        <v>29</v>
      </c>
      <c r="H3" s="19"/>
      <c r="I3" s="19"/>
      <c r="J3" s="19"/>
      <c r="K3" s="19"/>
    </row>
    <row r="4" spans="1:11" ht="28.5">
      <c r="A4" s="124">
        <v>9</v>
      </c>
      <c r="B4" s="124">
        <v>9</v>
      </c>
      <c r="C4" s="124">
        <v>5</v>
      </c>
      <c r="D4" s="124" t="str">
        <f t="shared" si="0"/>
        <v>995</v>
      </c>
      <c r="E4" s="125" t="s">
        <v>220</v>
      </c>
      <c r="F4" s="94" t="s">
        <v>192</v>
      </c>
      <c r="G4" s="19" t="s">
        <v>31</v>
      </c>
      <c r="H4" s="19" t="s">
        <v>32</v>
      </c>
      <c r="I4" s="19" t="s">
        <v>32</v>
      </c>
      <c r="J4" s="19"/>
      <c r="K4" s="19" t="s">
        <v>32</v>
      </c>
    </row>
    <row r="5" spans="1:11" ht="17.25" customHeight="1">
      <c r="A5" s="124">
        <v>9</v>
      </c>
      <c r="B5" s="124">
        <v>9</v>
      </c>
      <c r="C5" s="124">
        <v>3</v>
      </c>
      <c r="D5" s="124" t="str">
        <f t="shared" si="0"/>
        <v>993</v>
      </c>
      <c r="E5" s="126" t="s">
        <v>223</v>
      </c>
      <c r="G5" s="19" t="s">
        <v>30</v>
      </c>
      <c r="H5" s="19" t="s">
        <v>32</v>
      </c>
      <c r="I5" s="19" t="s">
        <v>32</v>
      </c>
      <c r="J5" s="19"/>
      <c r="K5" s="19"/>
    </row>
    <row r="6" spans="1:11" ht="17.25" customHeight="1">
      <c r="A6" s="124">
        <v>9</v>
      </c>
      <c r="B6" s="124">
        <v>9</v>
      </c>
      <c r="C6" s="124">
        <v>1</v>
      </c>
      <c r="D6" s="124" t="str">
        <f t="shared" si="0"/>
        <v>991</v>
      </c>
      <c r="E6" s="127" t="s">
        <v>224</v>
      </c>
    </row>
    <row r="7" spans="1:11" ht="17.25" customHeight="1">
      <c r="A7" s="124">
        <v>9</v>
      </c>
      <c r="B7" s="124" t="s">
        <v>225</v>
      </c>
      <c r="C7" s="124">
        <v>9</v>
      </c>
      <c r="D7" s="124" t="str">
        <f t="shared" si="0"/>
        <v>979</v>
      </c>
      <c r="E7" s="125" t="s">
        <v>220</v>
      </c>
    </row>
    <row r="8" spans="1:11" ht="17.25" customHeight="1">
      <c r="A8" s="124" t="s">
        <v>226</v>
      </c>
      <c r="B8" s="124" t="s">
        <v>227</v>
      </c>
      <c r="C8" s="124" t="s">
        <v>225</v>
      </c>
      <c r="D8" s="124" t="str">
        <f t="shared" si="0"/>
        <v>977</v>
      </c>
      <c r="E8" s="125" t="s">
        <v>220</v>
      </c>
    </row>
    <row r="9" spans="1:11" ht="17.25" customHeight="1">
      <c r="A9" s="124">
        <v>9</v>
      </c>
      <c r="B9" s="124" t="s">
        <v>222</v>
      </c>
      <c r="C9" s="124">
        <v>5</v>
      </c>
      <c r="D9" s="124" t="str">
        <f t="shared" si="0"/>
        <v>975</v>
      </c>
      <c r="E9" s="125" t="s">
        <v>220</v>
      </c>
    </row>
    <row r="10" spans="1:11" ht="17.25" customHeight="1">
      <c r="A10" s="124">
        <v>9</v>
      </c>
      <c r="B10" s="124" t="s">
        <v>225</v>
      </c>
      <c r="C10" s="124">
        <v>3</v>
      </c>
      <c r="D10" s="124" t="str">
        <f t="shared" si="0"/>
        <v>973</v>
      </c>
      <c r="E10" s="126" t="s">
        <v>223</v>
      </c>
    </row>
    <row r="11" spans="1:11" ht="17.25" customHeight="1">
      <c r="A11" s="124">
        <v>9</v>
      </c>
      <c r="B11" s="124" t="s">
        <v>227</v>
      </c>
      <c r="C11" s="124">
        <v>1</v>
      </c>
      <c r="D11" s="124" t="str">
        <f t="shared" si="0"/>
        <v>971</v>
      </c>
      <c r="E11" s="127" t="s">
        <v>224</v>
      </c>
    </row>
    <row r="12" spans="1:11" ht="17.25" customHeight="1">
      <c r="A12" s="124">
        <v>9</v>
      </c>
      <c r="B12" s="124">
        <v>5</v>
      </c>
      <c r="C12" s="124" t="s">
        <v>226</v>
      </c>
      <c r="D12" s="124" t="str">
        <f t="shared" si="0"/>
        <v>959</v>
      </c>
      <c r="E12" s="125" t="s">
        <v>220</v>
      </c>
    </row>
    <row r="13" spans="1:11" ht="17.25" customHeight="1">
      <c r="A13" s="124" t="s">
        <v>226</v>
      </c>
      <c r="B13" s="124">
        <v>5</v>
      </c>
      <c r="C13" s="124" t="s">
        <v>227</v>
      </c>
      <c r="D13" s="124" t="str">
        <f t="shared" si="0"/>
        <v>957</v>
      </c>
      <c r="E13" s="125" t="s">
        <v>220</v>
      </c>
    </row>
    <row r="14" spans="1:11" ht="17.25" customHeight="1">
      <c r="A14" s="124">
        <v>9</v>
      </c>
      <c r="B14" s="124">
        <v>5</v>
      </c>
      <c r="C14" s="124">
        <v>5</v>
      </c>
      <c r="D14" s="124" t="str">
        <f t="shared" si="0"/>
        <v>955</v>
      </c>
      <c r="E14" s="126" t="s">
        <v>223</v>
      </c>
    </row>
    <row r="15" spans="1:11" ht="17.25" customHeight="1">
      <c r="A15" s="124">
        <v>9</v>
      </c>
      <c r="B15" s="124">
        <v>5</v>
      </c>
      <c r="C15" s="124">
        <v>3</v>
      </c>
      <c r="D15" s="124" t="str">
        <f t="shared" si="0"/>
        <v>953</v>
      </c>
      <c r="E15" s="126" t="s">
        <v>223</v>
      </c>
    </row>
    <row r="16" spans="1:11" ht="17.25" customHeight="1">
      <c r="A16" s="124">
        <v>9</v>
      </c>
      <c r="B16" s="124">
        <v>5</v>
      </c>
      <c r="C16" s="124">
        <v>1</v>
      </c>
      <c r="D16" s="124" t="str">
        <f t="shared" si="0"/>
        <v>951</v>
      </c>
      <c r="E16" s="127" t="s">
        <v>224</v>
      </c>
    </row>
    <row r="17" spans="1:5" ht="17.25" customHeight="1">
      <c r="A17" s="124">
        <v>9</v>
      </c>
      <c r="B17" s="124">
        <v>3</v>
      </c>
      <c r="C17" s="124" t="s">
        <v>221</v>
      </c>
      <c r="D17" s="124" t="str">
        <f t="shared" si="0"/>
        <v>939</v>
      </c>
      <c r="E17" s="126" t="s">
        <v>223</v>
      </c>
    </row>
    <row r="18" spans="1:5" ht="17.25" customHeight="1">
      <c r="A18" s="124">
        <v>9</v>
      </c>
      <c r="B18" s="124">
        <v>3</v>
      </c>
      <c r="C18" s="124" t="s">
        <v>225</v>
      </c>
      <c r="D18" s="124" t="str">
        <f t="shared" si="0"/>
        <v>937</v>
      </c>
      <c r="E18" s="126" t="s">
        <v>223</v>
      </c>
    </row>
    <row r="19" spans="1:5" ht="17.25" customHeight="1">
      <c r="A19" s="124" t="s">
        <v>226</v>
      </c>
      <c r="B19" s="124">
        <v>3</v>
      </c>
      <c r="C19" s="124">
        <v>5</v>
      </c>
      <c r="D19" s="124" t="str">
        <f t="shared" si="0"/>
        <v>935</v>
      </c>
      <c r="E19" s="126" t="s">
        <v>223</v>
      </c>
    </row>
    <row r="20" spans="1:5" ht="17.25" customHeight="1">
      <c r="A20" s="124">
        <v>9</v>
      </c>
      <c r="B20" s="124">
        <v>3</v>
      </c>
      <c r="C20" s="124">
        <v>3</v>
      </c>
      <c r="D20" s="124" t="str">
        <f t="shared" si="0"/>
        <v>933</v>
      </c>
      <c r="E20" s="127" t="s">
        <v>224</v>
      </c>
    </row>
    <row r="21" spans="1:5" ht="17.25" customHeight="1">
      <c r="A21" s="124">
        <v>9</v>
      </c>
      <c r="B21" s="124">
        <v>3</v>
      </c>
      <c r="C21" s="124">
        <v>1</v>
      </c>
      <c r="D21" s="124" t="str">
        <f t="shared" si="0"/>
        <v>931</v>
      </c>
      <c r="E21" s="127" t="s">
        <v>224</v>
      </c>
    </row>
    <row r="22" spans="1:5" ht="17.25" customHeight="1">
      <c r="A22" s="124">
        <v>9</v>
      </c>
      <c r="B22" s="124">
        <v>1</v>
      </c>
      <c r="C22" s="124" t="s">
        <v>221</v>
      </c>
      <c r="D22" s="124" t="str">
        <f t="shared" si="0"/>
        <v>919</v>
      </c>
      <c r="E22" s="127" t="s">
        <v>224</v>
      </c>
    </row>
    <row r="23" spans="1:5" ht="17.25" customHeight="1">
      <c r="A23" s="124">
        <v>9</v>
      </c>
      <c r="B23" s="124">
        <v>1</v>
      </c>
      <c r="C23" s="124" t="s">
        <v>225</v>
      </c>
      <c r="D23" s="124" t="str">
        <f t="shared" si="0"/>
        <v>917</v>
      </c>
      <c r="E23" s="127" t="s">
        <v>224</v>
      </c>
    </row>
    <row r="24" spans="1:5" ht="17.25" customHeight="1">
      <c r="A24" s="124">
        <v>9</v>
      </c>
      <c r="B24" s="124">
        <v>1</v>
      </c>
      <c r="C24" s="124">
        <v>5</v>
      </c>
      <c r="D24" s="124" t="str">
        <f t="shared" si="0"/>
        <v>915</v>
      </c>
      <c r="E24" s="127" t="s">
        <v>224</v>
      </c>
    </row>
    <row r="25" spans="1:5" ht="17.25" customHeight="1">
      <c r="A25" s="124">
        <v>9</v>
      </c>
      <c r="B25" s="124">
        <v>1</v>
      </c>
      <c r="C25" s="124">
        <v>3</v>
      </c>
      <c r="D25" s="124" t="str">
        <f t="shared" si="0"/>
        <v>913</v>
      </c>
      <c r="E25" s="127" t="s">
        <v>224</v>
      </c>
    </row>
    <row r="26" spans="1:5" ht="17.25" customHeight="1">
      <c r="A26" s="124">
        <v>9</v>
      </c>
      <c r="B26" s="124">
        <v>1</v>
      </c>
      <c r="C26" s="124">
        <v>1</v>
      </c>
      <c r="D26" s="124" t="str">
        <f t="shared" si="0"/>
        <v>911</v>
      </c>
      <c r="E26" s="127" t="s">
        <v>224</v>
      </c>
    </row>
    <row r="27" spans="1:5" ht="17.25" customHeight="1">
      <c r="A27" s="124" t="s">
        <v>227</v>
      </c>
      <c r="B27" s="124">
        <v>9</v>
      </c>
      <c r="C27" s="124">
        <v>9</v>
      </c>
      <c r="D27" s="124" t="str">
        <f t="shared" si="0"/>
        <v>799</v>
      </c>
      <c r="E27" s="125" t="s">
        <v>220</v>
      </c>
    </row>
    <row r="28" spans="1:5" ht="17.25" customHeight="1">
      <c r="A28" s="124" t="s">
        <v>225</v>
      </c>
      <c r="B28" s="124">
        <v>9</v>
      </c>
      <c r="C28" s="124" t="s">
        <v>227</v>
      </c>
      <c r="D28" s="124" t="str">
        <f t="shared" si="0"/>
        <v>797</v>
      </c>
      <c r="E28" s="125" t="s">
        <v>220</v>
      </c>
    </row>
    <row r="29" spans="1:5" ht="17.25" customHeight="1">
      <c r="A29" s="124" t="s">
        <v>227</v>
      </c>
      <c r="B29" s="124">
        <v>9</v>
      </c>
      <c r="C29" s="124">
        <v>5</v>
      </c>
      <c r="D29" s="124" t="str">
        <f t="shared" si="0"/>
        <v>795</v>
      </c>
      <c r="E29" s="125" t="s">
        <v>220</v>
      </c>
    </row>
    <row r="30" spans="1:5" ht="17.25" customHeight="1">
      <c r="A30" s="124" t="s">
        <v>222</v>
      </c>
      <c r="B30" s="124">
        <v>9</v>
      </c>
      <c r="C30" s="124">
        <v>3</v>
      </c>
      <c r="D30" s="124" t="str">
        <f t="shared" si="0"/>
        <v>793</v>
      </c>
      <c r="E30" s="126" t="s">
        <v>223</v>
      </c>
    </row>
    <row r="31" spans="1:5" ht="17.25" customHeight="1">
      <c r="A31" s="124" t="s">
        <v>225</v>
      </c>
      <c r="B31" s="124">
        <v>9</v>
      </c>
      <c r="C31" s="124">
        <v>1</v>
      </c>
      <c r="D31" s="124" t="str">
        <f t="shared" si="0"/>
        <v>791</v>
      </c>
      <c r="E31" s="127" t="s">
        <v>224</v>
      </c>
    </row>
    <row r="32" spans="1:5" ht="16.5">
      <c r="A32" s="124" t="s">
        <v>227</v>
      </c>
      <c r="B32" s="124" t="s">
        <v>227</v>
      </c>
      <c r="C32" s="124">
        <v>9</v>
      </c>
      <c r="D32" s="124" t="str">
        <f t="shared" si="0"/>
        <v>779</v>
      </c>
      <c r="E32" s="125" t="s">
        <v>220</v>
      </c>
    </row>
    <row r="33" spans="1:5" ht="16.5">
      <c r="A33" s="124" t="s">
        <v>225</v>
      </c>
      <c r="B33" s="124" t="s">
        <v>227</v>
      </c>
      <c r="C33" s="124" t="s">
        <v>222</v>
      </c>
      <c r="D33" s="124" t="str">
        <f t="shared" si="0"/>
        <v>777</v>
      </c>
      <c r="E33" s="125" t="s">
        <v>220</v>
      </c>
    </row>
    <row r="34" spans="1:5" ht="16.5">
      <c r="A34" s="124" t="s">
        <v>222</v>
      </c>
      <c r="B34" s="124" t="s">
        <v>222</v>
      </c>
      <c r="C34" s="124">
        <v>5</v>
      </c>
      <c r="D34" s="124" t="str">
        <f t="shared" si="0"/>
        <v>775</v>
      </c>
      <c r="E34" s="125" t="s">
        <v>220</v>
      </c>
    </row>
    <row r="35" spans="1:5" ht="16.5">
      <c r="A35" s="124" t="s">
        <v>222</v>
      </c>
      <c r="B35" s="124" t="s">
        <v>222</v>
      </c>
      <c r="C35" s="124">
        <v>3</v>
      </c>
      <c r="D35" s="124" t="str">
        <f t="shared" si="0"/>
        <v>773</v>
      </c>
      <c r="E35" s="126" t="s">
        <v>223</v>
      </c>
    </row>
    <row r="36" spans="1:5" ht="17.25" customHeight="1">
      <c r="A36" s="124" t="s">
        <v>222</v>
      </c>
      <c r="B36" s="124" t="s">
        <v>222</v>
      </c>
      <c r="C36" s="124">
        <v>1</v>
      </c>
      <c r="D36" s="124" t="str">
        <f t="shared" si="0"/>
        <v>771</v>
      </c>
      <c r="E36" s="127" t="s">
        <v>224</v>
      </c>
    </row>
    <row r="37" spans="1:5" ht="17.25" customHeight="1">
      <c r="A37" s="124" t="s">
        <v>222</v>
      </c>
      <c r="B37" s="124">
        <v>5</v>
      </c>
      <c r="C37" s="124" t="s">
        <v>221</v>
      </c>
      <c r="D37" s="124" t="str">
        <f t="shared" si="0"/>
        <v>759</v>
      </c>
      <c r="E37" s="125" t="s">
        <v>220</v>
      </c>
    </row>
    <row r="38" spans="1:5" ht="16.5">
      <c r="A38" s="124" t="s">
        <v>222</v>
      </c>
      <c r="B38" s="124">
        <v>5</v>
      </c>
      <c r="C38" s="124" t="s">
        <v>222</v>
      </c>
      <c r="D38" s="124" t="str">
        <f t="shared" si="0"/>
        <v>757</v>
      </c>
      <c r="E38" s="125" t="s">
        <v>220</v>
      </c>
    </row>
    <row r="39" spans="1:5" ht="16.5">
      <c r="A39" s="124" t="s">
        <v>222</v>
      </c>
      <c r="B39" s="124">
        <v>5</v>
      </c>
      <c r="C39" s="124">
        <v>5</v>
      </c>
      <c r="D39" s="124" t="str">
        <f t="shared" si="0"/>
        <v>755</v>
      </c>
      <c r="E39" s="126" t="s">
        <v>223</v>
      </c>
    </row>
    <row r="40" spans="1:5" ht="16.5">
      <c r="A40" s="124" t="s">
        <v>222</v>
      </c>
      <c r="B40" s="124">
        <v>5</v>
      </c>
      <c r="C40" s="124">
        <v>3</v>
      </c>
      <c r="D40" s="124" t="str">
        <f t="shared" si="0"/>
        <v>753</v>
      </c>
      <c r="E40" s="126" t="s">
        <v>223</v>
      </c>
    </row>
    <row r="41" spans="1:5" ht="16.5">
      <c r="A41" s="124" t="s">
        <v>222</v>
      </c>
      <c r="B41" s="124">
        <v>5</v>
      </c>
      <c r="C41" s="124">
        <v>1</v>
      </c>
      <c r="D41" s="124" t="str">
        <f t="shared" si="0"/>
        <v>751</v>
      </c>
      <c r="E41" s="127" t="s">
        <v>224</v>
      </c>
    </row>
    <row r="42" spans="1:5" ht="16.5">
      <c r="A42" s="124" t="s">
        <v>227</v>
      </c>
      <c r="B42" s="124">
        <v>3</v>
      </c>
      <c r="C42" s="124" t="s">
        <v>221</v>
      </c>
      <c r="D42" s="124" t="str">
        <f t="shared" si="0"/>
        <v>739</v>
      </c>
      <c r="E42" s="126" t="s">
        <v>223</v>
      </c>
    </row>
    <row r="43" spans="1:5" ht="16.5">
      <c r="A43" s="124" t="s">
        <v>227</v>
      </c>
      <c r="B43" s="124">
        <v>3</v>
      </c>
      <c r="C43" s="124" t="s">
        <v>222</v>
      </c>
      <c r="D43" s="124" t="str">
        <f t="shared" si="0"/>
        <v>737</v>
      </c>
      <c r="E43" s="126" t="s">
        <v>223</v>
      </c>
    </row>
    <row r="44" spans="1:5" ht="16.5">
      <c r="A44" s="124" t="s">
        <v>227</v>
      </c>
      <c r="B44" s="124">
        <v>3</v>
      </c>
      <c r="C44" s="124">
        <v>5</v>
      </c>
      <c r="D44" s="124" t="str">
        <f t="shared" si="0"/>
        <v>735</v>
      </c>
      <c r="E44" s="126" t="s">
        <v>223</v>
      </c>
    </row>
    <row r="45" spans="1:5" ht="16.5">
      <c r="A45" s="124" t="s">
        <v>227</v>
      </c>
      <c r="B45" s="124">
        <v>3</v>
      </c>
      <c r="C45" s="124">
        <v>3</v>
      </c>
      <c r="D45" s="124" t="str">
        <f t="shared" si="0"/>
        <v>733</v>
      </c>
      <c r="E45" s="127" t="s">
        <v>224</v>
      </c>
    </row>
    <row r="46" spans="1:5" ht="16.5">
      <c r="A46" s="124" t="s">
        <v>222</v>
      </c>
      <c r="B46" s="124">
        <v>3</v>
      </c>
      <c r="C46" s="124">
        <v>1</v>
      </c>
      <c r="D46" s="124" t="str">
        <f t="shared" si="0"/>
        <v>731</v>
      </c>
      <c r="E46" s="127" t="s">
        <v>224</v>
      </c>
    </row>
    <row r="47" spans="1:5" ht="16.5">
      <c r="A47" s="124" t="s">
        <v>227</v>
      </c>
      <c r="B47" s="124">
        <v>1</v>
      </c>
      <c r="C47" s="124" t="s">
        <v>221</v>
      </c>
      <c r="D47" s="124" t="str">
        <f t="shared" si="0"/>
        <v>719</v>
      </c>
      <c r="E47" s="127" t="s">
        <v>224</v>
      </c>
    </row>
    <row r="48" spans="1:5" ht="16.5">
      <c r="A48" s="124" t="s">
        <v>222</v>
      </c>
      <c r="B48" s="124">
        <v>1</v>
      </c>
      <c r="C48" s="124" t="s">
        <v>222</v>
      </c>
      <c r="D48" s="124" t="str">
        <f t="shared" si="0"/>
        <v>717</v>
      </c>
      <c r="E48" s="127" t="s">
        <v>224</v>
      </c>
    </row>
    <row r="49" spans="1:5" ht="16.5">
      <c r="A49" s="124" t="s">
        <v>222</v>
      </c>
      <c r="B49" s="124">
        <v>1</v>
      </c>
      <c r="C49" s="124">
        <v>5</v>
      </c>
      <c r="D49" s="124" t="str">
        <f t="shared" si="0"/>
        <v>715</v>
      </c>
      <c r="E49" s="127" t="s">
        <v>224</v>
      </c>
    </row>
    <row r="50" spans="1:5" ht="16.5">
      <c r="A50" s="124" t="s">
        <v>222</v>
      </c>
      <c r="B50" s="124">
        <v>1</v>
      </c>
      <c r="C50" s="124">
        <v>3</v>
      </c>
      <c r="D50" s="124" t="str">
        <f t="shared" si="0"/>
        <v>713</v>
      </c>
      <c r="E50" s="127" t="s">
        <v>224</v>
      </c>
    </row>
    <row r="51" spans="1:5" ht="16.5">
      <c r="A51" s="124" t="s">
        <v>227</v>
      </c>
      <c r="B51" s="124">
        <v>1</v>
      </c>
      <c r="C51" s="124">
        <v>1</v>
      </c>
      <c r="D51" s="124" t="str">
        <f t="shared" si="0"/>
        <v>711</v>
      </c>
      <c r="E51" s="127" t="s">
        <v>224</v>
      </c>
    </row>
    <row r="52" spans="1:5" ht="16.5">
      <c r="A52" s="124" t="s">
        <v>228</v>
      </c>
      <c r="B52" s="124">
        <v>9</v>
      </c>
      <c r="C52" s="124">
        <v>9</v>
      </c>
      <c r="D52" s="124" t="str">
        <f t="shared" si="0"/>
        <v>599</v>
      </c>
      <c r="E52" s="125" t="s">
        <v>220</v>
      </c>
    </row>
    <row r="53" spans="1:5" ht="16.5">
      <c r="A53" s="124" t="s">
        <v>228</v>
      </c>
      <c r="B53" s="124">
        <v>9</v>
      </c>
      <c r="C53" s="124" t="s">
        <v>227</v>
      </c>
      <c r="D53" s="124" t="str">
        <f t="shared" si="0"/>
        <v>597</v>
      </c>
      <c r="E53" s="125" t="s">
        <v>220</v>
      </c>
    </row>
    <row r="54" spans="1:5" ht="16.5">
      <c r="A54" s="124" t="s">
        <v>228</v>
      </c>
      <c r="B54" s="124">
        <v>9</v>
      </c>
      <c r="C54" s="124">
        <v>5</v>
      </c>
      <c r="D54" s="124" t="str">
        <f t="shared" si="0"/>
        <v>595</v>
      </c>
      <c r="E54" s="126" t="s">
        <v>223</v>
      </c>
    </row>
    <row r="55" spans="1:5" ht="16.5">
      <c r="A55" s="124" t="s">
        <v>228</v>
      </c>
      <c r="B55" s="124">
        <v>9</v>
      </c>
      <c r="C55" s="124">
        <v>3</v>
      </c>
      <c r="D55" s="124" t="str">
        <f t="shared" si="0"/>
        <v>593</v>
      </c>
      <c r="E55" s="126" t="s">
        <v>223</v>
      </c>
    </row>
    <row r="56" spans="1:5" ht="16.5">
      <c r="A56" s="124" t="s">
        <v>228</v>
      </c>
      <c r="B56" s="124">
        <v>9</v>
      </c>
      <c r="C56" s="124">
        <v>1</v>
      </c>
      <c r="D56" s="124" t="str">
        <f t="shared" si="0"/>
        <v>591</v>
      </c>
      <c r="E56" s="127" t="s">
        <v>224</v>
      </c>
    </row>
    <row r="57" spans="1:5" ht="16.5">
      <c r="A57" s="124" t="s">
        <v>229</v>
      </c>
      <c r="B57" s="124" t="s">
        <v>227</v>
      </c>
      <c r="C57" s="124">
        <v>9</v>
      </c>
      <c r="D57" s="124" t="str">
        <f t="shared" si="0"/>
        <v>579</v>
      </c>
      <c r="E57" s="125" t="s">
        <v>220</v>
      </c>
    </row>
    <row r="58" spans="1:5" ht="16.5">
      <c r="A58" s="124" t="s">
        <v>229</v>
      </c>
      <c r="B58" s="124" t="s">
        <v>222</v>
      </c>
      <c r="C58" s="124" t="s">
        <v>227</v>
      </c>
      <c r="D58" s="124" t="str">
        <f t="shared" si="0"/>
        <v>577</v>
      </c>
      <c r="E58" s="125" t="s">
        <v>220</v>
      </c>
    </row>
    <row r="59" spans="1:5" ht="16.5">
      <c r="A59" s="124" t="s">
        <v>229</v>
      </c>
      <c r="B59" s="124" t="s">
        <v>222</v>
      </c>
      <c r="C59" s="124">
        <v>5</v>
      </c>
      <c r="D59" s="124" t="str">
        <f t="shared" si="0"/>
        <v>575</v>
      </c>
      <c r="E59" s="126" t="s">
        <v>223</v>
      </c>
    </row>
    <row r="60" spans="1:5" ht="16.5">
      <c r="A60" s="124" t="s">
        <v>229</v>
      </c>
      <c r="B60" s="124" t="s">
        <v>227</v>
      </c>
      <c r="C60" s="124">
        <v>3</v>
      </c>
      <c r="D60" s="124" t="str">
        <f t="shared" si="0"/>
        <v>573</v>
      </c>
      <c r="E60" s="126" t="s">
        <v>223</v>
      </c>
    </row>
    <row r="61" spans="1:5" ht="16.5">
      <c r="A61" s="124" t="s">
        <v>229</v>
      </c>
      <c r="B61" s="124" t="s">
        <v>222</v>
      </c>
      <c r="C61" s="124">
        <v>1</v>
      </c>
      <c r="D61" s="124" t="str">
        <f t="shared" si="0"/>
        <v>571</v>
      </c>
      <c r="E61" s="127" t="s">
        <v>224</v>
      </c>
    </row>
    <row r="62" spans="1:5" ht="16.5">
      <c r="A62" s="124" t="s">
        <v>228</v>
      </c>
      <c r="B62" s="124">
        <v>5</v>
      </c>
      <c r="C62" s="124" t="s">
        <v>221</v>
      </c>
      <c r="D62" s="124" t="str">
        <f t="shared" si="0"/>
        <v>559</v>
      </c>
      <c r="E62" s="126" t="s">
        <v>223</v>
      </c>
    </row>
    <row r="63" spans="1:5" ht="16.5">
      <c r="A63" s="124" t="s">
        <v>229</v>
      </c>
      <c r="B63" s="124">
        <v>5</v>
      </c>
      <c r="C63" s="124" t="s">
        <v>227</v>
      </c>
      <c r="D63" s="124" t="str">
        <f t="shared" si="0"/>
        <v>557</v>
      </c>
      <c r="E63" s="126" t="s">
        <v>223</v>
      </c>
    </row>
    <row r="64" spans="1:5" ht="16.5">
      <c r="A64" s="124" t="s">
        <v>229</v>
      </c>
      <c r="B64" s="124">
        <v>5</v>
      </c>
      <c r="C64" s="124">
        <v>5</v>
      </c>
      <c r="D64" s="124" t="str">
        <f t="shared" si="0"/>
        <v>555</v>
      </c>
      <c r="E64" s="127" t="s">
        <v>224</v>
      </c>
    </row>
    <row r="65" spans="1:5" ht="16.5">
      <c r="A65" s="124" t="s">
        <v>228</v>
      </c>
      <c r="B65" s="124">
        <v>5</v>
      </c>
      <c r="C65" s="124">
        <v>3</v>
      </c>
      <c r="D65" s="124" t="str">
        <f t="shared" si="0"/>
        <v>553</v>
      </c>
      <c r="E65" s="127" t="s">
        <v>224</v>
      </c>
    </row>
    <row r="66" spans="1:5" ht="16.5">
      <c r="A66" s="124" t="s">
        <v>228</v>
      </c>
      <c r="B66" s="124">
        <v>5</v>
      </c>
      <c r="C66" s="124">
        <v>1</v>
      </c>
      <c r="D66" s="124" t="str">
        <f t="shared" si="0"/>
        <v>551</v>
      </c>
      <c r="E66" s="127" t="s">
        <v>224</v>
      </c>
    </row>
    <row r="67" spans="1:5" ht="16.5">
      <c r="A67" s="124" t="s">
        <v>228</v>
      </c>
      <c r="B67" s="124">
        <v>3</v>
      </c>
      <c r="C67" s="124" t="s">
        <v>221</v>
      </c>
      <c r="D67" s="124" t="str">
        <f t="shared" ref="D67:D126" si="1">A67&amp;B67&amp;C67</f>
        <v>539</v>
      </c>
      <c r="E67" s="127" t="s">
        <v>224</v>
      </c>
    </row>
    <row r="68" spans="1:5" ht="16.5">
      <c r="A68" s="124" t="s">
        <v>228</v>
      </c>
      <c r="B68" s="124">
        <v>3</v>
      </c>
      <c r="C68" s="124" t="s">
        <v>227</v>
      </c>
      <c r="D68" s="124" t="str">
        <f t="shared" si="1"/>
        <v>537</v>
      </c>
      <c r="E68" s="127" t="s">
        <v>224</v>
      </c>
    </row>
    <row r="69" spans="1:5" ht="16.5">
      <c r="A69" s="124" t="s">
        <v>228</v>
      </c>
      <c r="B69" s="124">
        <v>3</v>
      </c>
      <c r="C69" s="124">
        <v>5</v>
      </c>
      <c r="D69" s="124" t="str">
        <f t="shared" si="1"/>
        <v>535</v>
      </c>
      <c r="E69" s="127" t="s">
        <v>224</v>
      </c>
    </row>
    <row r="70" spans="1:5" ht="16.5">
      <c r="A70" s="124" t="s">
        <v>228</v>
      </c>
      <c r="B70" s="124">
        <v>3</v>
      </c>
      <c r="C70" s="124">
        <v>3</v>
      </c>
      <c r="D70" s="124" t="str">
        <f t="shared" si="1"/>
        <v>533</v>
      </c>
      <c r="E70" s="127" t="s">
        <v>224</v>
      </c>
    </row>
    <row r="71" spans="1:5" ht="16.5">
      <c r="A71" s="124" t="s">
        <v>228</v>
      </c>
      <c r="B71" s="124">
        <v>3</v>
      </c>
      <c r="C71" s="124">
        <v>1</v>
      </c>
      <c r="D71" s="124" t="str">
        <f t="shared" si="1"/>
        <v>531</v>
      </c>
      <c r="E71" s="127" t="s">
        <v>224</v>
      </c>
    </row>
    <row r="72" spans="1:5" ht="16.5">
      <c r="A72" s="124" t="s">
        <v>229</v>
      </c>
      <c r="B72" s="124">
        <v>1</v>
      </c>
      <c r="C72" s="124" t="s">
        <v>230</v>
      </c>
      <c r="D72" s="124" t="str">
        <f t="shared" si="1"/>
        <v>519</v>
      </c>
      <c r="E72" s="127" t="s">
        <v>224</v>
      </c>
    </row>
    <row r="73" spans="1:5" ht="16.5">
      <c r="A73" s="124" t="s">
        <v>229</v>
      </c>
      <c r="B73" s="124">
        <v>1</v>
      </c>
      <c r="C73" s="124" t="s">
        <v>222</v>
      </c>
      <c r="D73" s="124" t="str">
        <f t="shared" si="1"/>
        <v>517</v>
      </c>
      <c r="E73" s="127" t="s">
        <v>224</v>
      </c>
    </row>
    <row r="74" spans="1:5" ht="16.5">
      <c r="A74" s="124" t="s">
        <v>229</v>
      </c>
      <c r="B74" s="124">
        <v>1</v>
      </c>
      <c r="C74" s="124">
        <v>5</v>
      </c>
      <c r="D74" s="124" t="str">
        <f t="shared" si="1"/>
        <v>515</v>
      </c>
      <c r="E74" s="127" t="s">
        <v>224</v>
      </c>
    </row>
    <row r="75" spans="1:5" ht="16.5">
      <c r="A75" s="124" t="s">
        <v>231</v>
      </c>
      <c r="B75" s="124">
        <v>1</v>
      </c>
      <c r="C75" s="124">
        <v>3</v>
      </c>
      <c r="D75" s="124" t="str">
        <f t="shared" si="1"/>
        <v>513</v>
      </c>
      <c r="E75" s="127" t="s">
        <v>224</v>
      </c>
    </row>
    <row r="76" spans="1:5" ht="16.5">
      <c r="A76" s="124" t="s">
        <v>229</v>
      </c>
      <c r="B76" s="124">
        <v>1</v>
      </c>
      <c r="C76" s="124">
        <v>1</v>
      </c>
      <c r="D76" s="124" t="str">
        <f t="shared" si="1"/>
        <v>511</v>
      </c>
      <c r="E76" s="127" t="s">
        <v>224</v>
      </c>
    </row>
    <row r="77" spans="1:5" ht="16.5">
      <c r="A77" s="124" t="s">
        <v>232</v>
      </c>
      <c r="B77" s="124">
        <v>9</v>
      </c>
      <c r="C77" s="124">
        <v>9</v>
      </c>
      <c r="D77" s="124" t="str">
        <f t="shared" si="1"/>
        <v>399</v>
      </c>
      <c r="E77" s="126" t="s">
        <v>223</v>
      </c>
    </row>
    <row r="78" spans="1:5" ht="16.5">
      <c r="A78" s="124" t="s">
        <v>232</v>
      </c>
      <c r="B78" s="124">
        <v>9</v>
      </c>
      <c r="C78" s="124" t="s">
        <v>222</v>
      </c>
      <c r="D78" s="124" t="str">
        <f t="shared" si="1"/>
        <v>397</v>
      </c>
      <c r="E78" s="126" t="s">
        <v>223</v>
      </c>
    </row>
    <row r="79" spans="1:5" ht="16.5">
      <c r="A79" s="124" t="s">
        <v>233</v>
      </c>
      <c r="B79" s="124">
        <v>9</v>
      </c>
      <c r="C79" s="124">
        <v>5</v>
      </c>
      <c r="D79" s="124" t="str">
        <f t="shared" si="1"/>
        <v>395</v>
      </c>
      <c r="E79" s="126" t="s">
        <v>223</v>
      </c>
    </row>
    <row r="80" spans="1:5" ht="16.5">
      <c r="A80" s="124" t="s">
        <v>234</v>
      </c>
      <c r="B80" s="124">
        <v>9</v>
      </c>
      <c r="C80" s="124">
        <v>3</v>
      </c>
      <c r="D80" s="124" t="str">
        <f t="shared" si="1"/>
        <v>393</v>
      </c>
      <c r="E80" s="127" t="s">
        <v>224</v>
      </c>
    </row>
    <row r="81" spans="1:5" ht="16.5">
      <c r="A81" s="124" t="s">
        <v>233</v>
      </c>
      <c r="B81" s="124">
        <v>9</v>
      </c>
      <c r="C81" s="124">
        <v>1</v>
      </c>
      <c r="D81" s="124" t="str">
        <f t="shared" si="1"/>
        <v>391</v>
      </c>
      <c r="E81" s="127" t="s">
        <v>224</v>
      </c>
    </row>
    <row r="82" spans="1:5" ht="16.5">
      <c r="A82" s="124" t="s">
        <v>233</v>
      </c>
      <c r="B82" s="124" t="s">
        <v>222</v>
      </c>
      <c r="C82" s="124">
        <v>9</v>
      </c>
      <c r="D82" s="124" t="str">
        <f t="shared" si="1"/>
        <v>379</v>
      </c>
      <c r="E82" s="127" t="s">
        <v>224</v>
      </c>
    </row>
    <row r="83" spans="1:5" ht="16.5">
      <c r="A83" s="124" t="s">
        <v>233</v>
      </c>
      <c r="B83" s="124" t="s">
        <v>225</v>
      </c>
      <c r="C83" s="124" t="s">
        <v>225</v>
      </c>
      <c r="D83" s="124" t="str">
        <f t="shared" si="1"/>
        <v>377</v>
      </c>
      <c r="E83" s="127" t="s">
        <v>224</v>
      </c>
    </row>
    <row r="84" spans="1:5" ht="16.5">
      <c r="A84" s="124" t="s">
        <v>235</v>
      </c>
      <c r="B84" s="124" t="s">
        <v>225</v>
      </c>
      <c r="C84" s="124">
        <v>5</v>
      </c>
      <c r="D84" s="124" t="str">
        <f t="shared" si="1"/>
        <v>375</v>
      </c>
      <c r="E84" s="127" t="s">
        <v>224</v>
      </c>
    </row>
    <row r="85" spans="1:5" ht="16.5">
      <c r="A85" s="124" t="s">
        <v>232</v>
      </c>
      <c r="B85" s="124" t="s">
        <v>236</v>
      </c>
      <c r="C85" s="124">
        <v>3</v>
      </c>
      <c r="D85" s="124" t="str">
        <f t="shared" si="1"/>
        <v>373</v>
      </c>
      <c r="E85" s="127" t="s">
        <v>224</v>
      </c>
    </row>
    <row r="86" spans="1:5" ht="16.5">
      <c r="A86" s="124" t="s">
        <v>237</v>
      </c>
      <c r="B86" s="124" t="s">
        <v>227</v>
      </c>
      <c r="C86" s="124">
        <v>1</v>
      </c>
      <c r="D86" s="124" t="str">
        <f t="shared" si="1"/>
        <v>371</v>
      </c>
      <c r="E86" s="127" t="s">
        <v>224</v>
      </c>
    </row>
    <row r="87" spans="1:5" ht="16.5">
      <c r="A87" s="124" t="s">
        <v>232</v>
      </c>
      <c r="B87" s="124">
        <v>5</v>
      </c>
      <c r="C87" s="124" t="s">
        <v>226</v>
      </c>
      <c r="D87" s="124" t="str">
        <f t="shared" si="1"/>
        <v>359</v>
      </c>
      <c r="E87" s="127" t="s">
        <v>224</v>
      </c>
    </row>
    <row r="88" spans="1:5" ht="16.5">
      <c r="A88" s="124" t="s">
        <v>234</v>
      </c>
      <c r="B88" s="124">
        <v>5</v>
      </c>
      <c r="C88" s="124" t="s">
        <v>227</v>
      </c>
      <c r="D88" s="124" t="str">
        <f t="shared" si="1"/>
        <v>357</v>
      </c>
      <c r="E88" s="127" t="s">
        <v>224</v>
      </c>
    </row>
    <row r="89" spans="1:5" ht="16.5">
      <c r="A89" s="124" t="s">
        <v>234</v>
      </c>
      <c r="B89" s="124">
        <v>5</v>
      </c>
      <c r="C89" s="124">
        <v>5</v>
      </c>
      <c r="D89" s="124" t="str">
        <f t="shared" si="1"/>
        <v>355</v>
      </c>
      <c r="E89" s="127" t="s">
        <v>224</v>
      </c>
    </row>
    <row r="90" spans="1:5" ht="16.5">
      <c r="A90" s="124" t="s">
        <v>234</v>
      </c>
      <c r="B90" s="124">
        <v>5</v>
      </c>
      <c r="C90" s="124">
        <v>3</v>
      </c>
      <c r="D90" s="124" t="str">
        <f t="shared" si="1"/>
        <v>353</v>
      </c>
      <c r="E90" s="127" t="s">
        <v>224</v>
      </c>
    </row>
    <row r="91" spans="1:5" ht="16.5">
      <c r="A91" s="124" t="s">
        <v>233</v>
      </c>
      <c r="B91" s="124">
        <v>5</v>
      </c>
      <c r="C91" s="124">
        <v>1</v>
      </c>
      <c r="D91" s="124" t="str">
        <f t="shared" si="1"/>
        <v>351</v>
      </c>
      <c r="E91" s="127" t="s">
        <v>224</v>
      </c>
    </row>
    <row r="92" spans="1:5" ht="16.5">
      <c r="A92" s="124" t="s">
        <v>234</v>
      </c>
      <c r="B92" s="124">
        <v>3</v>
      </c>
      <c r="C92" s="124" t="s">
        <v>238</v>
      </c>
      <c r="D92" s="124" t="str">
        <f t="shared" si="1"/>
        <v>339</v>
      </c>
      <c r="E92" s="127" t="s">
        <v>224</v>
      </c>
    </row>
    <row r="93" spans="1:5" ht="16.5">
      <c r="A93" s="124" t="s">
        <v>239</v>
      </c>
      <c r="B93" s="124">
        <v>3</v>
      </c>
      <c r="C93" s="124" t="s">
        <v>227</v>
      </c>
      <c r="D93" s="124" t="str">
        <f t="shared" si="1"/>
        <v>337</v>
      </c>
      <c r="E93" s="127" t="s">
        <v>224</v>
      </c>
    </row>
    <row r="94" spans="1:5" ht="16.5">
      <c r="A94" s="124" t="s">
        <v>234</v>
      </c>
      <c r="B94" s="124">
        <v>3</v>
      </c>
      <c r="C94" s="124">
        <v>5</v>
      </c>
      <c r="D94" s="124" t="str">
        <f t="shared" si="1"/>
        <v>335</v>
      </c>
      <c r="E94" s="127" t="s">
        <v>224</v>
      </c>
    </row>
    <row r="95" spans="1:5" ht="16.5">
      <c r="A95" s="124" t="s">
        <v>233</v>
      </c>
      <c r="B95" s="124">
        <v>3</v>
      </c>
      <c r="C95" s="124">
        <v>3</v>
      </c>
      <c r="D95" s="124" t="str">
        <f t="shared" si="1"/>
        <v>333</v>
      </c>
      <c r="E95" s="127" t="s">
        <v>224</v>
      </c>
    </row>
    <row r="96" spans="1:5" ht="16.5">
      <c r="A96" s="124" t="s">
        <v>233</v>
      </c>
      <c r="B96" s="124">
        <v>3</v>
      </c>
      <c r="C96" s="124">
        <v>1</v>
      </c>
      <c r="D96" s="124" t="str">
        <f t="shared" si="1"/>
        <v>331</v>
      </c>
      <c r="E96" s="127" t="s">
        <v>224</v>
      </c>
    </row>
    <row r="97" spans="1:5" ht="16.5">
      <c r="A97" s="124" t="s">
        <v>233</v>
      </c>
      <c r="B97" s="124">
        <v>1</v>
      </c>
      <c r="C97" s="124" t="s">
        <v>226</v>
      </c>
      <c r="D97" s="124" t="str">
        <f t="shared" si="1"/>
        <v>319</v>
      </c>
      <c r="E97" s="127" t="s">
        <v>224</v>
      </c>
    </row>
    <row r="98" spans="1:5" ht="16.5">
      <c r="A98" s="124" t="s">
        <v>233</v>
      </c>
      <c r="B98" s="124">
        <v>1</v>
      </c>
      <c r="C98" s="124" t="s">
        <v>227</v>
      </c>
      <c r="D98" s="124" t="str">
        <f t="shared" si="1"/>
        <v>317</v>
      </c>
      <c r="E98" s="127" t="s">
        <v>224</v>
      </c>
    </row>
    <row r="99" spans="1:5" ht="16.5">
      <c r="A99" s="124" t="s">
        <v>234</v>
      </c>
      <c r="B99" s="124">
        <v>1</v>
      </c>
      <c r="C99" s="124">
        <v>5</v>
      </c>
      <c r="D99" s="124" t="str">
        <f t="shared" si="1"/>
        <v>315</v>
      </c>
      <c r="E99" s="127" t="s">
        <v>224</v>
      </c>
    </row>
    <row r="100" spans="1:5" ht="16.5">
      <c r="A100" s="124" t="s">
        <v>232</v>
      </c>
      <c r="B100" s="124">
        <v>1</v>
      </c>
      <c r="C100" s="124">
        <v>3</v>
      </c>
      <c r="D100" s="124" t="str">
        <f t="shared" si="1"/>
        <v>313</v>
      </c>
      <c r="E100" s="127" t="s">
        <v>224</v>
      </c>
    </row>
    <row r="101" spans="1:5" ht="16.5">
      <c r="A101" s="124" t="s">
        <v>234</v>
      </c>
      <c r="B101" s="124">
        <v>1</v>
      </c>
      <c r="C101" s="124">
        <v>1</v>
      </c>
      <c r="D101" s="124" t="str">
        <f t="shared" si="1"/>
        <v>311</v>
      </c>
      <c r="E101" s="127" t="s">
        <v>224</v>
      </c>
    </row>
    <row r="102" spans="1:5" ht="16.5">
      <c r="A102" s="124" t="s">
        <v>240</v>
      </c>
      <c r="B102" s="124">
        <v>9</v>
      </c>
      <c r="C102" s="124">
        <v>9</v>
      </c>
      <c r="D102" s="124" t="str">
        <f t="shared" si="1"/>
        <v>199</v>
      </c>
      <c r="E102" s="127" t="s">
        <v>224</v>
      </c>
    </row>
    <row r="103" spans="1:5" ht="16.5">
      <c r="A103" s="124" t="s">
        <v>240</v>
      </c>
      <c r="B103" s="124">
        <v>9</v>
      </c>
      <c r="C103" s="124" t="s">
        <v>225</v>
      </c>
      <c r="D103" s="124" t="str">
        <f t="shared" si="1"/>
        <v>197</v>
      </c>
      <c r="E103" s="127" t="s">
        <v>224</v>
      </c>
    </row>
    <row r="104" spans="1:5" ht="16.5">
      <c r="A104" s="124" t="s">
        <v>241</v>
      </c>
      <c r="B104" s="124">
        <v>9</v>
      </c>
      <c r="C104" s="124">
        <v>5</v>
      </c>
      <c r="D104" s="124" t="str">
        <f t="shared" si="1"/>
        <v>195</v>
      </c>
      <c r="E104" s="127" t="s">
        <v>224</v>
      </c>
    </row>
    <row r="105" spans="1:5" ht="16.5">
      <c r="A105" s="124" t="s">
        <v>240</v>
      </c>
      <c r="B105" s="124">
        <v>9</v>
      </c>
      <c r="C105" s="124">
        <v>3</v>
      </c>
      <c r="D105" s="124" t="str">
        <f t="shared" si="1"/>
        <v>193</v>
      </c>
      <c r="E105" s="127" t="s">
        <v>224</v>
      </c>
    </row>
    <row r="106" spans="1:5" ht="16.5">
      <c r="A106" s="124" t="s">
        <v>240</v>
      </c>
      <c r="B106" s="124">
        <v>9</v>
      </c>
      <c r="C106" s="124">
        <v>1</v>
      </c>
      <c r="D106" s="124" t="str">
        <f t="shared" si="1"/>
        <v>191</v>
      </c>
      <c r="E106" s="127" t="s">
        <v>224</v>
      </c>
    </row>
    <row r="107" spans="1:5" ht="16.5">
      <c r="A107" s="124" t="s">
        <v>242</v>
      </c>
      <c r="B107" s="124" t="s">
        <v>227</v>
      </c>
      <c r="C107" s="124">
        <v>9</v>
      </c>
      <c r="D107" s="124" t="str">
        <f t="shared" si="1"/>
        <v>179</v>
      </c>
      <c r="E107" s="127" t="s">
        <v>224</v>
      </c>
    </row>
    <row r="108" spans="1:5" ht="16.5">
      <c r="A108" s="124" t="s">
        <v>241</v>
      </c>
      <c r="B108" s="124" t="s">
        <v>227</v>
      </c>
      <c r="C108" s="124" t="s">
        <v>227</v>
      </c>
      <c r="D108" s="124" t="str">
        <f t="shared" si="1"/>
        <v>177</v>
      </c>
      <c r="E108" s="127" t="s">
        <v>224</v>
      </c>
    </row>
    <row r="109" spans="1:5" ht="16.5">
      <c r="A109" s="124" t="s">
        <v>242</v>
      </c>
      <c r="B109" s="124" t="s">
        <v>222</v>
      </c>
      <c r="C109" s="124">
        <v>5</v>
      </c>
      <c r="D109" s="124" t="str">
        <f t="shared" si="1"/>
        <v>175</v>
      </c>
      <c r="E109" s="127" t="s">
        <v>224</v>
      </c>
    </row>
    <row r="110" spans="1:5" ht="16.5">
      <c r="A110" s="124" t="s">
        <v>240</v>
      </c>
      <c r="B110" s="124" t="s">
        <v>227</v>
      </c>
      <c r="C110" s="124">
        <v>3</v>
      </c>
      <c r="D110" s="124" t="str">
        <f t="shared" si="1"/>
        <v>173</v>
      </c>
      <c r="E110" s="127" t="s">
        <v>224</v>
      </c>
    </row>
    <row r="111" spans="1:5" ht="16.5">
      <c r="A111" s="124" t="s">
        <v>243</v>
      </c>
      <c r="B111" s="124" t="s">
        <v>227</v>
      </c>
      <c r="C111" s="124">
        <v>1</v>
      </c>
      <c r="D111" s="124" t="str">
        <f t="shared" si="1"/>
        <v>171</v>
      </c>
      <c r="E111" s="127" t="s">
        <v>224</v>
      </c>
    </row>
    <row r="112" spans="1:5" ht="16.5">
      <c r="A112" s="124" t="s">
        <v>240</v>
      </c>
      <c r="B112" s="124">
        <v>5</v>
      </c>
      <c r="C112" s="124" t="s">
        <v>230</v>
      </c>
      <c r="D112" s="124" t="str">
        <f t="shared" si="1"/>
        <v>159</v>
      </c>
      <c r="E112" s="127" t="s">
        <v>224</v>
      </c>
    </row>
    <row r="113" spans="1:5" ht="16.5">
      <c r="A113" s="124" t="s">
        <v>240</v>
      </c>
      <c r="B113" s="124">
        <v>5</v>
      </c>
      <c r="C113" s="124" t="s">
        <v>227</v>
      </c>
      <c r="D113" s="124" t="str">
        <f t="shared" si="1"/>
        <v>157</v>
      </c>
      <c r="E113" s="127" t="s">
        <v>224</v>
      </c>
    </row>
    <row r="114" spans="1:5" ht="16.5">
      <c r="A114" s="124" t="s">
        <v>240</v>
      </c>
      <c r="B114" s="124">
        <v>5</v>
      </c>
      <c r="C114" s="124">
        <v>5</v>
      </c>
      <c r="D114" s="124" t="str">
        <f t="shared" si="1"/>
        <v>155</v>
      </c>
      <c r="E114" s="127" t="s">
        <v>224</v>
      </c>
    </row>
    <row r="115" spans="1:5" ht="16.5">
      <c r="A115" s="124" t="s">
        <v>244</v>
      </c>
      <c r="B115" s="124">
        <v>5</v>
      </c>
      <c r="C115" s="124">
        <v>3</v>
      </c>
      <c r="D115" s="124" t="str">
        <f t="shared" si="1"/>
        <v>153</v>
      </c>
      <c r="E115" s="127" t="s">
        <v>224</v>
      </c>
    </row>
    <row r="116" spans="1:5" ht="16.5">
      <c r="A116" s="124" t="s">
        <v>240</v>
      </c>
      <c r="B116" s="124">
        <v>5</v>
      </c>
      <c r="C116" s="124">
        <v>1</v>
      </c>
      <c r="D116" s="124" t="str">
        <f t="shared" si="1"/>
        <v>151</v>
      </c>
      <c r="E116" s="127" t="s">
        <v>224</v>
      </c>
    </row>
    <row r="117" spans="1:5" ht="16.5">
      <c r="A117" s="124" t="s">
        <v>240</v>
      </c>
      <c r="B117" s="124">
        <v>3</v>
      </c>
      <c r="C117" s="124" t="s">
        <v>230</v>
      </c>
      <c r="D117" s="124" t="str">
        <f t="shared" si="1"/>
        <v>139</v>
      </c>
      <c r="E117" s="127" t="s">
        <v>224</v>
      </c>
    </row>
    <row r="118" spans="1:5" ht="16.5">
      <c r="A118" s="124" t="s">
        <v>240</v>
      </c>
      <c r="B118" s="124">
        <v>3</v>
      </c>
      <c r="C118" s="124" t="s">
        <v>227</v>
      </c>
      <c r="D118" s="124" t="str">
        <f t="shared" si="1"/>
        <v>137</v>
      </c>
      <c r="E118" s="127" t="s">
        <v>224</v>
      </c>
    </row>
    <row r="119" spans="1:5" ht="16.5">
      <c r="A119" s="124" t="s">
        <v>240</v>
      </c>
      <c r="B119" s="124">
        <v>3</v>
      </c>
      <c r="C119" s="124">
        <v>5</v>
      </c>
      <c r="D119" s="124" t="str">
        <f t="shared" si="1"/>
        <v>135</v>
      </c>
      <c r="E119" s="127" t="s">
        <v>224</v>
      </c>
    </row>
    <row r="120" spans="1:5" ht="16.5">
      <c r="A120" s="124" t="s">
        <v>240</v>
      </c>
      <c r="B120" s="124">
        <v>3</v>
      </c>
      <c r="C120" s="124">
        <v>3</v>
      </c>
      <c r="D120" s="124" t="str">
        <f t="shared" si="1"/>
        <v>133</v>
      </c>
      <c r="E120" s="127" t="s">
        <v>224</v>
      </c>
    </row>
    <row r="121" spans="1:5" ht="16.5">
      <c r="A121" s="124" t="s">
        <v>240</v>
      </c>
      <c r="B121" s="124">
        <v>3</v>
      </c>
      <c r="C121" s="124">
        <v>1</v>
      </c>
      <c r="D121" s="124" t="str">
        <f t="shared" si="1"/>
        <v>131</v>
      </c>
      <c r="E121" s="127" t="s">
        <v>224</v>
      </c>
    </row>
    <row r="122" spans="1:5" ht="16.5">
      <c r="A122" s="124" t="s">
        <v>240</v>
      </c>
      <c r="B122" s="124">
        <v>1</v>
      </c>
      <c r="C122" s="124" t="s">
        <v>230</v>
      </c>
      <c r="D122" s="124" t="str">
        <f t="shared" si="1"/>
        <v>119</v>
      </c>
      <c r="E122" s="127" t="s">
        <v>224</v>
      </c>
    </row>
    <row r="123" spans="1:5" ht="16.5">
      <c r="A123" s="124" t="s">
        <v>240</v>
      </c>
      <c r="B123" s="124">
        <v>1</v>
      </c>
      <c r="C123" s="124" t="s">
        <v>227</v>
      </c>
      <c r="D123" s="124" t="str">
        <f t="shared" si="1"/>
        <v>117</v>
      </c>
      <c r="E123" s="127" t="s">
        <v>224</v>
      </c>
    </row>
    <row r="124" spans="1:5" ht="16.5">
      <c r="A124" s="124" t="s">
        <v>240</v>
      </c>
      <c r="B124" s="124">
        <v>1</v>
      </c>
      <c r="C124" s="124">
        <v>5</v>
      </c>
      <c r="D124" s="124" t="str">
        <f t="shared" si="1"/>
        <v>115</v>
      </c>
      <c r="E124" s="127" t="s">
        <v>224</v>
      </c>
    </row>
    <row r="125" spans="1:5" ht="16.5">
      <c r="A125" s="124" t="s">
        <v>240</v>
      </c>
      <c r="B125" s="124">
        <v>1</v>
      </c>
      <c r="C125" s="124">
        <v>3</v>
      </c>
      <c r="D125" s="124" t="str">
        <f t="shared" si="1"/>
        <v>113</v>
      </c>
      <c r="E125" s="127" t="s">
        <v>224</v>
      </c>
    </row>
    <row r="126" spans="1:5" ht="16.5">
      <c r="A126" s="124" t="s">
        <v>240</v>
      </c>
      <c r="B126" s="124">
        <v>1</v>
      </c>
      <c r="C126" s="124">
        <v>1</v>
      </c>
      <c r="D126" s="124" t="str">
        <f t="shared" si="1"/>
        <v>111</v>
      </c>
      <c r="E126" s="127" t="s">
        <v>224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NUDD风险评估表</vt:lpstr>
      <vt:lpstr>NUDD成员表</vt:lpstr>
      <vt:lpstr>结构分析表</vt:lpstr>
      <vt:lpstr>NUDD复盘分析表</vt:lpstr>
      <vt:lpstr>功能风险识别</vt:lpstr>
      <vt:lpstr>风险评估工具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Tony.zhou</dc:creator>
  <cp:lastModifiedBy>hanqi.zhang(张汉奇)</cp:lastModifiedBy>
  <cp:lastPrinted>2021-01-05T01:17:40Z</cp:lastPrinted>
  <dcterms:created xsi:type="dcterms:W3CDTF">2019-07-01T01:05:11Z</dcterms:created>
  <dcterms:modified xsi:type="dcterms:W3CDTF">2024-01-23T08:47:12Z</dcterms:modified>
</cp:coreProperties>
</file>