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3.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45" windowWidth="4905" windowHeight="463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OFFSET(SWMETA3!$A$1,0,0,COUNTA(SWMETA3!$A:$A),1)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DT9" i="12" l="1"/>
  <c r="DT8" i="12"/>
  <c r="I59" i="12"/>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A1" i="12"/>
  <c r="DO9" i="12"/>
  <c r="DO8" i="12"/>
  <c r="O59" i="12"/>
  <c r="O58" i="12"/>
  <c r="O57" i="12"/>
  <c r="O56" i="12"/>
  <c r="O55" i="12"/>
  <c r="O54" i="12"/>
  <c r="O53" i="12"/>
  <c r="O52" i="12"/>
  <c r="O51" i="12"/>
  <c r="O50" i="12"/>
  <c r="O49" i="12"/>
  <c r="O48" i="12"/>
  <c r="O47" i="12"/>
  <c r="O46" i="12"/>
  <c r="O45" i="12"/>
  <c r="O44" i="12"/>
  <c r="O43" i="12"/>
  <c r="O42" i="12"/>
  <c r="O41" i="12"/>
  <c r="O40" i="12"/>
  <c r="O39" i="12"/>
  <c r="O38" i="12"/>
  <c r="O37" i="12"/>
  <c r="O36" i="12"/>
  <c r="O35" i="12"/>
  <c r="O34" i="12"/>
  <c r="O33" i="12"/>
  <c r="O32" i="12"/>
  <c r="O31" i="12"/>
  <c r="O30" i="12"/>
  <c r="O29" i="12"/>
  <c r="O28" i="12"/>
  <c r="O27" i="12"/>
  <c r="O26" i="12"/>
  <c r="O25" i="12"/>
  <c r="O24" i="12"/>
  <c r="O23" i="12"/>
  <c r="O22" i="12"/>
  <c r="N59" i="12"/>
  <c r="N58" i="12"/>
  <c r="N57" i="12"/>
  <c r="N56" i="12"/>
  <c r="N55" i="12"/>
  <c r="N54" i="12"/>
  <c r="N53" i="12"/>
  <c r="N52" i="12"/>
  <c r="N51" i="12"/>
  <c r="N50" i="12"/>
  <c r="N49" i="12"/>
  <c r="N48" i="12"/>
  <c r="N47" i="12"/>
  <c r="N46" i="12"/>
  <c r="N45" i="12"/>
  <c r="N44" i="12"/>
  <c r="N43" i="12"/>
  <c r="N42" i="12"/>
  <c r="N41" i="12"/>
  <c r="N40" i="12"/>
  <c r="N39" i="12"/>
  <c r="N38" i="12"/>
  <c r="N37" i="12"/>
  <c r="N36" i="12"/>
  <c r="N35" i="12"/>
  <c r="N34" i="12"/>
  <c r="N33" i="12"/>
  <c r="N32" i="12"/>
  <c r="N31" i="12"/>
  <c r="N30" i="12"/>
  <c r="N29" i="12"/>
  <c r="N28" i="12"/>
  <c r="N27" i="12"/>
  <c r="N26" i="12"/>
  <c r="N25" i="12"/>
  <c r="N24" i="12"/>
  <c r="N23" i="12"/>
  <c r="N22" i="12"/>
  <c r="EA59" i="12"/>
  <c r="ED59" i="12" s="1"/>
  <c r="DZ59" i="12"/>
  <c r="EC59" i="12" s="1"/>
  <c r="EF59" i="12" s="1"/>
  <c r="DY59" i="12"/>
  <c r="EB59" i="12" s="1"/>
  <c r="P59" i="12"/>
  <c r="Q59" i="12" s="1"/>
  <c r="G59" i="12"/>
  <c r="D59" i="12"/>
  <c r="C59" i="12"/>
  <c r="B59" i="12"/>
  <c r="E59" i="12" s="1"/>
  <c r="A59" i="12"/>
  <c r="BE59" i="12" s="1"/>
  <c r="DU58" i="12"/>
  <c r="DV58" i="12" s="1"/>
  <c r="DW58" i="12" s="1"/>
  <c r="DX58" i="12" s="1"/>
  <c r="P58" i="12"/>
  <c r="Q58" i="12" s="1"/>
  <c r="D58" i="12"/>
  <c r="C58" i="12"/>
  <c r="B58" i="12"/>
  <c r="E58" i="12" s="1"/>
  <c r="A58" i="12"/>
  <c r="BF58" i="12" s="1"/>
  <c r="EA57" i="12"/>
  <c r="ED57" i="12" s="1"/>
  <c r="EG57" i="12" s="1"/>
  <c r="DZ57" i="12"/>
  <c r="EC57" i="12" s="1"/>
  <c r="DY57" i="12"/>
  <c r="EB57" i="12" s="1"/>
  <c r="EE57" i="12" s="1"/>
  <c r="P57" i="12"/>
  <c r="Q57" i="12" s="1"/>
  <c r="D57" i="12"/>
  <c r="C57" i="12"/>
  <c r="B57" i="12"/>
  <c r="E57" i="12" s="1"/>
  <c r="A57" i="12"/>
  <c r="BE57" i="12" s="1"/>
  <c r="DU56" i="12"/>
  <c r="DV56" i="12" s="1"/>
  <c r="DW56" i="12" s="1"/>
  <c r="DX56" i="12" s="1"/>
  <c r="P56" i="12"/>
  <c r="Q56" i="12" s="1"/>
  <c r="D56" i="12"/>
  <c r="C56" i="12"/>
  <c r="B56" i="12"/>
  <c r="E56" i="12" s="1"/>
  <c r="A56" i="12"/>
  <c r="BF56" i="12" s="1"/>
  <c r="EB55" i="12"/>
  <c r="EE55" i="12" s="1"/>
  <c r="EA55" i="12"/>
  <c r="ED55" i="12" s="1"/>
  <c r="EG55" i="12" s="1"/>
  <c r="DZ55" i="12"/>
  <c r="EC55" i="12" s="1"/>
  <c r="DY55" i="12"/>
  <c r="P55" i="12"/>
  <c r="K55" i="12" s="1"/>
  <c r="D55" i="12"/>
  <c r="C55" i="12"/>
  <c r="B55" i="12"/>
  <c r="E55" i="12" s="1"/>
  <c r="A55" i="12"/>
  <c r="BE55" i="12" s="1"/>
  <c r="DU54" i="12"/>
  <c r="DV54" i="12" s="1"/>
  <c r="DW54" i="12" s="1"/>
  <c r="DX54" i="12" s="1"/>
  <c r="DY54" i="12" s="1"/>
  <c r="P54" i="12"/>
  <c r="F54" i="12" s="1"/>
  <c r="D54" i="12"/>
  <c r="C54" i="12"/>
  <c r="B54" i="12"/>
  <c r="E54" i="12" s="1"/>
  <c r="A54" i="12"/>
  <c r="BF54" i="12" s="1"/>
  <c r="EA53" i="12"/>
  <c r="ED53" i="12" s="1"/>
  <c r="EG53" i="12" s="1"/>
  <c r="EJ53" i="12" s="1"/>
  <c r="DZ53" i="12"/>
  <c r="EC53" i="12" s="1"/>
  <c r="EF53" i="12" s="1"/>
  <c r="DY53" i="12"/>
  <c r="EB53" i="12" s="1"/>
  <c r="EE53" i="12" s="1"/>
  <c r="EH53" i="12" s="1"/>
  <c r="EK53" i="12" s="1"/>
  <c r="EN53" i="12" s="1"/>
  <c r="P53" i="12"/>
  <c r="K53" i="12" s="1"/>
  <c r="D53" i="12"/>
  <c r="C53" i="12"/>
  <c r="B53" i="12"/>
  <c r="E53" i="12" s="1"/>
  <c r="A53" i="12"/>
  <c r="DU52" i="12"/>
  <c r="DV52" i="12" s="1"/>
  <c r="DW52" i="12" s="1"/>
  <c r="DX52" i="12" s="1"/>
  <c r="DY52" i="12" s="1"/>
  <c r="DZ52" i="12" s="1"/>
  <c r="EA52" i="12" s="1"/>
  <c r="EB52" i="12" s="1"/>
  <c r="EC52" i="12" s="1"/>
  <c r="P52" i="12"/>
  <c r="Q52" i="12" s="1"/>
  <c r="D52" i="12"/>
  <c r="C52" i="12"/>
  <c r="B52" i="12"/>
  <c r="E52" i="12" s="1"/>
  <c r="A52" i="12"/>
  <c r="BE52" i="12" s="1"/>
  <c r="EA51" i="12"/>
  <c r="ED51" i="12" s="1"/>
  <c r="DZ51" i="12"/>
  <c r="EC51" i="12" s="1"/>
  <c r="EF51" i="12" s="1"/>
  <c r="DY51" i="12"/>
  <c r="EB51" i="12" s="1"/>
  <c r="P51" i="12"/>
  <c r="Q51" i="12" s="1"/>
  <c r="D51" i="12"/>
  <c r="C51" i="12"/>
  <c r="B51" i="12"/>
  <c r="E51" i="12" s="1"/>
  <c r="A51" i="12"/>
  <c r="BF51" i="12" s="1"/>
  <c r="DU50" i="12"/>
  <c r="DV50" i="12" s="1"/>
  <c r="DW50" i="12" s="1"/>
  <c r="DX50" i="12" s="1"/>
  <c r="P50" i="12"/>
  <c r="Q50" i="12" s="1"/>
  <c r="D50" i="12"/>
  <c r="C50" i="12"/>
  <c r="B50" i="12"/>
  <c r="E50" i="12" s="1"/>
  <c r="A50" i="12"/>
  <c r="BE50" i="12" s="1"/>
  <c r="EA49" i="12"/>
  <c r="ED49" i="12" s="1"/>
  <c r="DZ49" i="12"/>
  <c r="EC49" i="12" s="1"/>
  <c r="EF49" i="12" s="1"/>
  <c r="DY49" i="12"/>
  <c r="EB49" i="12" s="1"/>
  <c r="P49" i="12"/>
  <c r="Q49" i="12" s="1"/>
  <c r="D49" i="12"/>
  <c r="C49" i="12"/>
  <c r="B49" i="12"/>
  <c r="E49" i="12" s="1"/>
  <c r="A49" i="12"/>
  <c r="BF49" i="12" s="1"/>
  <c r="DU48" i="12"/>
  <c r="DV48" i="12" s="1"/>
  <c r="DW48" i="12" s="1"/>
  <c r="DX48" i="12" s="1"/>
  <c r="Q48" i="12"/>
  <c r="P48" i="12"/>
  <c r="K48" i="12" s="1"/>
  <c r="D48" i="12"/>
  <c r="C48" i="12"/>
  <c r="B48" i="12"/>
  <c r="E48" i="12" s="1"/>
  <c r="A48" i="12"/>
  <c r="BE48" i="12" s="1"/>
  <c r="EA47" i="12"/>
  <c r="ED47" i="12" s="1"/>
  <c r="DZ47" i="12"/>
  <c r="EC47" i="12" s="1"/>
  <c r="EF47" i="12" s="1"/>
  <c r="DY47" i="12"/>
  <c r="EB47" i="12" s="1"/>
  <c r="P47" i="12"/>
  <c r="Q47" i="12" s="1"/>
  <c r="F47" i="12"/>
  <c r="D47" i="12"/>
  <c r="C47" i="12"/>
  <c r="B47" i="12"/>
  <c r="E47" i="12" s="1"/>
  <c r="A47" i="12"/>
  <c r="BF47" i="12" s="1"/>
  <c r="DV46" i="12"/>
  <c r="DW46" i="12" s="1"/>
  <c r="DX46" i="12" s="1"/>
  <c r="DU46" i="12"/>
  <c r="P46" i="12"/>
  <c r="K46" i="12" s="1"/>
  <c r="D46" i="12"/>
  <c r="C46" i="12"/>
  <c r="B46" i="12"/>
  <c r="E46" i="12" s="1"/>
  <c r="A46" i="12"/>
  <c r="BE46" i="12" s="1"/>
  <c r="EA45" i="12"/>
  <c r="DZ45" i="12"/>
  <c r="EC45" i="12" s="1"/>
  <c r="DY45" i="12"/>
  <c r="EB45" i="12" s="1"/>
  <c r="EE45" i="12" s="1"/>
  <c r="P45" i="12"/>
  <c r="F45" i="12"/>
  <c r="D45" i="12"/>
  <c r="C45" i="12"/>
  <c r="B45" i="12"/>
  <c r="E45" i="12" s="1"/>
  <c r="A45" i="12"/>
  <c r="BF45" i="12" s="1"/>
  <c r="DU44" i="12"/>
  <c r="DV44" i="12" s="1"/>
  <c r="DW44" i="12" s="1"/>
  <c r="DX44" i="12" s="1"/>
  <c r="DY44" i="12" s="1"/>
  <c r="DZ44" i="12" s="1"/>
  <c r="P44" i="12"/>
  <c r="Q44" i="12" s="1"/>
  <c r="G44" i="12"/>
  <c r="E44" i="12"/>
  <c r="D44" i="12"/>
  <c r="C44" i="12"/>
  <c r="B44" i="12"/>
  <c r="A44" i="12"/>
  <c r="BF44" i="12" s="1"/>
  <c r="EA43" i="12"/>
  <c r="ED43" i="12" s="1"/>
  <c r="DZ43" i="12"/>
  <c r="EC43" i="12" s="1"/>
  <c r="EF43" i="12" s="1"/>
  <c r="DY43" i="12"/>
  <c r="EB43" i="12" s="1"/>
  <c r="P43" i="12"/>
  <c r="Q43" i="12" s="1"/>
  <c r="D43" i="12"/>
  <c r="C43" i="12"/>
  <c r="B43" i="12"/>
  <c r="E43" i="12" s="1"/>
  <c r="A43" i="12"/>
  <c r="BE43" i="12" s="1"/>
  <c r="DU42" i="12"/>
  <c r="DV42" i="12" s="1"/>
  <c r="DW42" i="12" s="1"/>
  <c r="DX42" i="12" s="1"/>
  <c r="P42" i="12"/>
  <c r="G42" i="12" s="1"/>
  <c r="D42" i="12"/>
  <c r="C42" i="12"/>
  <c r="B42" i="12"/>
  <c r="E42" i="12" s="1"/>
  <c r="A42" i="12"/>
  <c r="BF42" i="12" s="1"/>
  <c r="EA41" i="12"/>
  <c r="ED41" i="12" s="1"/>
  <c r="DZ41" i="12"/>
  <c r="EC41" i="12" s="1"/>
  <c r="EF41" i="12" s="1"/>
  <c r="DY41" i="12"/>
  <c r="EB41" i="12" s="1"/>
  <c r="P41" i="12"/>
  <c r="Q41" i="12" s="1"/>
  <c r="F41" i="12"/>
  <c r="D41" i="12"/>
  <c r="C41" i="12"/>
  <c r="B41" i="12"/>
  <c r="E41" i="12" s="1"/>
  <c r="A41" i="12"/>
  <c r="BE41" i="12" s="1"/>
  <c r="DV40" i="12"/>
  <c r="DW40" i="12" s="1"/>
  <c r="DX40" i="12" s="1"/>
  <c r="DY40" i="12" s="1"/>
  <c r="DU40" i="12"/>
  <c r="P40" i="12"/>
  <c r="K40" i="12" s="1"/>
  <c r="D40" i="12"/>
  <c r="C40" i="12"/>
  <c r="B40" i="12"/>
  <c r="E40" i="12" s="1"/>
  <c r="A40" i="12"/>
  <c r="BF40" i="12" s="1"/>
  <c r="EA39" i="12"/>
  <c r="ED39" i="12" s="1"/>
  <c r="DZ39" i="12"/>
  <c r="EC39" i="12" s="1"/>
  <c r="EF39" i="12" s="1"/>
  <c r="DY39" i="12"/>
  <c r="EB39" i="12" s="1"/>
  <c r="P39" i="12"/>
  <c r="Q39" i="12" s="1"/>
  <c r="D39" i="12"/>
  <c r="C39" i="12"/>
  <c r="B39" i="12"/>
  <c r="E39" i="12" s="1"/>
  <c r="A39" i="12"/>
  <c r="AC39" i="12" s="1"/>
  <c r="DU38" i="12"/>
  <c r="DV38" i="12" s="1"/>
  <c r="DW38" i="12" s="1"/>
  <c r="DX38" i="12" s="1"/>
  <c r="DY38" i="12" s="1"/>
  <c r="P38" i="12"/>
  <c r="G38" i="12" s="1"/>
  <c r="E38" i="12"/>
  <c r="D38" i="12"/>
  <c r="C38" i="12"/>
  <c r="B38" i="12"/>
  <c r="A38" i="12"/>
  <c r="BF38" i="12" s="1"/>
  <c r="EA37" i="12"/>
  <c r="ED37" i="12" s="1"/>
  <c r="DZ37" i="12"/>
  <c r="EC37" i="12" s="1"/>
  <c r="EF37" i="12" s="1"/>
  <c r="DY37" i="12"/>
  <c r="EB37" i="12" s="1"/>
  <c r="AM37" i="12"/>
  <c r="W37" i="12"/>
  <c r="P37" i="12"/>
  <c r="Q37" i="12" s="1"/>
  <c r="F37" i="12"/>
  <c r="D37" i="12"/>
  <c r="C37" i="12"/>
  <c r="B37" i="12"/>
  <c r="E37" i="12" s="1"/>
  <c r="A37" i="12"/>
  <c r="BF37" i="12" s="1"/>
  <c r="DU36" i="12"/>
  <c r="DV36" i="12" s="1"/>
  <c r="DW36" i="12" s="1"/>
  <c r="DX36" i="12" s="1"/>
  <c r="P36" i="12"/>
  <c r="Q36" i="12" s="1"/>
  <c r="K36" i="12"/>
  <c r="G36" i="12"/>
  <c r="D36" i="12"/>
  <c r="C36" i="12"/>
  <c r="B36" i="12"/>
  <c r="E36" i="12" s="1"/>
  <c r="A36" i="12"/>
  <c r="BF36" i="12" s="1"/>
  <c r="EA35" i="12"/>
  <c r="ED35" i="12" s="1"/>
  <c r="EG35" i="12" s="1"/>
  <c r="DZ35" i="12"/>
  <c r="EC35" i="12" s="1"/>
  <c r="EF35" i="12" s="1"/>
  <c r="EI35" i="12" s="1"/>
  <c r="DY35" i="12"/>
  <c r="EB35" i="12" s="1"/>
  <c r="EE35" i="12" s="1"/>
  <c r="P35" i="12"/>
  <c r="F35" i="12" s="1"/>
  <c r="D35" i="12"/>
  <c r="C35" i="12"/>
  <c r="B35" i="12"/>
  <c r="E35" i="12" s="1"/>
  <c r="A35" i="12"/>
  <c r="BA35" i="12" s="1"/>
  <c r="DU34" i="12"/>
  <c r="DV34" i="12" s="1"/>
  <c r="DW34" i="12" s="1"/>
  <c r="DX34" i="12" s="1"/>
  <c r="P34" i="12"/>
  <c r="Q34" i="12" s="1"/>
  <c r="E34" i="12"/>
  <c r="D34" i="12"/>
  <c r="C34" i="12"/>
  <c r="B34" i="12"/>
  <c r="A34" i="12"/>
  <c r="BB34" i="12" s="1"/>
  <c r="EA33" i="12"/>
  <c r="DZ33" i="12"/>
  <c r="EC33" i="12" s="1"/>
  <c r="DY33" i="12"/>
  <c r="P33" i="12"/>
  <c r="F33" i="12"/>
  <c r="D33" i="12"/>
  <c r="C33" i="12"/>
  <c r="B33" i="12"/>
  <c r="E33" i="12" s="1"/>
  <c r="A33" i="12"/>
  <c r="BF33" i="12" s="1"/>
  <c r="DU32" i="12"/>
  <c r="DV32" i="12" s="1"/>
  <c r="DW32" i="12" s="1"/>
  <c r="DX32" i="12" s="1"/>
  <c r="P32" i="12"/>
  <c r="Q32" i="12" s="1"/>
  <c r="G32" i="12"/>
  <c r="F32" i="12"/>
  <c r="D32" i="12"/>
  <c r="C32" i="12"/>
  <c r="B32" i="12"/>
  <c r="E32" i="12" s="1"/>
  <c r="A32" i="12"/>
  <c r="BF32" i="12" s="1"/>
  <c r="EA31" i="12"/>
  <c r="ED31" i="12" s="1"/>
  <c r="EG31" i="12" s="1"/>
  <c r="EJ31" i="12" s="1"/>
  <c r="EM31" i="12" s="1"/>
  <c r="DZ31" i="12"/>
  <c r="EC31" i="12" s="1"/>
  <c r="EF31" i="12" s="1"/>
  <c r="EI31" i="12" s="1"/>
  <c r="DY31" i="12"/>
  <c r="EB31" i="12" s="1"/>
  <c r="EE31" i="12" s="1"/>
  <c r="P31" i="12"/>
  <c r="F31" i="12" s="1"/>
  <c r="D31" i="12"/>
  <c r="C31" i="12"/>
  <c r="B31" i="12"/>
  <c r="E31" i="12" s="1"/>
  <c r="A31" i="12"/>
  <c r="BF31" i="12" s="1"/>
  <c r="DU30" i="12"/>
  <c r="DV30" i="12" s="1"/>
  <c r="DW30" i="12" s="1"/>
  <c r="DX30" i="12" s="1"/>
  <c r="P30" i="12"/>
  <c r="Q30" i="12" s="1"/>
  <c r="D30" i="12"/>
  <c r="C30" i="12"/>
  <c r="B30" i="12"/>
  <c r="E30" i="12" s="1"/>
  <c r="A30" i="12"/>
  <c r="BF30" i="12" s="1"/>
  <c r="EB29" i="12"/>
  <c r="EE29" i="12" s="1"/>
  <c r="EA29" i="12"/>
  <c r="ED29" i="12" s="1"/>
  <c r="EG29" i="12" s="1"/>
  <c r="DZ29" i="12"/>
  <c r="EC29" i="12" s="1"/>
  <c r="DY29" i="12"/>
  <c r="P29" i="12"/>
  <c r="K29" i="12" s="1"/>
  <c r="D29" i="12"/>
  <c r="C29" i="12"/>
  <c r="B29" i="12"/>
  <c r="E29" i="12" s="1"/>
  <c r="A29" i="12"/>
  <c r="BF29" i="12" s="1"/>
  <c r="DU28" i="12"/>
  <c r="DV28" i="12" s="1"/>
  <c r="DW28" i="12" s="1"/>
  <c r="DX28" i="12" s="1"/>
  <c r="P28" i="12"/>
  <c r="Q28" i="12" s="1"/>
  <c r="D28" i="12"/>
  <c r="C28" i="12"/>
  <c r="B28" i="12"/>
  <c r="E28" i="12" s="1"/>
  <c r="A28" i="12"/>
  <c r="BF28" i="12" s="1"/>
  <c r="EA27" i="12"/>
  <c r="ED27" i="12" s="1"/>
  <c r="EG27" i="12" s="1"/>
  <c r="DZ27" i="12"/>
  <c r="EC27" i="12" s="1"/>
  <c r="DY27" i="12"/>
  <c r="EB27" i="12" s="1"/>
  <c r="EE27" i="12" s="1"/>
  <c r="P27" i="12"/>
  <c r="Q27" i="12" s="1"/>
  <c r="D27" i="12"/>
  <c r="C27" i="12"/>
  <c r="B27" i="12"/>
  <c r="E27" i="12" s="1"/>
  <c r="A27" i="12"/>
  <c r="BF27" i="12" s="1"/>
  <c r="DU26" i="12"/>
  <c r="DV26" i="12" s="1"/>
  <c r="DW26" i="12" s="1"/>
  <c r="DX26" i="12" s="1"/>
  <c r="P26" i="12"/>
  <c r="Q26" i="12" s="1"/>
  <c r="F26" i="12"/>
  <c r="D26" i="12"/>
  <c r="C26" i="12"/>
  <c r="B26" i="12"/>
  <c r="E26" i="12" s="1"/>
  <c r="A26" i="12"/>
  <c r="BF26" i="12" s="1"/>
  <c r="EA25" i="12"/>
  <c r="ED25" i="12" s="1"/>
  <c r="EG25" i="12" s="1"/>
  <c r="DZ25" i="12"/>
  <c r="EC25" i="12" s="1"/>
  <c r="DY25" i="12"/>
  <c r="EB25" i="12" s="1"/>
  <c r="EE25" i="12" s="1"/>
  <c r="Q25" i="12"/>
  <c r="P25" i="12"/>
  <c r="K25" i="12"/>
  <c r="G25" i="12"/>
  <c r="F25" i="12"/>
  <c r="D25" i="12"/>
  <c r="C25" i="12"/>
  <c r="B25" i="12"/>
  <c r="E25" i="12" s="1"/>
  <c r="A25" i="12"/>
  <c r="BB25" i="12" s="1"/>
  <c r="DU24" i="12"/>
  <c r="DV24" i="12" s="1"/>
  <c r="DW24" i="12" s="1"/>
  <c r="DX24" i="12" s="1"/>
  <c r="AY24" i="12"/>
  <c r="AU24" i="12"/>
  <c r="AE24" i="12"/>
  <c r="W24" i="12"/>
  <c r="P24" i="12"/>
  <c r="Q24" i="12" s="1"/>
  <c r="D24" i="12"/>
  <c r="C24" i="12"/>
  <c r="B24" i="12"/>
  <c r="E24" i="12" s="1"/>
  <c r="A24" i="12"/>
  <c r="BF24" i="12" s="1"/>
  <c r="EA23" i="12"/>
  <c r="ED23" i="12" s="1"/>
  <c r="EG23" i="12" s="1"/>
  <c r="DZ23" i="12"/>
  <c r="EC23" i="12" s="1"/>
  <c r="DY23" i="12"/>
  <c r="EB23" i="12" s="1"/>
  <c r="EE23" i="12" s="1"/>
  <c r="P23" i="12"/>
  <c r="Q23" i="12" s="1"/>
  <c r="E23" i="12"/>
  <c r="D23" i="12"/>
  <c r="C23" i="12"/>
  <c r="B23" i="12"/>
  <c r="A23" i="12"/>
  <c r="BF23" i="12" s="1"/>
  <c r="DU22" i="12"/>
  <c r="DV22" i="12" s="1"/>
  <c r="DW22" i="12" s="1"/>
  <c r="DX22" i="12" s="1"/>
  <c r="P22" i="12"/>
  <c r="Q22" i="12" s="1"/>
  <c r="D22" i="12"/>
  <c r="C22" i="12"/>
  <c r="B22" i="12"/>
  <c r="E22" i="12" s="1"/>
  <c r="A22" i="12"/>
  <c r="BF22" i="12" s="1"/>
  <c r="DZ38" i="12" l="1"/>
  <c r="J58" i="12"/>
  <c r="J43" i="12"/>
  <c r="J24" i="12"/>
  <c r="AI24" i="12"/>
  <c r="BC24" i="12"/>
  <c r="F48" i="12"/>
  <c r="DY48" i="12"/>
  <c r="DZ48" i="12" s="1"/>
  <c r="EA48" i="12" s="1"/>
  <c r="EB48" i="12" s="1"/>
  <c r="EC48" i="12" s="1"/>
  <c r="ED48" i="12" s="1"/>
  <c r="DY50" i="12"/>
  <c r="DZ50" i="12" s="1"/>
  <c r="EA50" i="12" s="1"/>
  <c r="F53" i="12"/>
  <c r="Q53" i="12"/>
  <c r="K59" i="12"/>
  <c r="W28" i="12"/>
  <c r="J33" i="12"/>
  <c r="AI28" i="12"/>
  <c r="DY30" i="12"/>
  <c r="DZ30" i="12" s="1"/>
  <c r="EA30" i="12" s="1"/>
  <c r="EB30" i="12" s="1"/>
  <c r="EC30" i="12" s="1"/>
  <c r="ED30" i="12" s="1"/>
  <c r="EE30" i="12" s="1"/>
  <c r="EF30" i="12" s="1"/>
  <c r="EG30" i="12" s="1"/>
  <c r="BC37" i="12"/>
  <c r="AM24" i="12"/>
  <c r="G27" i="12"/>
  <c r="DY28" i="12"/>
  <c r="DZ28" i="12" s="1"/>
  <c r="EA28" i="12" s="1"/>
  <c r="EB28" i="12" s="1"/>
  <c r="EC28" i="12" s="1"/>
  <c r="ED28" i="12" s="1"/>
  <c r="EE28" i="12" s="1"/>
  <c r="DY42" i="12"/>
  <c r="DZ42" i="12" s="1"/>
  <c r="EA42" i="12" s="1"/>
  <c r="G48" i="12"/>
  <c r="J49" i="12"/>
  <c r="F51" i="12"/>
  <c r="G53" i="12"/>
  <c r="F59" i="12"/>
  <c r="AA47" i="12"/>
  <c r="AQ54" i="12"/>
  <c r="AA54" i="12"/>
  <c r="F28" i="12"/>
  <c r="AA28" i="12"/>
  <c r="F29" i="12"/>
  <c r="Q29" i="12"/>
  <c r="AA37" i="12"/>
  <c r="AQ37" i="12"/>
  <c r="F40" i="12"/>
  <c r="Q40" i="12"/>
  <c r="J41" i="12"/>
  <c r="F46" i="12"/>
  <c r="Q46" i="12"/>
  <c r="J47" i="12"/>
  <c r="J54" i="12"/>
  <c r="AE54" i="12"/>
  <c r="AU54" i="12"/>
  <c r="F55" i="12"/>
  <c r="Q55" i="12"/>
  <c r="F22" i="12"/>
  <c r="F24" i="12"/>
  <c r="AA24" i="12"/>
  <c r="AQ24" i="12"/>
  <c r="DY24" i="12"/>
  <c r="J28" i="12"/>
  <c r="AE28" i="12"/>
  <c r="G29" i="12"/>
  <c r="F30" i="12"/>
  <c r="G34" i="12"/>
  <c r="F36" i="12"/>
  <c r="J37" i="12"/>
  <c r="AE37" i="12"/>
  <c r="AU37" i="12"/>
  <c r="G40" i="12"/>
  <c r="F43" i="12"/>
  <c r="G46" i="12"/>
  <c r="G50" i="12"/>
  <c r="AI54" i="12"/>
  <c r="AY54" i="12"/>
  <c r="G55" i="12"/>
  <c r="F56" i="12"/>
  <c r="G57" i="12"/>
  <c r="DY58" i="12"/>
  <c r="DZ58" i="12" s="1"/>
  <c r="EA58" i="12" s="1"/>
  <c r="AI37" i="12"/>
  <c r="AY37" i="12"/>
  <c r="EA38" i="12"/>
  <c r="DZ40" i="12"/>
  <c r="EA40" i="12" s="1"/>
  <c r="EB40" i="12" s="1"/>
  <c r="EC40" i="12" s="1"/>
  <c r="ED40" i="12" s="1"/>
  <c r="DY46" i="12"/>
  <c r="DZ46" i="12" s="1"/>
  <c r="EA46" i="12" s="1"/>
  <c r="W47" i="12"/>
  <c r="F49" i="12"/>
  <c r="G52" i="12"/>
  <c r="W54" i="12"/>
  <c r="AM54" i="12"/>
  <c r="BC54" i="12"/>
  <c r="F58" i="12"/>
  <c r="AG22" i="12"/>
  <c r="AO22" i="12"/>
  <c r="BA22" i="12"/>
  <c r="Y26" i="12"/>
  <c r="AC26" i="12"/>
  <c r="AG26" i="12"/>
  <c r="AK26" i="12"/>
  <c r="AO26" i="12"/>
  <c r="AS26" i="12"/>
  <c r="AW26" i="12"/>
  <c r="BA26" i="12"/>
  <c r="BE26" i="12"/>
  <c r="AM28" i="12"/>
  <c r="AQ28" i="12"/>
  <c r="AU28" i="12"/>
  <c r="AY28" i="12"/>
  <c r="BC28" i="12"/>
  <c r="Y30" i="12"/>
  <c r="AC30" i="12"/>
  <c r="AG30" i="12"/>
  <c r="AK30" i="12"/>
  <c r="AO30" i="12"/>
  <c r="AS30" i="12"/>
  <c r="AW30" i="12"/>
  <c r="BA30" i="12"/>
  <c r="BE30" i="12"/>
  <c r="Y31" i="12"/>
  <c r="AC31" i="12"/>
  <c r="AG31" i="12"/>
  <c r="AK31" i="12"/>
  <c r="AO31" i="12"/>
  <c r="AS31" i="12"/>
  <c r="AW31" i="12"/>
  <c r="BA31" i="12"/>
  <c r="BE31" i="12"/>
  <c r="W33" i="12"/>
  <c r="AA33" i="12"/>
  <c r="AE33" i="12"/>
  <c r="AI33" i="12"/>
  <c r="AM33" i="12"/>
  <c r="AQ33" i="12"/>
  <c r="AU33" i="12"/>
  <c r="AY33" i="12"/>
  <c r="BC33" i="12"/>
  <c r="Z34" i="12"/>
  <c r="AH34" i="12"/>
  <c r="AP34" i="12"/>
  <c r="AX34" i="12"/>
  <c r="BF34" i="12"/>
  <c r="AC35" i="12"/>
  <c r="AK35" i="12"/>
  <c r="AS35" i="12"/>
  <c r="Q38" i="12"/>
  <c r="K38" i="12"/>
  <c r="F38" i="12"/>
  <c r="BE39" i="12"/>
  <c r="AA39" i="12"/>
  <c r="W39" i="12"/>
  <c r="J39" i="12"/>
  <c r="F39" i="12"/>
  <c r="Y39" i="12"/>
  <c r="Y22" i="12"/>
  <c r="AC22" i="12"/>
  <c r="AK22" i="12"/>
  <c r="AS22" i="12"/>
  <c r="AW22" i="12"/>
  <c r="BE22" i="12"/>
  <c r="G23" i="12"/>
  <c r="J22" i="12"/>
  <c r="W22" i="12"/>
  <c r="AA22" i="12"/>
  <c r="AE22" i="12"/>
  <c r="AI22" i="12"/>
  <c r="AM22" i="12"/>
  <c r="AQ22" i="12"/>
  <c r="AU22" i="12"/>
  <c r="AY22" i="12"/>
  <c r="BC22" i="12"/>
  <c r="DY22" i="12"/>
  <c r="F23" i="12"/>
  <c r="K23" i="12"/>
  <c r="Y24" i="12"/>
  <c r="AC24" i="12"/>
  <c r="AG24" i="12"/>
  <c r="AK24" i="12"/>
  <c r="AO24" i="12"/>
  <c r="AS24" i="12"/>
  <c r="AW24" i="12"/>
  <c r="BA24" i="12"/>
  <c r="BE24" i="12"/>
  <c r="J26" i="12"/>
  <c r="W26" i="12"/>
  <c r="AA26" i="12"/>
  <c r="AE26" i="12"/>
  <c r="AI26" i="12"/>
  <c r="AM26" i="12"/>
  <c r="AQ26" i="12"/>
  <c r="AU26" i="12"/>
  <c r="AY26" i="12"/>
  <c r="BC26" i="12"/>
  <c r="DY26" i="12"/>
  <c r="F27" i="12"/>
  <c r="K27" i="12"/>
  <c r="Y28" i="12"/>
  <c r="AC28" i="12"/>
  <c r="AG28" i="12"/>
  <c r="AK28" i="12"/>
  <c r="AO28" i="12"/>
  <c r="AS28" i="12"/>
  <c r="AW28" i="12"/>
  <c r="BA28" i="12"/>
  <c r="BE28" i="12"/>
  <c r="J30" i="12"/>
  <c r="W30" i="12"/>
  <c r="AA30" i="12"/>
  <c r="AE30" i="12"/>
  <c r="AI30" i="12"/>
  <c r="AM30" i="12"/>
  <c r="AQ30" i="12"/>
  <c r="AU30" i="12"/>
  <c r="AY30" i="12"/>
  <c r="BC30" i="12"/>
  <c r="J31" i="12"/>
  <c r="W31" i="12"/>
  <c r="AA31" i="12"/>
  <c r="AE31" i="12"/>
  <c r="AI31" i="12"/>
  <c r="AM31" i="12"/>
  <c r="AQ31" i="12"/>
  <c r="AU31" i="12"/>
  <c r="AY31" i="12"/>
  <c r="BC31" i="12"/>
  <c r="K32" i="12"/>
  <c r="Y33" i="12"/>
  <c r="AC33" i="12"/>
  <c r="AG33" i="12"/>
  <c r="AK33" i="12"/>
  <c r="AO33" i="12"/>
  <c r="AS33" i="12"/>
  <c r="AW33" i="12"/>
  <c r="BA33" i="12"/>
  <c r="BE33" i="12"/>
  <c r="F34" i="12"/>
  <c r="K34" i="12"/>
  <c r="AD34" i="12"/>
  <c r="AL34" i="12"/>
  <c r="AT34" i="12"/>
  <c r="BF35" i="12"/>
  <c r="BC35" i="12"/>
  <c r="AY35" i="12"/>
  <c r="AU35" i="12"/>
  <c r="AQ35" i="12"/>
  <c r="AM35" i="12"/>
  <c r="AI35" i="12"/>
  <c r="AE35" i="12"/>
  <c r="AA35" i="12"/>
  <c r="W35" i="12"/>
  <c r="J35" i="12"/>
  <c r="Y35" i="12"/>
  <c r="AG35" i="12"/>
  <c r="AO35" i="12"/>
  <c r="AW35" i="12"/>
  <c r="BE35" i="12"/>
  <c r="Q42" i="12"/>
  <c r="K42" i="12"/>
  <c r="F42" i="12"/>
  <c r="Y45" i="12"/>
  <c r="AC45" i="12"/>
  <c r="AG45" i="12"/>
  <c r="AK45" i="12"/>
  <c r="AO45" i="12"/>
  <c r="AS45" i="12"/>
  <c r="AW45" i="12"/>
  <c r="BA45" i="12"/>
  <c r="BE45" i="12"/>
  <c r="ED52" i="12"/>
  <c r="EE52" i="12" s="1"/>
  <c r="Y56" i="12"/>
  <c r="AC56" i="12"/>
  <c r="AG56" i="12"/>
  <c r="AK56" i="12"/>
  <c r="AO56" i="12"/>
  <c r="AS56" i="12"/>
  <c r="Y37" i="12"/>
  <c r="AC37" i="12"/>
  <c r="AG37" i="12"/>
  <c r="AK37" i="12"/>
  <c r="AO37" i="12"/>
  <c r="AS37" i="12"/>
  <c r="AW37" i="12"/>
  <c r="BA37" i="12"/>
  <c r="BE37" i="12"/>
  <c r="F44" i="12"/>
  <c r="K44" i="12"/>
  <c r="J45" i="12"/>
  <c r="W45" i="12"/>
  <c r="AA45" i="12"/>
  <c r="AE45" i="12"/>
  <c r="AI45" i="12"/>
  <c r="AM45" i="12"/>
  <c r="AQ45" i="12"/>
  <c r="AU45" i="12"/>
  <c r="AY45" i="12"/>
  <c r="BC45" i="12"/>
  <c r="Y47" i="12"/>
  <c r="F50" i="12"/>
  <c r="K50" i="12"/>
  <c r="F52" i="12"/>
  <c r="K52" i="12"/>
  <c r="Y54" i="12"/>
  <c r="AC54" i="12"/>
  <c r="AG54" i="12"/>
  <c r="AK54" i="12"/>
  <c r="AO54" i="12"/>
  <c r="AS54" i="12"/>
  <c r="AW54" i="12"/>
  <c r="BA54" i="12"/>
  <c r="BE54" i="12"/>
  <c r="J56" i="12"/>
  <c r="W56" i="12"/>
  <c r="AA56" i="12"/>
  <c r="AE56" i="12"/>
  <c r="AI56" i="12"/>
  <c r="AM56" i="12"/>
  <c r="AQ56" i="12"/>
  <c r="DY56" i="12"/>
  <c r="DZ56" i="12" s="1"/>
  <c r="EA56" i="12" s="1"/>
  <c r="EB56" i="12" s="1"/>
  <c r="F57" i="12"/>
  <c r="K57" i="12"/>
  <c r="EJ23" i="12"/>
  <c r="EF25" i="12"/>
  <c r="EH25" i="12"/>
  <c r="EJ27" i="12"/>
  <c r="EF29" i="12"/>
  <c r="EH29" i="12"/>
  <c r="EL31" i="12"/>
  <c r="EF23" i="12"/>
  <c r="EH23" i="12"/>
  <c r="EJ25" i="12"/>
  <c r="EF27" i="12"/>
  <c r="EH27" i="12"/>
  <c r="EJ29" i="12"/>
  <c r="EH31" i="12"/>
  <c r="EP31" i="12"/>
  <c r="Q33" i="12"/>
  <c r="K33" i="12"/>
  <c r="G33" i="12"/>
  <c r="EF33" i="12"/>
  <c r="BE34" i="12"/>
  <c r="BC34" i="12"/>
  <c r="BA34" i="12"/>
  <c r="AY34" i="12"/>
  <c r="AW34" i="12"/>
  <c r="AU34" i="12"/>
  <c r="AS34" i="12"/>
  <c r="AQ34" i="12"/>
  <c r="AO34" i="12"/>
  <c r="AM34" i="12"/>
  <c r="AK34" i="12"/>
  <c r="AI34" i="12"/>
  <c r="AG34" i="12"/>
  <c r="AE34" i="12"/>
  <c r="AC34" i="12"/>
  <c r="AA34" i="12"/>
  <c r="Y34" i="12"/>
  <c r="W34" i="12"/>
  <c r="J34" i="12"/>
  <c r="EH35" i="12"/>
  <c r="EJ35" i="12"/>
  <c r="EI37" i="12"/>
  <c r="EE39" i="12"/>
  <c r="EB38" i="12"/>
  <c r="EC38" i="12" s="1"/>
  <c r="ED38" i="12" s="1"/>
  <c r="EG39" i="12"/>
  <c r="EI41" i="12"/>
  <c r="EI43" i="12"/>
  <c r="X23" i="12"/>
  <c r="AB23" i="12"/>
  <c r="AF23" i="12"/>
  <c r="AH23" i="12"/>
  <c r="AL23" i="12"/>
  <c r="AP23" i="12"/>
  <c r="AT23" i="12"/>
  <c r="AX23" i="12"/>
  <c r="BB23" i="12"/>
  <c r="X25" i="12"/>
  <c r="AB25" i="12"/>
  <c r="AF25" i="12"/>
  <c r="AJ25" i="12"/>
  <c r="AN25" i="12"/>
  <c r="AR25" i="12"/>
  <c r="AV25" i="12"/>
  <c r="AZ25" i="12"/>
  <c r="BD25" i="12"/>
  <c r="BF25" i="12"/>
  <c r="G22" i="12"/>
  <c r="K22" i="12"/>
  <c r="X22" i="12"/>
  <c r="Z22" i="12"/>
  <c r="AB22" i="12"/>
  <c r="AD22" i="12"/>
  <c r="AF22" i="12"/>
  <c r="AH22" i="12"/>
  <c r="AJ22" i="12"/>
  <c r="AL22" i="12"/>
  <c r="AN22" i="12"/>
  <c r="AP22" i="12"/>
  <c r="AR22" i="12"/>
  <c r="AT22" i="12"/>
  <c r="AV22" i="12"/>
  <c r="AX22" i="12"/>
  <c r="AZ22" i="12"/>
  <c r="BB22" i="12"/>
  <c r="BD22" i="12"/>
  <c r="DZ22" i="12"/>
  <c r="EA22" i="12" s="1"/>
  <c r="EB22" i="12" s="1"/>
  <c r="EC22" i="12" s="1"/>
  <c r="ED22" i="12" s="1"/>
  <c r="EE22" i="12" s="1"/>
  <c r="J23" i="12"/>
  <c r="W23" i="12"/>
  <c r="Y23" i="12"/>
  <c r="AA23" i="12"/>
  <c r="AC23" i="12"/>
  <c r="AE23" i="12"/>
  <c r="AG23" i="12"/>
  <c r="AI23" i="12"/>
  <c r="AK23" i="12"/>
  <c r="AM23" i="12"/>
  <c r="AO23" i="12"/>
  <c r="AQ23" i="12"/>
  <c r="AS23" i="12"/>
  <c r="AU23" i="12"/>
  <c r="AW23" i="12"/>
  <c r="AY23" i="12"/>
  <c r="BA23" i="12"/>
  <c r="BC23" i="12"/>
  <c r="BE23" i="12"/>
  <c r="G24" i="12"/>
  <c r="K24" i="12"/>
  <c r="X24" i="12"/>
  <c r="Z24" i="12"/>
  <c r="AB24" i="12"/>
  <c r="AD24" i="12"/>
  <c r="AF24" i="12"/>
  <c r="AH24" i="12"/>
  <c r="AJ24" i="12"/>
  <c r="AL24" i="12"/>
  <c r="AN24" i="12"/>
  <c r="AP24" i="12"/>
  <c r="AR24" i="12"/>
  <c r="AT24" i="12"/>
  <c r="AV24" i="12"/>
  <c r="AX24" i="12"/>
  <c r="AZ24" i="12"/>
  <c r="BB24" i="12"/>
  <c r="BD24" i="12"/>
  <c r="DZ24" i="12"/>
  <c r="EA24" i="12" s="1"/>
  <c r="EB24" i="12" s="1"/>
  <c r="EC24" i="12" s="1"/>
  <c r="ED24" i="12" s="1"/>
  <c r="EE24" i="12" s="1"/>
  <c r="J25" i="12"/>
  <c r="W25" i="12"/>
  <c r="Y25" i="12"/>
  <c r="AA25" i="12"/>
  <c r="AC25" i="12"/>
  <c r="AE25" i="12"/>
  <c r="AG25" i="12"/>
  <c r="AI25" i="12"/>
  <c r="AK25" i="12"/>
  <c r="AM25" i="12"/>
  <c r="AO25" i="12"/>
  <c r="AQ25" i="12"/>
  <c r="AS25" i="12"/>
  <c r="AU25" i="12"/>
  <c r="AW25" i="12"/>
  <c r="AY25" i="12"/>
  <c r="BA25" i="12"/>
  <c r="BC25" i="12"/>
  <c r="BE25" i="12"/>
  <c r="G26" i="12"/>
  <c r="K26" i="12"/>
  <c r="X26" i="12"/>
  <c r="Z26" i="12"/>
  <c r="AB26" i="12"/>
  <c r="AD26" i="12"/>
  <c r="AF26" i="12"/>
  <c r="AH26" i="12"/>
  <c r="AJ26" i="12"/>
  <c r="AL26" i="12"/>
  <c r="AN26" i="12"/>
  <c r="AP26" i="12"/>
  <c r="AR26" i="12"/>
  <c r="AT26" i="12"/>
  <c r="AV26" i="12"/>
  <c r="AX26" i="12"/>
  <c r="AZ26" i="12"/>
  <c r="BB26" i="12"/>
  <c r="BD26" i="12"/>
  <c r="DZ26" i="12"/>
  <c r="EA26" i="12" s="1"/>
  <c r="EB26" i="12" s="1"/>
  <c r="EC26" i="12" s="1"/>
  <c r="ED26" i="12" s="1"/>
  <c r="EE26" i="12" s="1"/>
  <c r="J27" i="12"/>
  <c r="W27" i="12"/>
  <c r="Y27" i="12"/>
  <c r="AA27" i="12"/>
  <c r="AC27" i="12"/>
  <c r="AE27" i="12"/>
  <c r="AG27" i="12"/>
  <c r="AI27" i="12"/>
  <c r="AK27" i="12"/>
  <c r="AM27" i="12"/>
  <c r="AO27" i="12"/>
  <c r="AQ27" i="12"/>
  <c r="AS27" i="12"/>
  <c r="AU27" i="12"/>
  <c r="AW27" i="12"/>
  <c r="AY27" i="12"/>
  <c r="BA27" i="12"/>
  <c r="BC27" i="12"/>
  <c r="BE27" i="12"/>
  <c r="G28" i="12"/>
  <c r="K28" i="12"/>
  <c r="X28" i="12"/>
  <c r="Z28" i="12"/>
  <c r="AB28" i="12"/>
  <c r="AD28" i="12"/>
  <c r="AF28" i="12"/>
  <c r="AH28" i="12"/>
  <c r="AJ28" i="12"/>
  <c r="AL28" i="12"/>
  <c r="AN28" i="12"/>
  <c r="AP28" i="12"/>
  <c r="AR28" i="12"/>
  <c r="AT28" i="12"/>
  <c r="AV28" i="12"/>
  <c r="AX28" i="12"/>
  <c r="AZ28" i="12"/>
  <c r="BB28" i="12"/>
  <c r="BD28" i="12"/>
  <c r="J29" i="12"/>
  <c r="W29" i="12"/>
  <c r="Y29" i="12"/>
  <c r="AA29" i="12"/>
  <c r="AC29" i="12"/>
  <c r="AE29" i="12"/>
  <c r="AG29" i="12"/>
  <c r="AI29" i="12"/>
  <c r="AK29" i="12"/>
  <c r="AM29" i="12"/>
  <c r="AO29" i="12"/>
  <c r="AQ29" i="12"/>
  <c r="AS29" i="12"/>
  <c r="AU29" i="12"/>
  <c r="AW29" i="12"/>
  <c r="AY29" i="12"/>
  <c r="BA29" i="12"/>
  <c r="BC29" i="12"/>
  <c r="BE29" i="12"/>
  <c r="G30" i="12"/>
  <c r="K30" i="12"/>
  <c r="X30" i="12"/>
  <c r="Z30" i="12"/>
  <c r="AB30" i="12"/>
  <c r="AD30" i="12"/>
  <c r="AF30" i="12"/>
  <c r="AH30" i="12"/>
  <c r="AJ30" i="12"/>
  <c r="AL30" i="12"/>
  <c r="AN30" i="12"/>
  <c r="AP30" i="12"/>
  <c r="AR30" i="12"/>
  <c r="AT30" i="12"/>
  <c r="AV30" i="12"/>
  <c r="AX30" i="12"/>
  <c r="AZ30" i="12"/>
  <c r="BB30" i="12"/>
  <c r="BD30" i="12"/>
  <c r="Z32" i="12"/>
  <c r="AD32" i="12"/>
  <c r="AH32" i="12"/>
  <c r="AL32" i="12"/>
  <c r="AP32" i="12"/>
  <c r="AT32" i="12"/>
  <c r="AX32" i="12"/>
  <c r="BB32" i="12"/>
  <c r="X34" i="12"/>
  <c r="AB34" i="12"/>
  <c r="AF34" i="12"/>
  <c r="AJ34" i="12"/>
  <c r="AN34" i="12"/>
  <c r="AR34" i="12"/>
  <c r="AV34" i="12"/>
  <c r="AZ34" i="12"/>
  <c r="BD34" i="12"/>
  <c r="Q31" i="12"/>
  <c r="K31" i="12"/>
  <c r="G31" i="12"/>
  <c r="BE32" i="12"/>
  <c r="BC32" i="12"/>
  <c r="BA32" i="12"/>
  <c r="AY32" i="12"/>
  <c r="AW32" i="12"/>
  <c r="AU32" i="12"/>
  <c r="AS32" i="12"/>
  <c r="AQ32" i="12"/>
  <c r="AO32" i="12"/>
  <c r="AM32" i="12"/>
  <c r="AK32" i="12"/>
  <c r="AI32" i="12"/>
  <c r="AG32" i="12"/>
  <c r="AE32" i="12"/>
  <c r="AC32" i="12"/>
  <c r="AA32" i="12"/>
  <c r="Y32" i="12"/>
  <c r="W32" i="12"/>
  <c r="J32" i="12"/>
  <c r="EB33" i="12"/>
  <c r="DY32" i="12"/>
  <c r="DZ32" i="12" s="1"/>
  <c r="EA32" i="12" s="1"/>
  <c r="ED33" i="12"/>
  <c r="Q35" i="12"/>
  <c r="K35" i="12"/>
  <c r="G35" i="12"/>
  <c r="EL35" i="12"/>
  <c r="EE37" i="12"/>
  <c r="EG37" i="12"/>
  <c r="EI39" i="12"/>
  <c r="EE41" i="12"/>
  <c r="EG41" i="12"/>
  <c r="EE43" i="12"/>
  <c r="EB42" i="12"/>
  <c r="EC42" i="12" s="1"/>
  <c r="EG43" i="12"/>
  <c r="ED42" i="12"/>
  <c r="Z23" i="12"/>
  <c r="AD23" i="12"/>
  <c r="AJ23" i="12"/>
  <c r="AN23" i="12"/>
  <c r="AR23" i="12"/>
  <c r="AV23" i="12"/>
  <c r="AZ23" i="12"/>
  <c r="BD23" i="12"/>
  <c r="Z25" i="12"/>
  <c r="AD25" i="12"/>
  <c r="AH25" i="12"/>
  <c r="AL25" i="12"/>
  <c r="AP25" i="12"/>
  <c r="AT25" i="12"/>
  <c r="AX25" i="12"/>
  <c r="X27" i="12"/>
  <c r="Z27" i="12"/>
  <c r="AB27" i="12"/>
  <c r="AD27" i="12"/>
  <c r="AF27" i="12"/>
  <c r="AH27" i="12"/>
  <c r="AJ27" i="12"/>
  <c r="AL27" i="12"/>
  <c r="AN27" i="12"/>
  <c r="AP27" i="12"/>
  <c r="AR27" i="12"/>
  <c r="AT27" i="12"/>
  <c r="AV27" i="12"/>
  <c r="AX27" i="12"/>
  <c r="AZ27" i="12"/>
  <c r="BB27" i="12"/>
  <c r="BD27" i="12"/>
  <c r="X29" i="12"/>
  <c r="Z29" i="12"/>
  <c r="AB29" i="12"/>
  <c r="AD29" i="12"/>
  <c r="AF29" i="12"/>
  <c r="AH29" i="12"/>
  <c r="AJ29" i="12"/>
  <c r="AL29" i="12"/>
  <c r="AN29" i="12"/>
  <c r="AP29" i="12"/>
  <c r="AR29" i="12"/>
  <c r="AT29" i="12"/>
  <c r="AV29" i="12"/>
  <c r="AX29" i="12"/>
  <c r="AZ29" i="12"/>
  <c r="BB29" i="12"/>
  <c r="BD29" i="12"/>
  <c r="X32" i="12"/>
  <c r="AB32" i="12"/>
  <c r="AF32" i="12"/>
  <c r="AJ32" i="12"/>
  <c r="AN32" i="12"/>
  <c r="AR32" i="12"/>
  <c r="AV32" i="12"/>
  <c r="AZ32" i="12"/>
  <c r="BD32" i="12"/>
  <c r="EH45" i="12"/>
  <c r="ED45" i="12"/>
  <c r="EA44" i="12"/>
  <c r="EB44" i="12" s="1"/>
  <c r="EC44" i="12" s="1"/>
  <c r="EE47" i="12"/>
  <c r="EB46" i="12"/>
  <c r="EC46" i="12" s="1"/>
  <c r="ED46" i="12" s="1"/>
  <c r="EG47" i="12"/>
  <c r="EI49" i="12"/>
  <c r="EI51" i="12"/>
  <c r="EM53" i="12"/>
  <c r="X31" i="12"/>
  <c r="Z31" i="12"/>
  <c r="AB31" i="12"/>
  <c r="AD31" i="12"/>
  <c r="AF31" i="12"/>
  <c r="AH31" i="12"/>
  <c r="AJ31" i="12"/>
  <c r="AL31" i="12"/>
  <c r="AN31" i="12"/>
  <c r="AP31" i="12"/>
  <c r="AR31" i="12"/>
  <c r="AT31" i="12"/>
  <c r="AV31" i="12"/>
  <c r="AX31" i="12"/>
  <c r="AZ31" i="12"/>
  <c r="BB31" i="12"/>
  <c r="BD31" i="12"/>
  <c r="X33" i="12"/>
  <c r="Z33" i="12"/>
  <c r="AB33" i="12"/>
  <c r="AD33" i="12"/>
  <c r="AF33" i="12"/>
  <c r="AH33" i="12"/>
  <c r="AJ33" i="12"/>
  <c r="AL33" i="12"/>
  <c r="AN33" i="12"/>
  <c r="AP33" i="12"/>
  <c r="AR33" i="12"/>
  <c r="AT33" i="12"/>
  <c r="AV33" i="12"/>
  <c r="AX33" i="12"/>
  <c r="AZ33" i="12"/>
  <c r="BB33" i="12"/>
  <c r="BD33" i="12"/>
  <c r="DY34" i="12"/>
  <c r="DZ34" i="12" s="1"/>
  <c r="EA34" i="12" s="1"/>
  <c r="EB34" i="12" s="1"/>
  <c r="EC34" i="12" s="1"/>
  <c r="ED34" i="12" s="1"/>
  <c r="EE34" i="12" s="1"/>
  <c r="EF34" i="12" s="1"/>
  <c r="EG34" i="12" s="1"/>
  <c r="X35" i="12"/>
  <c r="Z35" i="12"/>
  <c r="AB35" i="12"/>
  <c r="AD35" i="12"/>
  <c r="AF35" i="12"/>
  <c r="AH35" i="12"/>
  <c r="AJ35" i="12"/>
  <c r="AL35" i="12"/>
  <c r="AN35" i="12"/>
  <c r="AP35" i="12"/>
  <c r="AR35" i="12"/>
  <c r="AT35" i="12"/>
  <c r="AV35" i="12"/>
  <c r="AX35" i="12"/>
  <c r="AZ35" i="12"/>
  <c r="BB35" i="12"/>
  <c r="BD35" i="12"/>
  <c r="J36" i="12"/>
  <c r="W36" i="12"/>
  <c r="Y36" i="12"/>
  <c r="AA36" i="12"/>
  <c r="AC36" i="12"/>
  <c r="AE36" i="12"/>
  <c r="AG36" i="12"/>
  <c r="AI36" i="12"/>
  <c r="AK36" i="12"/>
  <c r="AM36" i="12"/>
  <c r="AO36" i="12"/>
  <c r="AQ36" i="12"/>
  <c r="AS36" i="12"/>
  <c r="AU36" i="12"/>
  <c r="AW36" i="12"/>
  <c r="AY36" i="12"/>
  <c r="BA36" i="12"/>
  <c r="BC36" i="12"/>
  <c r="BE36" i="12"/>
  <c r="DY36" i="12"/>
  <c r="DZ36" i="12" s="1"/>
  <c r="EA36" i="12"/>
  <c r="EB36" i="12" s="1"/>
  <c r="EC36" i="12" s="1"/>
  <c r="ED36" i="12" s="1"/>
  <c r="G37" i="12"/>
  <c r="K37" i="12"/>
  <c r="X37" i="12"/>
  <c r="Z37" i="12"/>
  <c r="AB37" i="12"/>
  <c r="AD37" i="12"/>
  <c r="AF37" i="12"/>
  <c r="AH37" i="12"/>
  <c r="AJ37" i="12"/>
  <c r="AL37" i="12"/>
  <c r="AN37" i="12"/>
  <c r="AP37" i="12"/>
  <c r="AR37" i="12"/>
  <c r="AT37" i="12"/>
  <c r="AV37" i="12"/>
  <c r="AX37" i="12"/>
  <c r="AZ37" i="12"/>
  <c r="BB37" i="12"/>
  <c r="BD37" i="12"/>
  <c r="J38" i="12"/>
  <c r="W38" i="12"/>
  <c r="Y38" i="12"/>
  <c r="AA38" i="12"/>
  <c r="AC38" i="12"/>
  <c r="AE38" i="12"/>
  <c r="AG38" i="12"/>
  <c r="AI38" i="12"/>
  <c r="AK38" i="12"/>
  <c r="AM38" i="12"/>
  <c r="AO38" i="12"/>
  <c r="AQ38" i="12"/>
  <c r="AS38" i="12"/>
  <c r="AU38" i="12"/>
  <c r="AW38" i="12"/>
  <c r="AY38" i="12"/>
  <c r="BA38" i="12"/>
  <c r="BC38" i="12"/>
  <c r="BE38" i="12"/>
  <c r="G39" i="12"/>
  <c r="K39" i="12"/>
  <c r="X39" i="12"/>
  <c r="Z39" i="12"/>
  <c r="AB39" i="12"/>
  <c r="AD39" i="12"/>
  <c r="AF39" i="12"/>
  <c r="AH39" i="12"/>
  <c r="AJ39" i="12"/>
  <c r="AL39" i="12"/>
  <c r="AN39" i="12"/>
  <c r="AP39" i="12"/>
  <c r="AR39" i="12"/>
  <c r="AT39" i="12"/>
  <c r="AV39" i="12"/>
  <c r="AX39" i="12"/>
  <c r="AZ39" i="12"/>
  <c r="BB39" i="12"/>
  <c r="BD39" i="12"/>
  <c r="BF39" i="12"/>
  <c r="J40" i="12"/>
  <c r="W40" i="12"/>
  <c r="Y40" i="12"/>
  <c r="AA40" i="12"/>
  <c r="AC40" i="12"/>
  <c r="AE40" i="12"/>
  <c r="AG40" i="12"/>
  <c r="AI40" i="12"/>
  <c r="AK40" i="12"/>
  <c r="AM40" i="12"/>
  <c r="AO40" i="12"/>
  <c r="AQ40" i="12"/>
  <c r="AS40" i="12"/>
  <c r="AU40" i="12"/>
  <c r="AW40" i="12"/>
  <c r="AY40" i="12"/>
  <c r="BA40" i="12"/>
  <c r="BC40" i="12"/>
  <c r="BE40" i="12"/>
  <c r="G41" i="12"/>
  <c r="K41" i="12"/>
  <c r="X41" i="12"/>
  <c r="Z41" i="12"/>
  <c r="AB41" i="12"/>
  <c r="AD41" i="12"/>
  <c r="AF41" i="12"/>
  <c r="AH41" i="12"/>
  <c r="AJ41" i="12"/>
  <c r="AL41" i="12"/>
  <c r="AN41" i="12"/>
  <c r="AP41" i="12"/>
  <c r="AR41" i="12"/>
  <c r="AT41" i="12"/>
  <c r="AV41" i="12"/>
  <c r="AX41" i="12"/>
  <c r="AZ41" i="12"/>
  <c r="BB41" i="12"/>
  <c r="BD41" i="12"/>
  <c r="BF41" i="12"/>
  <c r="J42" i="12"/>
  <c r="W42" i="12"/>
  <c r="Y42" i="12"/>
  <c r="AA42" i="12"/>
  <c r="AC42" i="12"/>
  <c r="AE42" i="12"/>
  <c r="AG42" i="12"/>
  <c r="AI42" i="12"/>
  <c r="AK42" i="12"/>
  <c r="AM42" i="12"/>
  <c r="AO42" i="12"/>
  <c r="AQ42" i="12"/>
  <c r="AS42" i="12"/>
  <c r="AU42" i="12"/>
  <c r="AW42" i="12"/>
  <c r="AY42" i="12"/>
  <c r="BA42" i="12"/>
  <c r="BC42" i="12"/>
  <c r="BE42" i="12"/>
  <c r="G43" i="12"/>
  <c r="K43" i="12"/>
  <c r="X43" i="12"/>
  <c r="Z43" i="12"/>
  <c r="AB43" i="12"/>
  <c r="AD43" i="12"/>
  <c r="AF43" i="12"/>
  <c r="AH43" i="12"/>
  <c r="AJ43" i="12"/>
  <c r="AL43" i="12"/>
  <c r="AN43" i="12"/>
  <c r="AP43" i="12"/>
  <c r="AR43" i="12"/>
  <c r="AT43" i="12"/>
  <c r="AV43" i="12"/>
  <c r="AX43" i="12"/>
  <c r="AZ43" i="12"/>
  <c r="BB43" i="12"/>
  <c r="BD43" i="12"/>
  <c r="BF43" i="12"/>
  <c r="J44" i="12"/>
  <c r="W44" i="12"/>
  <c r="Y44" i="12"/>
  <c r="AA44" i="12"/>
  <c r="AC44" i="12"/>
  <c r="AE44" i="12"/>
  <c r="AG44" i="12"/>
  <c r="AI44" i="12"/>
  <c r="AK44" i="12"/>
  <c r="AM44" i="12"/>
  <c r="AO44" i="12"/>
  <c r="AQ44" i="12"/>
  <c r="AS44" i="12"/>
  <c r="AU44" i="12"/>
  <c r="AW44" i="12"/>
  <c r="AY44" i="12"/>
  <c r="BA44" i="12"/>
  <c r="BC44" i="12"/>
  <c r="BE44" i="12"/>
  <c r="Q45" i="12"/>
  <c r="K45" i="12"/>
  <c r="G45" i="12"/>
  <c r="EF45" i="12"/>
  <c r="EI47" i="12"/>
  <c r="EE49" i="12"/>
  <c r="EG49" i="12"/>
  <c r="EE51" i="12"/>
  <c r="EB50" i="12"/>
  <c r="EC50" i="12" s="1"/>
  <c r="ED50" i="12" s="1"/>
  <c r="EG51" i="12"/>
  <c r="EI53" i="12"/>
  <c r="EF52" i="12"/>
  <c r="EG52" i="12" s="1"/>
  <c r="EH52" i="12" s="1"/>
  <c r="EQ53" i="12"/>
  <c r="X36" i="12"/>
  <c r="Z36" i="12"/>
  <c r="AB36" i="12"/>
  <c r="AD36" i="12"/>
  <c r="AF36" i="12"/>
  <c r="AH36" i="12"/>
  <c r="AJ36" i="12"/>
  <c r="AL36" i="12"/>
  <c r="AN36" i="12"/>
  <c r="AP36" i="12"/>
  <c r="AR36" i="12"/>
  <c r="AT36" i="12"/>
  <c r="AV36" i="12"/>
  <c r="AX36" i="12"/>
  <c r="AZ36" i="12"/>
  <c r="BB36" i="12"/>
  <c r="BD36" i="12"/>
  <c r="X38" i="12"/>
  <c r="Z38" i="12"/>
  <c r="AB38" i="12"/>
  <c r="AD38" i="12"/>
  <c r="AF38" i="12"/>
  <c r="AH38" i="12"/>
  <c r="AJ38" i="12"/>
  <c r="AL38" i="12"/>
  <c r="AN38" i="12"/>
  <c r="AP38" i="12"/>
  <c r="AR38" i="12"/>
  <c r="AT38" i="12"/>
  <c r="AV38" i="12"/>
  <c r="AX38" i="12"/>
  <c r="AZ38" i="12"/>
  <c r="BB38" i="12"/>
  <c r="BD38" i="12"/>
  <c r="AE39" i="12"/>
  <c r="AG39" i="12"/>
  <c r="AI39" i="12"/>
  <c r="AK39" i="12"/>
  <c r="AM39" i="12"/>
  <c r="AO39" i="12"/>
  <c r="AQ39" i="12"/>
  <c r="AS39" i="12"/>
  <c r="AU39" i="12"/>
  <c r="AW39" i="12"/>
  <c r="AY39" i="12"/>
  <c r="BA39" i="12"/>
  <c r="BC39" i="12"/>
  <c r="X40" i="12"/>
  <c r="Z40" i="12"/>
  <c r="AB40" i="12"/>
  <c r="AD40" i="12"/>
  <c r="AF40" i="12"/>
  <c r="AH40" i="12"/>
  <c r="AJ40" i="12"/>
  <c r="AL40" i="12"/>
  <c r="AN40" i="12"/>
  <c r="AP40" i="12"/>
  <c r="AR40" i="12"/>
  <c r="AT40" i="12"/>
  <c r="AV40" i="12"/>
  <c r="AX40" i="12"/>
  <c r="AZ40" i="12"/>
  <c r="BB40" i="12"/>
  <c r="BD40" i="12"/>
  <c r="W41" i="12"/>
  <c r="Y41" i="12"/>
  <c r="AA41" i="12"/>
  <c r="AC41" i="12"/>
  <c r="AE41" i="12"/>
  <c r="AG41" i="12"/>
  <c r="AI41" i="12"/>
  <c r="AK41" i="12"/>
  <c r="AM41" i="12"/>
  <c r="AO41" i="12"/>
  <c r="AQ41" i="12"/>
  <c r="AS41" i="12"/>
  <c r="AU41" i="12"/>
  <c r="AW41" i="12"/>
  <c r="AY41" i="12"/>
  <c r="BA41" i="12"/>
  <c r="BC41" i="12"/>
  <c r="X42" i="12"/>
  <c r="Z42" i="12"/>
  <c r="AB42" i="12"/>
  <c r="AD42" i="12"/>
  <c r="AF42" i="12"/>
  <c r="AH42" i="12"/>
  <c r="AJ42" i="12"/>
  <c r="AL42" i="12"/>
  <c r="AN42" i="12"/>
  <c r="AP42" i="12"/>
  <c r="AR42" i="12"/>
  <c r="AT42" i="12"/>
  <c r="AV42" i="12"/>
  <c r="AX42" i="12"/>
  <c r="AZ42" i="12"/>
  <c r="BB42" i="12"/>
  <c r="BD42" i="12"/>
  <c r="W43" i="12"/>
  <c r="Y43" i="12"/>
  <c r="AA43" i="12"/>
  <c r="AC43" i="12"/>
  <c r="AE43" i="12"/>
  <c r="AG43" i="12"/>
  <c r="AI43" i="12"/>
  <c r="AK43" i="12"/>
  <c r="AM43" i="12"/>
  <c r="AO43" i="12"/>
  <c r="AQ43" i="12"/>
  <c r="AS43" i="12"/>
  <c r="AU43" i="12"/>
  <c r="AW43" i="12"/>
  <c r="AY43" i="12"/>
  <c r="BA43" i="12"/>
  <c r="BC43" i="12"/>
  <c r="X44" i="12"/>
  <c r="Z44" i="12"/>
  <c r="AB44" i="12"/>
  <c r="AD44" i="12"/>
  <c r="AF44" i="12"/>
  <c r="AH44" i="12"/>
  <c r="AJ44" i="12"/>
  <c r="AL44" i="12"/>
  <c r="AN44" i="12"/>
  <c r="AP44" i="12"/>
  <c r="AR44" i="12"/>
  <c r="AT44" i="12"/>
  <c r="AV44" i="12"/>
  <c r="AX44" i="12"/>
  <c r="AZ44" i="12"/>
  <c r="BB44" i="12"/>
  <c r="BD44" i="12"/>
  <c r="BE53" i="12"/>
  <c r="BC53" i="12"/>
  <c r="BA53" i="12"/>
  <c r="AY53" i="12"/>
  <c r="AW53" i="12"/>
  <c r="AU53" i="12"/>
  <c r="AS53" i="12"/>
  <c r="AQ53" i="12"/>
  <c r="AO53" i="12"/>
  <c r="AM53" i="12"/>
  <c r="AK53" i="12"/>
  <c r="AI53" i="12"/>
  <c r="AG53" i="12"/>
  <c r="AE53" i="12"/>
  <c r="AC53" i="12"/>
  <c r="AA53" i="12"/>
  <c r="Y53" i="12"/>
  <c r="W53" i="12"/>
  <c r="J53" i="12"/>
  <c r="Q54" i="12"/>
  <c r="K54" i="12"/>
  <c r="G54" i="12"/>
  <c r="EJ55" i="12"/>
  <c r="EF57" i="12"/>
  <c r="EC56" i="12"/>
  <c r="ED56" i="12" s="1"/>
  <c r="EE56" i="12" s="1"/>
  <c r="EH57" i="12"/>
  <c r="EI59" i="12"/>
  <c r="X46" i="12"/>
  <c r="Z46" i="12"/>
  <c r="AB46" i="12"/>
  <c r="AD46" i="12"/>
  <c r="AF46" i="12"/>
  <c r="AH46" i="12"/>
  <c r="AJ46" i="12"/>
  <c r="AL46" i="12"/>
  <c r="AN46" i="12"/>
  <c r="AP46" i="12"/>
  <c r="AR46" i="12"/>
  <c r="AT46" i="12"/>
  <c r="AV46" i="12"/>
  <c r="AX46" i="12"/>
  <c r="AZ46" i="12"/>
  <c r="BB46" i="12"/>
  <c r="BD46" i="12"/>
  <c r="BF46" i="12"/>
  <c r="AC47" i="12"/>
  <c r="AE47" i="12"/>
  <c r="AG47" i="12"/>
  <c r="AI47" i="12"/>
  <c r="AK47" i="12"/>
  <c r="AM47" i="12"/>
  <c r="AO47" i="12"/>
  <c r="AQ47" i="12"/>
  <c r="AS47" i="12"/>
  <c r="AU47" i="12"/>
  <c r="AW47" i="12"/>
  <c r="AY47" i="12"/>
  <c r="BA47" i="12"/>
  <c r="BC47" i="12"/>
  <c r="BE47" i="12"/>
  <c r="X48" i="12"/>
  <c r="Z48" i="12"/>
  <c r="AB48" i="12"/>
  <c r="AD48" i="12"/>
  <c r="AF48" i="12"/>
  <c r="AH48" i="12"/>
  <c r="AJ48" i="12"/>
  <c r="AL48" i="12"/>
  <c r="AN48" i="12"/>
  <c r="AP48" i="12"/>
  <c r="AR48" i="12"/>
  <c r="AT48" i="12"/>
  <c r="AV48" i="12"/>
  <c r="AX48" i="12"/>
  <c r="AZ48" i="12"/>
  <c r="BB48" i="12"/>
  <c r="BD48" i="12"/>
  <c r="BF48" i="12"/>
  <c r="W49" i="12"/>
  <c r="Y49" i="12"/>
  <c r="AA49" i="12"/>
  <c r="AC49" i="12"/>
  <c r="AE49" i="12"/>
  <c r="AG49" i="12"/>
  <c r="AI49" i="12"/>
  <c r="AK49" i="12"/>
  <c r="AM49" i="12"/>
  <c r="AO49" i="12"/>
  <c r="AQ49" i="12"/>
  <c r="AS49" i="12"/>
  <c r="AU49" i="12"/>
  <c r="AW49" i="12"/>
  <c r="AY49" i="12"/>
  <c r="BA49" i="12"/>
  <c r="BC49" i="12"/>
  <c r="BE49" i="12"/>
  <c r="X50" i="12"/>
  <c r="Z50" i="12"/>
  <c r="AB50" i="12"/>
  <c r="AD50" i="12"/>
  <c r="AF50" i="12"/>
  <c r="AH50" i="12"/>
  <c r="AJ50" i="12"/>
  <c r="AL50" i="12"/>
  <c r="AN50" i="12"/>
  <c r="AP50" i="12"/>
  <c r="AR50" i="12"/>
  <c r="AT50" i="12"/>
  <c r="AV50" i="12"/>
  <c r="AX50" i="12"/>
  <c r="AZ50" i="12"/>
  <c r="BB50" i="12"/>
  <c r="BD50" i="12"/>
  <c r="BF50" i="12"/>
  <c r="J51" i="12"/>
  <c r="W51" i="12"/>
  <c r="Y51" i="12"/>
  <c r="AA51" i="12"/>
  <c r="AC51" i="12"/>
  <c r="AE51" i="12"/>
  <c r="AG51" i="12"/>
  <c r="AI51" i="12"/>
  <c r="AK51" i="12"/>
  <c r="AM51" i="12"/>
  <c r="AO51" i="12"/>
  <c r="AQ51" i="12"/>
  <c r="AS51" i="12"/>
  <c r="AU51" i="12"/>
  <c r="AW51" i="12"/>
  <c r="AY51" i="12"/>
  <c r="BA51" i="12"/>
  <c r="BC51" i="12"/>
  <c r="BE51" i="12"/>
  <c r="X52" i="12"/>
  <c r="Z52" i="12"/>
  <c r="AB52" i="12"/>
  <c r="AD52" i="12"/>
  <c r="AF52" i="12"/>
  <c r="AH52" i="12"/>
  <c r="AJ52" i="12"/>
  <c r="AL52" i="12"/>
  <c r="AN52" i="12"/>
  <c r="AP52" i="12"/>
  <c r="AR52" i="12"/>
  <c r="AT52" i="12"/>
  <c r="AV52" i="12"/>
  <c r="AX52" i="12"/>
  <c r="AZ52" i="12"/>
  <c r="BB52" i="12"/>
  <c r="BD52" i="12"/>
  <c r="BF52" i="12"/>
  <c r="X53" i="12"/>
  <c r="AB53" i="12"/>
  <c r="AF53" i="12"/>
  <c r="AJ53" i="12"/>
  <c r="AN53" i="12"/>
  <c r="AR53" i="12"/>
  <c r="AV53" i="12"/>
  <c r="AZ53" i="12"/>
  <c r="BD53" i="12"/>
  <c r="EF55" i="12"/>
  <c r="EH55" i="12"/>
  <c r="EJ57" i="12"/>
  <c r="EE59" i="12"/>
  <c r="EB58" i="12"/>
  <c r="EC58" i="12" s="1"/>
  <c r="ED58" i="12" s="1"/>
  <c r="EG59" i="12"/>
  <c r="X45" i="12"/>
  <c r="Z45" i="12"/>
  <c r="AB45" i="12"/>
  <c r="AD45" i="12"/>
  <c r="AF45" i="12"/>
  <c r="AH45" i="12"/>
  <c r="AJ45" i="12"/>
  <c r="AL45" i="12"/>
  <c r="AN45" i="12"/>
  <c r="AP45" i="12"/>
  <c r="AR45" i="12"/>
  <c r="AT45" i="12"/>
  <c r="AV45" i="12"/>
  <c r="AX45" i="12"/>
  <c r="AZ45" i="12"/>
  <c r="BB45" i="12"/>
  <c r="BD45" i="12"/>
  <c r="J46" i="12"/>
  <c r="W46" i="12"/>
  <c r="Y46" i="12"/>
  <c r="AA46" i="12"/>
  <c r="AC46" i="12"/>
  <c r="AE46" i="12"/>
  <c r="AG46" i="12"/>
  <c r="AI46" i="12"/>
  <c r="AK46" i="12"/>
  <c r="AM46" i="12"/>
  <c r="AO46" i="12"/>
  <c r="AQ46" i="12"/>
  <c r="AS46" i="12"/>
  <c r="AU46" i="12"/>
  <c r="AW46" i="12"/>
  <c r="AY46" i="12"/>
  <c r="BA46" i="12"/>
  <c r="BC46" i="12"/>
  <c r="G47" i="12"/>
  <c r="K47" i="12"/>
  <c r="X47" i="12"/>
  <c r="Z47" i="12"/>
  <c r="AB47" i="12"/>
  <c r="AD47" i="12"/>
  <c r="AF47" i="12"/>
  <c r="AH47" i="12"/>
  <c r="AJ47" i="12"/>
  <c r="AL47" i="12"/>
  <c r="AN47" i="12"/>
  <c r="AP47" i="12"/>
  <c r="AR47" i="12"/>
  <c r="AT47" i="12"/>
  <c r="AV47" i="12"/>
  <c r="AX47" i="12"/>
  <c r="AZ47" i="12"/>
  <c r="BB47" i="12"/>
  <c r="BD47" i="12"/>
  <c r="J48" i="12"/>
  <c r="W48" i="12"/>
  <c r="Y48" i="12"/>
  <c r="AA48" i="12"/>
  <c r="AC48" i="12"/>
  <c r="AE48" i="12"/>
  <c r="AG48" i="12"/>
  <c r="AI48" i="12"/>
  <c r="AK48" i="12"/>
  <c r="AM48" i="12"/>
  <c r="AO48" i="12"/>
  <c r="AQ48" i="12"/>
  <c r="AS48" i="12"/>
  <c r="AU48" i="12"/>
  <c r="AW48" i="12"/>
  <c r="AY48" i="12"/>
  <c r="BA48" i="12"/>
  <c r="BC48" i="12"/>
  <c r="G49" i="12"/>
  <c r="K49" i="12"/>
  <c r="X49" i="12"/>
  <c r="Z49" i="12"/>
  <c r="AB49" i="12"/>
  <c r="AD49" i="12"/>
  <c r="AF49" i="12"/>
  <c r="AH49" i="12"/>
  <c r="AJ49" i="12"/>
  <c r="AL49" i="12"/>
  <c r="AN49" i="12"/>
  <c r="AP49" i="12"/>
  <c r="AR49" i="12"/>
  <c r="AT49" i="12"/>
  <c r="AV49" i="12"/>
  <c r="AX49" i="12"/>
  <c r="AZ49" i="12"/>
  <c r="BB49" i="12"/>
  <c r="BD49" i="12"/>
  <c r="J50" i="12"/>
  <c r="W50" i="12"/>
  <c r="Y50" i="12"/>
  <c r="AA50" i="12"/>
  <c r="AC50" i="12"/>
  <c r="AE50" i="12"/>
  <c r="AG50" i="12"/>
  <c r="AI50" i="12"/>
  <c r="AK50" i="12"/>
  <c r="AM50" i="12"/>
  <c r="AO50" i="12"/>
  <c r="AQ50" i="12"/>
  <c r="AS50" i="12"/>
  <c r="AU50" i="12"/>
  <c r="AW50" i="12"/>
  <c r="AY50" i="12"/>
  <c r="BA50" i="12"/>
  <c r="BC50" i="12"/>
  <c r="G51" i="12"/>
  <c r="K51" i="12"/>
  <c r="X51" i="12"/>
  <c r="Z51" i="12"/>
  <c r="AB51" i="12"/>
  <c r="AD51" i="12"/>
  <c r="AF51" i="12"/>
  <c r="AH51" i="12"/>
  <c r="AJ51" i="12"/>
  <c r="AL51" i="12"/>
  <c r="AN51" i="12"/>
  <c r="AP51" i="12"/>
  <c r="AR51" i="12"/>
  <c r="AT51" i="12"/>
  <c r="AV51" i="12"/>
  <c r="AX51" i="12"/>
  <c r="AZ51" i="12"/>
  <c r="BB51" i="12"/>
  <c r="BD51" i="12"/>
  <c r="J52" i="12"/>
  <c r="W52" i="12"/>
  <c r="Y52" i="12"/>
  <c r="AA52" i="12"/>
  <c r="AC52" i="12"/>
  <c r="AE52" i="12"/>
  <c r="AG52" i="12"/>
  <c r="AI52" i="12"/>
  <c r="AK52" i="12"/>
  <c r="AM52" i="12"/>
  <c r="AO52" i="12"/>
  <c r="AQ52" i="12"/>
  <c r="AS52" i="12"/>
  <c r="AU52" i="12"/>
  <c r="AW52" i="12"/>
  <c r="AY52" i="12"/>
  <c r="BA52" i="12"/>
  <c r="BC52" i="12"/>
  <c r="Z53" i="12"/>
  <c r="AD53" i="12"/>
  <c r="AH53" i="12"/>
  <c r="AL53" i="12"/>
  <c r="AP53" i="12"/>
  <c r="AT53" i="12"/>
  <c r="AX53" i="12"/>
  <c r="BB53" i="12"/>
  <c r="BF53" i="12"/>
  <c r="X55" i="12"/>
  <c r="Z55" i="12"/>
  <c r="AB55" i="12"/>
  <c r="AD55" i="12"/>
  <c r="AF55" i="12"/>
  <c r="AH55" i="12"/>
  <c r="AJ55" i="12"/>
  <c r="AL55" i="12"/>
  <c r="AN55" i="12"/>
  <c r="AP55" i="12"/>
  <c r="AR55" i="12"/>
  <c r="AT55" i="12"/>
  <c r="AV55" i="12"/>
  <c r="AX55" i="12"/>
  <c r="AZ55" i="12"/>
  <c r="BB55" i="12"/>
  <c r="BD55" i="12"/>
  <c r="BF55" i="12"/>
  <c r="AU56" i="12"/>
  <c r="AW56" i="12"/>
  <c r="AY56" i="12"/>
  <c r="BA56" i="12"/>
  <c r="BC56" i="12"/>
  <c r="BE56" i="12"/>
  <c r="X57" i="12"/>
  <c r="Z57" i="12"/>
  <c r="AB57" i="12"/>
  <c r="AD57" i="12"/>
  <c r="AF57" i="12"/>
  <c r="AH57" i="12"/>
  <c r="AJ57" i="12"/>
  <c r="AL57" i="12"/>
  <c r="AN57" i="12"/>
  <c r="AP57" i="12"/>
  <c r="AR57" i="12"/>
  <c r="AT57" i="12"/>
  <c r="AV57" i="12"/>
  <c r="AX57" i="12"/>
  <c r="AZ57" i="12"/>
  <c r="BB57" i="12"/>
  <c r="BD57" i="12"/>
  <c r="BF57" i="12"/>
  <c r="W58" i="12"/>
  <c r="Y58" i="12"/>
  <c r="AA58" i="12"/>
  <c r="AC58" i="12"/>
  <c r="AE58" i="12"/>
  <c r="AG58" i="12"/>
  <c r="AI58" i="12"/>
  <c r="AK58" i="12"/>
  <c r="AM58" i="12"/>
  <c r="AO58" i="12"/>
  <c r="AQ58" i="12"/>
  <c r="AS58" i="12"/>
  <c r="AU58" i="12"/>
  <c r="AW58" i="12"/>
  <c r="AY58" i="12"/>
  <c r="BA58" i="12"/>
  <c r="BC58" i="12"/>
  <c r="BE58" i="12"/>
  <c r="X59" i="12"/>
  <c r="Z59" i="12"/>
  <c r="AB59" i="12"/>
  <c r="AD59" i="12"/>
  <c r="AF59" i="12"/>
  <c r="AH59" i="12"/>
  <c r="AJ59" i="12"/>
  <c r="AL59" i="12"/>
  <c r="AN59" i="12"/>
  <c r="AP59" i="12"/>
  <c r="AR59" i="12"/>
  <c r="AT59" i="12"/>
  <c r="AV59" i="12"/>
  <c r="AX59" i="12"/>
  <c r="AZ59" i="12"/>
  <c r="BB59" i="12"/>
  <c r="BD59" i="12"/>
  <c r="BF59" i="12"/>
  <c r="X54" i="12"/>
  <c r="Z54" i="12"/>
  <c r="AB54" i="12"/>
  <c r="AD54" i="12"/>
  <c r="AF54" i="12"/>
  <c r="AH54" i="12"/>
  <c r="AJ54" i="12"/>
  <c r="AL54" i="12"/>
  <c r="AN54" i="12"/>
  <c r="AP54" i="12"/>
  <c r="AR54" i="12"/>
  <c r="AT54" i="12"/>
  <c r="AV54" i="12"/>
  <c r="AX54" i="12"/>
  <c r="AZ54" i="12"/>
  <c r="BB54" i="12"/>
  <c r="BD54" i="12"/>
  <c r="DZ54" i="12"/>
  <c r="EA54" i="12" s="1"/>
  <c r="EB54" i="12" s="1"/>
  <c r="EC54" i="12" s="1"/>
  <c r="ED54" i="12" s="1"/>
  <c r="EE54" i="12" s="1"/>
  <c r="J55" i="12"/>
  <c r="W55" i="12"/>
  <c r="Y55" i="12"/>
  <c r="AA55" i="12"/>
  <c r="AC55" i="12"/>
  <c r="AE55" i="12"/>
  <c r="AG55" i="12"/>
  <c r="AI55" i="12"/>
  <c r="AK55" i="12"/>
  <c r="AM55" i="12"/>
  <c r="AO55" i="12"/>
  <c r="AQ55" i="12"/>
  <c r="AS55" i="12"/>
  <c r="AU55" i="12"/>
  <c r="AW55" i="12"/>
  <c r="AY55" i="12"/>
  <c r="BA55" i="12"/>
  <c r="BC55" i="12"/>
  <c r="G56" i="12"/>
  <c r="K56" i="12"/>
  <c r="X56" i="12"/>
  <c r="Z56" i="12"/>
  <c r="AB56" i="12"/>
  <c r="AD56" i="12"/>
  <c r="AF56" i="12"/>
  <c r="AH56" i="12"/>
  <c r="AJ56" i="12"/>
  <c r="AL56" i="12"/>
  <c r="AN56" i="12"/>
  <c r="AP56" i="12"/>
  <c r="AR56" i="12"/>
  <c r="AT56" i="12"/>
  <c r="AV56" i="12"/>
  <c r="AX56" i="12"/>
  <c r="AZ56" i="12"/>
  <c r="BB56" i="12"/>
  <c r="BD56" i="12"/>
  <c r="J57" i="12"/>
  <c r="W57" i="12"/>
  <c r="Y57" i="12"/>
  <c r="AA57" i="12"/>
  <c r="AC57" i="12"/>
  <c r="AE57" i="12"/>
  <c r="AG57" i="12"/>
  <c r="AI57" i="12"/>
  <c r="AK57" i="12"/>
  <c r="AM57" i="12"/>
  <c r="AO57" i="12"/>
  <c r="AQ57" i="12"/>
  <c r="AS57" i="12"/>
  <c r="AU57" i="12"/>
  <c r="AW57" i="12"/>
  <c r="AY57" i="12"/>
  <c r="BA57" i="12"/>
  <c r="BC57" i="12"/>
  <c r="G58" i="12"/>
  <c r="K58" i="12"/>
  <c r="X58" i="12"/>
  <c r="Z58" i="12"/>
  <c r="AB58" i="12"/>
  <c r="AD58" i="12"/>
  <c r="AF58" i="12"/>
  <c r="AH58" i="12"/>
  <c r="AJ58" i="12"/>
  <c r="AL58" i="12"/>
  <c r="AN58" i="12"/>
  <c r="AP58" i="12"/>
  <c r="AR58" i="12"/>
  <c r="AT58" i="12"/>
  <c r="AV58" i="12"/>
  <c r="AX58" i="12"/>
  <c r="AZ58" i="12"/>
  <c r="BB58" i="12"/>
  <c r="BD58" i="12"/>
  <c r="J59" i="12"/>
  <c r="W59" i="12"/>
  <c r="Y59" i="12"/>
  <c r="AA59" i="12"/>
  <c r="AC59" i="12"/>
  <c r="AE59" i="12"/>
  <c r="AG59" i="12"/>
  <c r="AI59" i="12"/>
  <c r="AK59" i="12"/>
  <c r="AM59" i="12"/>
  <c r="AO59" i="12"/>
  <c r="AQ59" i="12"/>
  <c r="AS59" i="12"/>
  <c r="AU59" i="12"/>
  <c r="AW59" i="12"/>
  <c r="AY59" i="12"/>
  <c r="BA59" i="12"/>
  <c r="BC59" i="12"/>
  <c r="EJ59" i="12" l="1"/>
  <c r="EH59" i="12"/>
  <c r="EE58" i="12"/>
  <c r="EF58" i="12" s="1"/>
  <c r="EG58" i="12" s="1"/>
  <c r="EM57" i="12"/>
  <c r="EK55" i="12"/>
  <c r="EI55" i="12"/>
  <c r="EF54" i="12"/>
  <c r="EG54" i="12" s="1"/>
  <c r="EH54" i="12" s="1"/>
  <c r="EG33" i="12"/>
  <c r="EE33" i="12"/>
  <c r="EB32" i="12"/>
  <c r="EC32" i="12" s="1"/>
  <c r="ED32" i="12" s="1"/>
  <c r="EL43" i="12"/>
  <c r="EL41" i="12"/>
  <c r="EJ39" i="12"/>
  <c r="EH39" i="12"/>
  <c r="EE38" i="12"/>
  <c r="EF38" i="12" s="1"/>
  <c r="EG38" i="12" s="1"/>
  <c r="EL37" i="12"/>
  <c r="EM35" i="12"/>
  <c r="EK35" i="12"/>
  <c r="EH34" i="12"/>
  <c r="EI34" i="12" s="1"/>
  <c r="EJ34" i="12" s="1"/>
  <c r="ES31" i="12"/>
  <c r="EK31" i="12"/>
  <c r="EH30" i="12"/>
  <c r="EI30" i="12" s="1"/>
  <c r="EJ30" i="12" s="1"/>
  <c r="EM29" i="12"/>
  <c r="EK27" i="12"/>
  <c r="EI27" i="12"/>
  <c r="EF26" i="12"/>
  <c r="EG26" i="12" s="1"/>
  <c r="EH26" i="12" s="1"/>
  <c r="EK23" i="12"/>
  <c r="EI23" i="12"/>
  <c r="EF22" i="12"/>
  <c r="EG22" i="12" s="1"/>
  <c r="EH22" i="12" s="1"/>
  <c r="EO31" i="12"/>
  <c r="EK29" i="12"/>
  <c r="EI29" i="12"/>
  <c r="EF28" i="12"/>
  <c r="EG28" i="12" s="1"/>
  <c r="EH28" i="12" s="1"/>
  <c r="EM27" i="12"/>
  <c r="EK25" i="12"/>
  <c r="EM23" i="12"/>
  <c r="EL59" i="12"/>
  <c r="EK57" i="12"/>
  <c r="EI57" i="12"/>
  <c r="EF56" i="12"/>
  <c r="EG56" i="12" s="1"/>
  <c r="EH56" i="12" s="1"/>
  <c r="EM55" i="12"/>
  <c r="ET53" i="12"/>
  <c r="EI52" i="12"/>
  <c r="EJ52" i="12" s="1"/>
  <c r="EK52" i="12" s="1"/>
  <c r="EL53" i="12"/>
  <c r="EJ51" i="12"/>
  <c r="EH51" i="12"/>
  <c r="EE50" i="12"/>
  <c r="EF50" i="12" s="1"/>
  <c r="EG50" i="12" s="1"/>
  <c r="EJ49" i="12"/>
  <c r="EH49" i="12"/>
  <c r="EE48" i="12"/>
  <c r="EF48" i="12" s="1"/>
  <c r="EG48" i="12" s="1"/>
  <c r="EL47" i="12"/>
  <c r="EI45" i="12"/>
  <c r="EP53" i="12"/>
  <c r="EL51" i="12"/>
  <c r="EL49" i="12"/>
  <c r="EJ47" i="12"/>
  <c r="EH47" i="12"/>
  <c r="EE46" i="12"/>
  <c r="EF46" i="12" s="1"/>
  <c r="EG46" i="12" s="1"/>
  <c r="EG45" i="12"/>
  <c r="ED44" i="12"/>
  <c r="EE44" i="12" s="1"/>
  <c r="EF44" i="12" s="1"/>
  <c r="EK45" i="12"/>
  <c r="EJ43" i="12"/>
  <c r="EH43" i="12"/>
  <c r="EE42" i="12"/>
  <c r="EF42" i="12" s="1"/>
  <c r="EG42" i="12" s="1"/>
  <c r="EJ41" i="12"/>
  <c r="EH41" i="12"/>
  <c r="EE40" i="12"/>
  <c r="EF40" i="12" s="1"/>
  <c r="EG40" i="12" s="1"/>
  <c r="EL39" i="12"/>
  <c r="EJ37" i="12"/>
  <c r="EH37" i="12"/>
  <c r="EE36" i="12"/>
  <c r="EF36" i="12" s="1"/>
  <c r="EG36" i="12" s="1"/>
  <c r="EO35" i="12"/>
  <c r="EI33" i="12"/>
  <c r="EM25" i="12"/>
  <c r="EI25" i="12"/>
  <c r="EF24" i="12"/>
  <c r="EG24" i="12" s="1"/>
  <c r="EH24" i="12" s="1"/>
  <c r="AF4" i="9"/>
  <c r="AF5" i="9" s="1"/>
  <c r="O12" i="12"/>
  <c r="M7" i="12"/>
  <c r="M6" i="12"/>
  <c r="M5" i="12"/>
  <c r="O20" i="12" l="1"/>
  <c r="N20" i="12"/>
  <c r="O21" i="12"/>
  <c r="N21" i="12"/>
  <c r="ES53" i="12"/>
  <c r="EL25" i="12"/>
  <c r="EI24" i="12"/>
  <c r="EJ24" i="12" s="1"/>
  <c r="EK24" i="12" s="1"/>
  <c r="EP25" i="12"/>
  <c r="EL33" i="12"/>
  <c r="ER35" i="12"/>
  <c r="EK37" i="12"/>
  <c r="EH36" i="12"/>
  <c r="EI36" i="12" s="1"/>
  <c r="EJ36" i="12" s="1"/>
  <c r="EM37" i="12"/>
  <c r="EO39" i="12"/>
  <c r="EK41" i="12"/>
  <c r="EH40" i="12"/>
  <c r="EI40" i="12" s="1"/>
  <c r="EJ40" i="12" s="1"/>
  <c r="EM41" i="12"/>
  <c r="EK43" i="12"/>
  <c r="EH42" i="12"/>
  <c r="EI42" i="12" s="1"/>
  <c r="EJ42" i="12" s="1"/>
  <c r="EM43" i="12"/>
  <c r="EN45" i="12"/>
  <c r="EJ45" i="12"/>
  <c r="EG44" i="12"/>
  <c r="EH44" i="12" s="1"/>
  <c r="EK47" i="12"/>
  <c r="EH46" i="12"/>
  <c r="EI46" i="12" s="1"/>
  <c r="EM47" i="12"/>
  <c r="EJ46" i="12"/>
  <c r="EO49" i="12"/>
  <c r="EO51" i="12"/>
  <c r="EL45" i="12"/>
  <c r="EI44" i="12"/>
  <c r="EO47" i="12"/>
  <c r="EK49" i="12"/>
  <c r="EH48" i="12"/>
  <c r="EI48" i="12" s="1"/>
  <c r="EJ48" i="12" s="1"/>
  <c r="EM49" i="12"/>
  <c r="EK51" i="12"/>
  <c r="EH50" i="12"/>
  <c r="EI50" i="12" s="1"/>
  <c r="EJ50" i="12" s="1"/>
  <c r="EM51" i="12"/>
  <c r="EP55" i="12"/>
  <c r="EL57" i="12"/>
  <c r="EI56" i="12"/>
  <c r="EJ56" i="12" s="1"/>
  <c r="EK56" i="12" s="1"/>
  <c r="EN57" i="12"/>
  <c r="EO59" i="12"/>
  <c r="EP23" i="12"/>
  <c r="EN25" i="12"/>
  <c r="EP27" i="12"/>
  <c r="EL29" i="12"/>
  <c r="EI28" i="12"/>
  <c r="EJ28" i="12" s="1"/>
  <c r="EK28" i="12" s="1"/>
  <c r="EN29" i="12"/>
  <c r="ER31" i="12"/>
  <c r="EL23" i="12"/>
  <c r="EI22" i="12"/>
  <c r="EJ22" i="12" s="1"/>
  <c r="EK22" i="12" s="1"/>
  <c r="EN23" i="12"/>
  <c r="EL27" i="12"/>
  <c r="EI26" i="12"/>
  <c r="EJ26" i="12" s="1"/>
  <c r="EK26" i="12" s="1"/>
  <c r="EN27" i="12"/>
  <c r="EP29" i="12"/>
  <c r="EN31" i="12"/>
  <c r="EK30" i="12"/>
  <c r="EL30" i="12" s="1"/>
  <c r="EM30" i="12" s="1"/>
  <c r="EV31" i="12"/>
  <c r="EN35" i="12"/>
  <c r="EK34" i="12"/>
  <c r="EL34" i="12" s="1"/>
  <c r="EM34" i="12" s="1"/>
  <c r="EP35" i="12"/>
  <c r="EO37" i="12"/>
  <c r="EK39" i="12"/>
  <c r="EH38" i="12"/>
  <c r="EI38" i="12" s="1"/>
  <c r="EJ38" i="12" s="1"/>
  <c r="EM39" i="12"/>
  <c r="EO41" i="12"/>
  <c r="EO43" i="12"/>
  <c r="EH33" i="12"/>
  <c r="EE32" i="12"/>
  <c r="EF32" i="12" s="1"/>
  <c r="EG32" i="12" s="1"/>
  <c r="EJ33" i="12"/>
  <c r="EL55" i="12"/>
  <c r="EI54" i="12"/>
  <c r="EJ54" i="12" s="1"/>
  <c r="EK54" i="12" s="1"/>
  <c r="EN55" i="12"/>
  <c r="EP57" i="12"/>
  <c r="EK59" i="12"/>
  <c r="EH58" i="12"/>
  <c r="EI58" i="12" s="1"/>
  <c r="EJ58" i="12" s="1"/>
  <c r="EM59" i="12"/>
  <c r="EO53" i="12"/>
  <c r="EL52" i="12"/>
  <c r="EM52" i="12" s="1"/>
  <c r="EN52" i="12" s="1"/>
  <c r="EW53" i="12"/>
  <c r="N18" i="12"/>
  <c r="EZ53" i="12" l="1"/>
  <c r="ER53" i="12"/>
  <c r="EO52" i="12"/>
  <c r="EP52" i="12" s="1"/>
  <c r="EQ52" i="12" s="1"/>
  <c r="EP59" i="12"/>
  <c r="EN59" i="12"/>
  <c r="EK58" i="12"/>
  <c r="EL58" i="12" s="1"/>
  <c r="EM58" i="12" s="1"/>
  <c r="ES57" i="12"/>
  <c r="EQ55" i="12"/>
  <c r="EO55" i="12"/>
  <c r="EL54" i="12"/>
  <c r="EM54" i="12" s="1"/>
  <c r="EN54" i="12" s="1"/>
  <c r="EM33" i="12"/>
  <c r="EK33" i="12"/>
  <c r="EH32" i="12"/>
  <c r="EI32" i="12" s="1"/>
  <c r="EJ32" i="12" s="1"/>
  <c r="ER43" i="12"/>
  <c r="ER41" i="12"/>
  <c r="EP39" i="12"/>
  <c r="EN39" i="12"/>
  <c r="EK38" i="12"/>
  <c r="EL38" i="12" s="1"/>
  <c r="EM38" i="12" s="1"/>
  <c r="ER37" i="12"/>
  <c r="ES35" i="12"/>
  <c r="EQ35" i="12"/>
  <c r="EN34" i="12"/>
  <c r="EO34" i="12" s="1"/>
  <c r="EP34" i="12" s="1"/>
  <c r="EY31" i="12"/>
  <c r="EQ31" i="12"/>
  <c r="EN30" i="12"/>
  <c r="EO30" i="12" s="1"/>
  <c r="EP30" i="12" s="1"/>
  <c r="ES29" i="12"/>
  <c r="EQ27" i="12"/>
  <c r="EO27" i="12"/>
  <c r="EL26" i="12"/>
  <c r="EM26" i="12" s="1"/>
  <c r="EN26" i="12" s="1"/>
  <c r="EQ23" i="12"/>
  <c r="EO23" i="12"/>
  <c r="EL22" i="12"/>
  <c r="EM22" i="12" s="1"/>
  <c r="EN22" i="12" s="1"/>
  <c r="EU31" i="12"/>
  <c r="EQ29" i="12"/>
  <c r="EO29" i="12"/>
  <c r="EL28" i="12"/>
  <c r="EM28" i="12" s="1"/>
  <c r="EN28" i="12" s="1"/>
  <c r="ES27" i="12"/>
  <c r="EQ25" i="12"/>
  <c r="ES23" i="12"/>
  <c r="ER59" i="12"/>
  <c r="EQ57" i="12"/>
  <c r="EO57" i="12"/>
  <c r="EL56" i="12"/>
  <c r="EM56" i="12" s="1"/>
  <c r="EN56" i="12" s="1"/>
  <c r="ES55" i="12"/>
  <c r="EP51" i="12"/>
  <c r="EN51" i="12"/>
  <c r="EK50" i="12"/>
  <c r="EL50" i="12" s="1"/>
  <c r="EM50" i="12" s="1"/>
  <c r="EP49" i="12"/>
  <c r="EN49" i="12"/>
  <c r="EK48" i="12"/>
  <c r="EL48" i="12" s="1"/>
  <c r="EM48" i="12" s="1"/>
  <c r="ER47" i="12"/>
  <c r="EO45" i="12"/>
  <c r="ER51" i="12"/>
  <c r="ER49" i="12"/>
  <c r="EP47" i="12"/>
  <c r="EN47" i="12"/>
  <c r="EK46" i="12"/>
  <c r="EL46" i="12" s="1"/>
  <c r="EM46" i="12" s="1"/>
  <c r="EM45" i="12"/>
  <c r="EJ44" i="12"/>
  <c r="EK44" i="12" s="1"/>
  <c r="EL44" i="12" s="1"/>
  <c r="EQ45" i="12"/>
  <c r="EP43" i="12"/>
  <c r="EN43" i="12"/>
  <c r="EK42" i="12"/>
  <c r="EL42" i="12" s="1"/>
  <c r="EM42" i="12" s="1"/>
  <c r="EP41" i="12"/>
  <c r="EN41" i="12"/>
  <c r="EK40" i="12"/>
  <c r="EL40" i="12" s="1"/>
  <c r="EM40" i="12" s="1"/>
  <c r="ER39" i="12"/>
  <c r="EP37" i="12"/>
  <c r="EN37" i="12"/>
  <c r="EK36" i="12"/>
  <c r="EL36" i="12" s="1"/>
  <c r="EM36" i="12" s="1"/>
  <c r="EU35" i="12"/>
  <c r="EO33" i="12"/>
  <c r="ES25" i="12"/>
  <c r="EO25" i="12"/>
  <c r="EL24" i="12"/>
  <c r="EM24" i="12" s="1"/>
  <c r="EN24" i="12" s="1"/>
  <c r="EV53" i="12"/>
  <c r="DO10" i="12"/>
  <c r="EY53" i="12" l="1"/>
  <c r="ER25" i="12"/>
  <c r="EO24" i="12"/>
  <c r="EP24" i="12" s="1"/>
  <c r="EQ24" i="12" s="1"/>
  <c r="EV25" i="12"/>
  <c r="ER33" i="12"/>
  <c r="EX35" i="12"/>
  <c r="EQ37" i="12"/>
  <c r="EN36" i="12"/>
  <c r="EO36" i="12" s="1"/>
  <c r="EP36" i="12" s="1"/>
  <c r="ES37" i="12"/>
  <c r="EU39" i="12"/>
  <c r="EQ41" i="12"/>
  <c r="EN40" i="12"/>
  <c r="EO40" i="12" s="1"/>
  <c r="EP40" i="12" s="1"/>
  <c r="ES41" i="12"/>
  <c r="EQ43" i="12"/>
  <c r="EN42" i="12"/>
  <c r="EO42" i="12" s="1"/>
  <c r="EP42" i="12" s="1"/>
  <c r="ES43" i="12"/>
  <c r="ET45" i="12"/>
  <c r="EP45" i="12"/>
  <c r="EM44" i="12"/>
  <c r="EN44" i="12" s="1"/>
  <c r="EQ47" i="12"/>
  <c r="EN46" i="12"/>
  <c r="EO46" i="12" s="1"/>
  <c r="ES47" i="12"/>
  <c r="EP46" i="12"/>
  <c r="EU49" i="12"/>
  <c r="EU51" i="12"/>
  <c r="ER45" i="12"/>
  <c r="EO44" i="12"/>
  <c r="EU47" i="12"/>
  <c r="EQ49" i="12"/>
  <c r="EN48" i="12"/>
  <c r="EO48" i="12" s="1"/>
  <c r="EP48" i="12" s="1"/>
  <c r="ES49" i="12"/>
  <c r="EQ51" i="12"/>
  <c r="EN50" i="12"/>
  <c r="EO50" i="12" s="1"/>
  <c r="EP50" i="12" s="1"/>
  <c r="ES51" i="12"/>
  <c r="EV55" i="12"/>
  <c r="ER57" i="12"/>
  <c r="EO56" i="12"/>
  <c r="EP56" i="12" s="1"/>
  <c r="EQ56" i="12" s="1"/>
  <c r="ET57" i="12"/>
  <c r="EU59" i="12"/>
  <c r="EV23" i="12"/>
  <c r="ET25" i="12"/>
  <c r="EV27" i="12"/>
  <c r="ER29" i="12"/>
  <c r="EO28" i="12"/>
  <c r="EP28" i="12" s="1"/>
  <c r="EQ28" i="12" s="1"/>
  <c r="ET29" i="12"/>
  <c r="EX31" i="12"/>
  <c r="ER23" i="12"/>
  <c r="EO22" i="12"/>
  <c r="EP22" i="12" s="1"/>
  <c r="EQ22" i="12" s="1"/>
  <c r="ET23" i="12"/>
  <c r="ER27" i="12"/>
  <c r="EO26" i="12"/>
  <c r="EP26" i="12" s="1"/>
  <c r="EQ26" i="12" s="1"/>
  <c r="ET27" i="12"/>
  <c r="EV29" i="12"/>
  <c r="ET31" i="12"/>
  <c r="EQ30" i="12"/>
  <c r="ER30" i="12" s="1"/>
  <c r="ES30" i="12" s="1"/>
  <c r="FB31" i="12"/>
  <c r="ET35" i="12"/>
  <c r="EQ34" i="12"/>
  <c r="ER34" i="12" s="1"/>
  <c r="ES34" i="12" s="1"/>
  <c r="EV35" i="12"/>
  <c r="EU37" i="12"/>
  <c r="EQ39" i="12"/>
  <c r="EN38" i="12"/>
  <c r="EO38" i="12" s="1"/>
  <c r="EP38" i="12" s="1"/>
  <c r="ES39" i="12"/>
  <c r="EU41" i="12"/>
  <c r="EU43" i="12"/>
  <c r="EN33" i="12"/>
  <c r="EK32" i="12"/>
  <c r="EL32" i="12" s="1"/>
  <c r="EM32" i="12" s="1"/>
  <c r="EP33" i="12"/>
  <c r="ER55" i="12"/>
  <c r="EO54" i="12"/>
  <c r="EP54" i="12" s="1"/>
  <c r="EQ54" i="12" s="1"/>
  <c r="ET55" i="12"/>
  <c r="EV57" i="12"/>
  <c r="EQ59" i="12"/>
  <c r="EN58" i="12"/>
  <c r="EO58" i="12" s="1"/>
  <c r="EP58" i="12" s="1"/>
  <c r="ES59" i="12"/>
  <c r="EU53" i="12"/>
  <c r="ER52" i="12"/>
  <c r="ES52" i="12" s="1"/>
  <c r="ET52" i="12" s="1"/>
  <c r="FC53" i="12"/>
  <c r="A13" i="5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EU52" i="12" l="1"/>
  <c r="EV52" i="12" s="1"/>
  <c r="EW52" i="12" s="1"/>
  <c r="EX53" i="12"/>
  <c r="EV59" i="12"/>
  <c r="ET59" i="12"/>
  <c r="EQ58" i="12"/>
  <c r="ER58" i="12" s="1"/>
  <c r="ES58" i="12" s="1"/>
  <c r="EY57" i="12"/>
  <c r="EW55" i="12"/>
  <c r="EU55" i="12"/>
  <c r="ER54" i="12"/>
  <c r="ES54" i="12" s="1"/>
  <c r="ET54" i="12" s="1"/>
  <c r="ES33" i="12"/>
  <c r="EQ33" i="12"/>
  <c r="EN32" i="12"/>
  <c r="EO32" i="12" s="1"/>
  <c r="EP32" i="12" s="1"/>
  <c r="EX43" i="12"/>
  <c r="EX41" i="12"/>
  <c r="EV39" i="12"/>
  <c r="ET39" i="12"/>
  <c r="EQ38" i="12"/>
  <c r="ER38" i="12" s="1"/>
  <c r="ES38" i="12" s="1"/>
  <c r="EX37" i="12"/>
  <c r="EY35" i="12"/>
  <c r="EW35" i="12"/>
  <c r="ET34" i="12"/>
  <c r="EU34" i="12" s="1"/>
  <c r="EV34" i="12" s="1"/>
  <c r="EW31" i="12"/>
  <c r="ET30" i="12"/>
  <c r="EU30" i="12" s="1"/>
  <c r="EV30" i="12" s="1"/>
  <c r="EY29" i="12"/>
  <c r="EW27" i="12"/>
  <c r="EU27" i="12"/>
  <c r="ER26" i="12"/>
  <c r="ES26" i="12" s="1"/>
  <c r="ET26" i="12" s="1"/>
  <c r="EW23" i="12"/>
  <c r="EU23" i="12"/>
  <c r="ER22" i="12"/>
  <c r="ES22" i="12" s="1"/>
  <c r="ET22" i="12" s="1"/>
  <c r="FA31" i="12"/>
  <c r="EW29" i="12"/>
  <c r="EU29" i="12"/>
  <c r="ER28" i="12"/>
  <c r="ES28" i="12" s="1"/>
  <c r="ET28" i="12" s="1"/>
  <c r="EY27" i="12"/>
  <c r="EW25" i="12"/>
  <c r="EY23" i="12"/>
  <c r="EX59" i="12"/>
  <c r="EW57" i="12"/>
  <c r="EU57" i="12"/>
  <c r="ER56" i="12"/>
  <c r="ES56" i="12" s="1"/>
  <c r="ET56" i="12" s="1"/>
  <c r="EY55" i="12"/>
  <c r="EV51" i="12"/>
  <c r="ET51" i="12"/>
  <c r="EQ50" i="12"/>
  <c r="ER50" i="12" s="1"/>
  <c r="ES50" i="12" s="1"/>
  <c r="EV49" i="12"/>
  <c r="ET49" i="12"/>
  <c r="EQ48" i="12"/>
  <c r="ER48" i="12" s="1"/>
  <c r="ES48" i="12" s="1"/>
  <c r="EX47" i="12"/>
  <c r="EU45" i="12"/>
  <c r="EX51" i="12"/>
  <c r="EX49" i="12"/>
  <c r="EV47" i="12"/>
  <c r="ET47" i="12"/>
  <c r="EQ46" i="12"/>
  <c r="ER46" i="12" s="1"/>
  <c r="ES46" i="12" s="1"/>
  <c r="ES45" i="12"/>
  <c r="EP44" i="12"/>
  <c r="EQ44" i="12" s="1"/>
  <c r="ER44" i="12" s="1"/>
  <c r="EW45" i="12"/>
  <c r="EV43" i="12"/>
  <c r="ET43" i="12"/>
  <c r="EQ42" i="12"/>
  <c r="ER42" i="12" s="1"/>
  <c r="ES42" i="12" s="1"/>
  <c r="EV41" i="12"/>
  <c r="ET41" i="12"/>
  <c r="EQ40" i="12"/>
  <c r="ER40" i="12" s="1"/>
  <c r="ES40" i="12" s="1"/>
  <c r="EX39" i="12"/>
  <c r="EV37" i="12"/>
  <c r="ET37" i="12"/>
  <c r="EQ36" i="12"/>
  <c r="ER36" i="12" s="1"/>
  <c r="ES36" i="12" s="1"/>
  <c r="FA35" i="12"/>
  <c r="EU33" i="12"/>
  <c r="EY25" i="12"/>
  <c r="EU25" i="12"/>
  <c r="ER24" i="12"/>
  <c r="ES24" i="12" s="1"/>
  <c r="ET24" i="12" s="1"/>
  <c r="FB53" i="12"/>
  <c r="AD18" i="12"/>
  <c r="AL18" i="12"/>
  <c r="AT18" i="12"/>
  <c r="BB18" i="12"/>
  <c r="AH18" i="12"/>
  <c r="AP18" i="12"/>
  <c r="AX18" i="12"/>
  <c r="BF18" i="12"/>
  <c r="EX25" i="12" l="1"/>
  <c r="EU24" i="12"/>
  <c r="EV24" i="12" s="1"/>
  <c r="EW24" i="12" s="1"/>
  <c r="FB25" i="12"/>
  <c r="EX33" i="12"/>
  <c r="FD35" i="12"/>
  <c r="EW37" i="12"/>
  <c r="ET36" i="12"/>
  <c r="EU36" i="12" s="1"/>
  <c r="EV36" i="12" s="1"/>
  <c r="EY37" i="12"/>
  <c r="FA39" i="12"/>
  <c r="EW41" i="12"/>
  <c r="ET40" i="12"/>
  <c r="EU40" i="12" s="1"/>
  <c r="EV40" i="12" s="1"/>
  <c r="EY41" i="12"/>
  <c r="EW43" i="12"/>
  <c r="ET42" i="12"/>
  <c r="EU42" i="12" s="1"/>
  <c r="EV42" i="12" s="1"/>
  <c r="EY43" i="12"/>
  <c r="EZ45" i="12"/>
  <c r="EV45" i="12"/>
  <c r="ES44" i="12"/>
  <c r="ET44" i="12" s="1"/>
  <c r="EW47" i="12"/>
  <c r="ET46" i="12"/>
  <c r="EU46" i="12" s="1"/>
  <c r="EV46" i="12" s="1"/>
  <c r="EY47" i="12"/>
  <c r="FA49" i="12"/>
  <c r="FA51" i="12"/>
  <c r="EX45" i="12"/>
  <c r="EU44" i="12"/>
  <c r="FA47" i="12"/>
  <c r="EW49" i="12"/>
  <c r="ET48" i="12"/>
  <c r="EU48" i="12" s="1"/>
  <c r="EV48" i="12" s="1"/>
  <c r="EY49" i="12"/>
  <c r="EW51" i="12"/>
  <c r="ET50" i="12"/>
  <c r="EU50" i="12" s="1"/>
  <c r="EV50" i="12" s="1"/>
  <c r="EY51" i="12"/>
  <c r="FB55" i="12"/>
  <c r="EX57" i="12"/>
  <c r="EU56" i="12"/>
  <c r="EV56" i="12" s="1"/>
  <c r="EW56" i="12" s="1"/>
  <c r="EZ57" i="12"/>
  <c r="FA59" i="12"/>
  <c r="FB23" i="12"/>
  <c r="EZ25" i="12"/>
  <c r="FB27" i="12"/>
  <c r="EX29" i="12"/>
  <c r="EU28" i="12"/>
  <c r="EV28" i="12" s="1"/>
  <c r="EW28" i="12" s="1"/>
  <c r="EZ29" i="12"/>
  <c r="FD31" i="12"/>
  <c r="EU22" i="12"/>
  <c r="EV22" i="12" s="1"/>
  <c r="EW22" i="12" s="1"/>
  <c r="EX23" i="12"/>
  <c r="EZ23" i="12"/>
  <c r="EX27" i="12"/>
  <c r="EU26" i="12"/>
  <c r="EV26" i="12" s="1"/>
  <c r="EW26" i="12" s="1"/>
  <c r="EZ27" i="12"/>
  <c r="FB29" i="12"/>
  <c r="EZ31" i="12"/>
  <c r="EW30" i="12"/>
  <c r="EX30" i="12" s="1"/>
  <c r="EY30" i="12" s="1"/>
  <c r="EZ35" i="12"/>
  <c r="EW34" i="12"/>
  <c r="EX34" i="12" s="1"/>
  <c r="FB35" i="12"/>
  <c r="EY34" i="12"/>
  <c r="FA37" i="12"/>
  <c r="EW39" i="12"/>
  <c r="ET38" i="12"/>
  <c r="EU38" i="12" s="1"/>
  <c r="EV38" i="12" s="1"/>
  <c r="EY39" i="12"/>
  <c r="FA41" i="12"/>
  <c r="FA43" i="12"/>
  <c r="ET33" i="12"/>
  <c r="EQ32" i="12"/>
  <c r="ER32" i="12" s="1"/>
  <c r="ES32" i="12" s="1"/>
  <c r="EV33" i="12"/>
  <c r="EX55" i="12"/>
  <c r="EU54" i="12"/>
  <c r="EV54" i="12" s="1"/>
  <c r="EW54" i="12" s="1"/>
  <c r="EZ55" i="12"/>
  <c r="FB57" i="12"/>
  <c r="EW59" i="12"/>
  <c r="ET58" i="12"/>
  <c r="EU58" i="12" s="1"/>
  <c r="EV58" i="12" s="1"/>
  <c r="EY59" i="12"/>
  <c r="FA53" i="12"/>
  <c r="EX52" i="12"/>
  <c r="EY52" i="12" s="1"/>
  <c r="EZ52" i="12" s="1"/>
  <c r="C21" i="12"/>
  <c r="C20" i="12"/>
  <c r="C19" i="12"/>
  <c r="FA23" i="12" l="1"/>
  <c r="EX22" i="12"/>
  <c r="EY22" i="12" s="1"/>
  <c r="EZ22" i="12" s="1"/>
  <c r="FD53" i="12"/>
  <c r="FA52" i="12"/>
  <c r="FB52" i="12" s="1"/>
  <c r="FC52" i="12" s="1"/>
  <c r="FB59" i="12"/>
  <c r="EZ59" i="12"/>
  <c r="EW58" i="12"/>
  <c r="EX58" i="12" s="1"/>
  <c r="EY58" i="12" s="1"/>
  <c r="FC55" i="12"/>
  <c r="FA55" i="12"/>
  <c r="EX54" i="12"/>
  <c r="EY54" i="12" s="1"/>
  <c r="EZ54" i="12" s="1"/>
  <c r="EY33" i="12"/>
  <c r="EW33" i="12"/>
  <c r="ET32" i="12"/>
  <c r="EU32" i="12" s="1"/>
  <c r="EV32" i="12" s="1"/>
  <c r="FD43" i="12"/>
  <c r="FD41" i="12"/>
  <c r="FB39" i="12"/>
  <c r="EZ39" i="12"/>
  <c r="EW38" i="12"/>
  <c r="EX38" i="12" s="1"/>
  <c r="EY38" i="12" s="1"/>
  <c r="FD37" i="12"/>
  <c r="FC35" i="12"/>
  <c r="EZ34" i="12"/>
  <c r="FA34" i="12" s="1"/>
  <c r="FB34" i="12" s="1"/>
  <c r="FC31" i="12"/>
  <c r="EZ30" i="12"/>
  <c r="FA30" i="12" s="1"/>
  <c r="FB30" i="12" s="1"/>
  <c r="FC27" i="12"/>
  <c r="FA27" i="12"/>
  <c r="EX26" i="12"/>
  <c r="EY26" i="12" s="1"/>
  <c r="EZ26" i="12" s="1"/>
  <c r="FC23" i="12"/>
  <c r="FC29" i="12"/>
  <c r="FA29" i="12"/>
  <c r="EX28" i="12"/>
  <c r="EY28" i="12" s="1"/>
  <c r="EZ28" i="12" s="1"/>
  <c r="FC25" i="12"/>
  <c r="FD59" i="12"/>
  <c r="FC57" i="12"/>
  <c r="FA57" i="12"/>
  <c r="EX56" i="12"/>
  <c r="EY56" i="12" s="1"/>
  <c r="EZ56" i="12" s="1"/>
  <c r="FB51" i="12"/>
  <c r="EZ51" i="12"/>
  <c r="EW50" i="12"/>
  <c r="EX50" i="12" s="1"/>
  <c r="EY50" i="12" s="1"/>
  <c r="FB49" i="12"/>
  <c r="EZ49" i="12"/>
  <c r="EW48" i="12"/>
  <c r="EX48" i="12" s="1"/>
  <c r="EY48" i="12" s="1"/>
  <c r="FD47" i="12"/>
  <c r="FA45" i="12"/>
  <c r="FD51" i="12"/>
  <c r="FD49" i="12"/>
  <c r="FB47" i="12"/>
  <c r="EZ47" i="12"/>
  <c r="EW46" i="12"/>
  <c r="EX46" i="12" s="1"/>
  <c r="EY46" i="12" s="1"/>
  <c r="EY45" i="12"/>
  <c r="EV44" i="12"/>
  <c r="EW44" i="12" s="1"/>
  <c r="EX44" i="12" s="1"/>
  <c r="FC45" i="12"/>
  <c r="FB43" i="12"/>
  <c r="EZ43" i="12"/>
  <c r="EW42" i="12"/>
  <c r="EX42" i="12" s="1"/>
  <c r="EY42" i="12" s="1"/>
  <c r="FB41" i="12"/>
  <c r="EZ41" i="12"/>
  <c r="EW40" i="12"/>
  <c r="EX40" i="12" s="1"/>
  <c r="EY40" i="12" s="1"/>
  <c r="FD39" i="12"/>
  <c r="FB37" i="12"/>
  <c r="EZ37" i="12"/>
  <c r="EW36" i="12"/>
  <c r="EX36" i="12" s="1"/>
  <c r="EY36" i="12" s="1"/>
  <c r="FA33" i="12"/>
  <c r="FA25" i="12"/>
  <c r="EX24" i="12"/>
  <c r="EY24" i="12" s="1"/>
  <c r="EZ24" i="12" s="1"/>
  <c r="B21" i="12"/>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3" i="41"/>
  <c r="F84" i="41"/>
  <c r="F81" i="41"/>
  <c r="F85" i="41"/>
  <c r="F82" i="41"/>
  <c r="F86" i="41"/>
  <c r="FD25" i="12" l="1"/>
  <c r="FA24" i="12"/>
  <c r="FB24" i="12" s="1"/>
  <c r="FD33" i="12"/>
  <c r="FC37" i="12"/>
  <c r="EZ36" i="12"/>
  <c r="FA36" i="12" s="1"/>
  <c r="FB36" i="12" s="1"/>
  <c r="FC41" i="12"/>
  <c r="EZ40" i="12"/>
  <c r="FA40" i="12" s="1"/>
  <c r="FC43" i="12"/>
  <c r="EZ42" i="12"/>
  <c r="FA42" i="12" s="1"/>
  <c r="FB42" i="12" s="1"/>
  <c r="FB45" i="12"/>
  <c r="EY44" i="12"/>
  <c r="EZ44" i="12" s="1"/>
  <c r="FC47" i="12"/>
  <c r="EZ46" i="12"/>
  <c r="FA46" i="12" s="1"/>
  <c r="FB46" i="12" s="1"/>
  <c r="FD45" i="12"/>
  <c r="FA44" i="12"/>
  <c r="FC49" i="12"/>
  <c r="EZ48" i="12"/>
  <c r="FA48" i="12" s="1"/>
  <c r="FB48" i="12" s="1"/>
  <c r="FC51" i="12"/>
  <c r="EZ50" i="12"/>
  <c r="FA50" i="12" s="1"/>
  <c r="FB50" i="12" s="1"/>
  <c r="FD57" i="12"/>
  <c r="FA56" i="12"/>
  <c r="FB56" i="12" s="1"/>
  <c r="FC56" i="12" s="1"/>
  <c r="FD29" i="12"/>
  <c r="FA28" i="12"/>
  <c r="FB28" i="12" s="1"/>
  <c r="FC28" i="12" s="1"/>
  <c r="FD27" i="12"/>
  <c r="FA26" i="12"/>
  <c r="FB26" i="12" s="1"/>
  <c r="FC26" i="12" s="1"/>
  <c r="FC39" i="12"/>
  <c r="EZ38" i="12"/>
  <c r="FA38" i="12" s="1"/>
  <c r="EZ33" i="12"/>
  <c r="EW32" i="12"/>
  <c r="EX32" i="12" s="1"/>
  <c r="EY32" i="12" s="1"/>
  <c r="FB33" i="12"/>
  <c r="FD55" i="12"/>
  <c r="FA54" i="12"/>
  <c r="FB54" i="12" s="1"/>
  <c r="FC54" i="12" s="1"/>
  <c r="FC59" i="12"/>
  <c r="EZ58" i="12"/>
  <c r="FA58" i="12" s="1"/>
  <c r="FD23" i="12"/>
  <c r="FA22" i="12"/>
  <c r="FB22" i="12" s="1"/>
  <c r="FC22" i="12" s="1"/>
  <c r="FB40" i="12"/>
  <c r="FC24" i="12"/>
  <c r="FC30" i="12"/>
  <c r="FD30" i="12" s="1"/>
  <c r="FC34" i="12"/>
  <c r="FD34" i="12" s="1"/>
  <c r="FB38" i="12"/>
  <c r="FB58" i="12"/>
  <c r="FD52" i="12"/>
  <c r="AH2" i="12"/>
  <c r="AG2" i="12"/>
  <c r="AP2" i="12"/>
  <c r="AO2" i="12"/>
  <c r="AX2" i="12"/>
  <c r="AW2" i="12"/>
  <c r="BE2" i="12"/>
  <c r="AD2" i="12"/>
  <c r="AL2" i="12"/>
  <c r="AT2" i="12"/>
  <c r="BB2" i="12"/>
  <c r="G6" i="9"/>
  <c r="B24" i="41"/>
  <c r="F24" i="41"/>
  <c r="FC33" i="12" l="1"/>
  <c r="EZ32" i="12"/>
  <c r="FA32" i="12" s="1"/>
  <c r="FB32" i="12" s="1"/>
  <c r="FD22" i="12"/>
  <c r="FC58" i="12"/>
  <c r="FD58" i="12" s="1"/>
  <c r="FD54" i="12"/>
  <c r="FC38" i="12"/>
  <c r="FD38" i="12" s="1"/>
  <c r="FD26" i="12"/>
  <c r="FD28" i="12"/>
  <c r="FD56" i="12"/>
  <c r="FC50" i="12"/>
  <c r="FD50" i="12" s="1"/>
  <c r="FC48" i="12"/>
  <c r="FD48" i="12" s="1"/>
  <c r="FC46" i="12"/>
  <c r="FD46" i="12" s="1"/>
  <c r="FB44" i="12"/>
  <c r="FC44" i="12" s="1"/>
  <c r="FD44" i="12" s="1"/>
  <c r="FC42" i="12"/>
  <c r="FD42" i="12" s="1"/>
  <c r="FC40" i="12"/>
  <c r="FD40" i="12" s="1"/>
  <c r="FC36" i="12"/>
  <c r="FD36" i="12" s="1"/>
  <c r="FD24" i="12"/>
  <c r="CI24" i="41"/>
  <c r="B23" i="41"/>
  <c r="FC32" i="12" l="1"/>
  <c r="FD32" i="12" s="1"/>
  <c r="B22" i="41"/>
  <c r="AB4" i="9"/>
  <c r="F23" i="41"/>
  <c r="F22" i="41"/>
  <c r="CI23" i="41" l="1"/>
  <c r="CI22" i="41"/>
  <c r="N19" i="12" l="1"/>
  <c r="O18" i="12" s="1"/>
  <c r="O19" i="12"/>
  <c r="P21" i="12" l="1"/>
  <c r="E20" i="12"/>
  <c r="E21" i="12"/>
  <c r="Q21" i="12" l="1"/>
  <c r="K21" i="12"/>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c r="JE25" i="9" l="1"/>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P19" i="12"/>
  <c r="A19" i="12"/>
  <c r="P20" i="12"/>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17" i="41"/>
  <c r="F19" i="41"/>
  <c r="F21" i="41"/>
  <c r="F20" i="41"/>
  <c r="F18" i="41"/>
  <c r="F16" i="41"/>
  <c r="Q20" i="12" l="1"/>
  <c r="K20" i="12"/>
  <c r="Q19" i="12"/>
  <c r="K19" i="12"/>
  <c r="AM20" i="12"/>
  <c r="AK20" i="12"/>
  <c r="W19" i="12"/>
  <c r="AM19" i="12"/>
  <c r="BE20" i="12"/>
  <c r="BC20" i="12"/>
  <c r="AZ20" i="12"/>
  <c r="AW20" i="12"/>
  <c r="AU20" i="12"/>
  <c r="AR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O11" i="12"/>
  <c r="DW1" i="12" s="1"/>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JE484" i="9" l="1"/>
  <c r="JD485" i="9"/>
  <c r="JF483" i="9"/>
  <c r="JI483" i="9"/>
  <c r="JH484" i="9"/>
  <c r="JG484" i="9"/>
  <c r="AO86" i="41"/>
  <c r="AC85" i="41"/>
  <c r="S86" i="41"/>
  <c r="AQ84" i="41"/>
  <c r="AK84" i="41"/>
  <c r="AA84" i="41"/>
  <c r="AO24" i="41"/>
  <c r="W22" i="41"/>
  <c r="BE85" i="41"/>
  <c r="BK85" i="41"/>
  <c r="X23" i="41"/>
  <c r="U23" i="41"/>
  <c r="AB23" i="41"/>
  <c r="Z22" i="41"/>
  <c r="BA23" i="41"/>
  <c r="AX85" i="41"/>
  <c r="AB22" i="41"/>
  <c r="BA83" i="41"/>
  <c r="AT23" i="41"/>
  <c r="X86" i="41"/>
  <c r="AM83" i="41"/>
  <c r="P83" i="41"/>
  <c r="BB83" i="41"/>
  <c r="Q22" i="41"/>
  <c r="AU23" i="41"/>
  <c r="AG82" i="41"/>
  <c r="AN23" i="41"/>
  <c r="AL84" i="41"/>
  <c r="AG83" i="41"/>
  <c r="U86" i="41"/>
  <c r="AG85" i="41"/>
  <c r="U81" i="41"/>
  <c r="BE83" i="41"/>
  <c r="Q82" i="41"/>
  <c r="AE82" i="41"/>
  <c r="AF83" i="41"/>
  <c r="AR22" i="41"/>
  <c r="P86" i="41"/>
  <c r="AG22" i="41"/>
  <c r="BI83" i="41"/>
  <c r="AF22" i="41"/>
  <c r="AT24" i="41"/>
  <c r="AG24" i="41"/>
  <c r="BJ82" i="41"/>
  <c r="Y83" i="41"/>
  <c r="AI81" i="41"/>
  <c r="BI84" i="41"/>
  <c r="BD81" i="41"/>
  <c r="AJ22" i="41"/>
  <c r="AR86" i="41"/>
  <c r="X85" i="41"/>
  <c r="BJ81" i="41"/>
  <c r="V84" i="41"/>
  <c r="AK24" i="41"/>
  <c r="AV84" i="41"/>
  <c r="AF24" i="41"/>
  <c r="AT81" i="41"/>
  <c r="BK82" i="41"/>
  <c r="N83" i="41"/>
  <c r="BA22" i="41"/>
  <c r="AO81" i="41"/>
  <c r="Q83" i="41"/>
  <c r="V83" i="41"/>
  <c r="BA24" i="41"/>
  <c r="V23" i="41"/>
  <c r="O24" i="41"/>
  <c r="Z86" i="41"/>
  <c r="AQ83" i="41"/>
  <c r="U84" i="41"/>
  <c r="U83" i="41"/>
  <c r="BH23" i="41"/>
  <c r="AW82" i="41"/>
  <c r="BD84" i="41"/>
  <c r="AK83" i="41"/>
  <c r="AZ84" i="41"/>
  <c r="S81" i="41"/>
  <c r="AP23" i="41"/>
  <c r="BC83" i="41"/>
  <c r="BH83" i="41"/>
  <c r="R24" i="41"/>
  <c r="AS83" i="41"/>
  <c r="AW84" i="41"/>
  <c r="AW23" i="41"/>
  <c r="BE23" i="41"/>
  <c r="BE22" i="41"/>
  <c r="AN22" i="41"/>
  <c r="W24" i="41"/>
  <c r="AK82" i="41"/>
  <c r="BG81" i="41"/>
  <c r="AJ85" i="41"/>
  <c r="AL86" i="41"/>
  <c r="BI81" i="41"/>
  <c r="W82" i="41"/>
  <c r="AF85" i="41"/>
  <c r="AL85" i="41"/>
  <c r="AZ82" i="41"/>
  <c r="Q23" i="41"/>
  <c r="O82" i="41"/>
  <c r="O81" i="41"/>
  <c r="AE84" i="41"/>
  <c r="BD82" i="41"/>
  <c r="AC24" i="41"/>
  <c r="AV82" i="41"/>
  <c r="AA85" i="41"/>
  <c r="BG84" i="41"/>
  <c r="BF83" i="41"/>
  <c r="X81" i="41"/>
  <c r="AP24" i="41"/>
  <c r="BI22" i="41"/>
  <c r="R83" i="41"/>
  <c r="N23" i="41"/>
  <c r="W84" i="41"/>
  <c r="BG86" i="41"/>
  <c r="AH85" i="41"/>
  <c r="BJ84" i="41"/>
  <c r="AS24" i="41"/>
  <c r="BA86" i="41"/>
  <c r="BF81" i="41"/>
  <c r="AS82" i="41"/>
  <c r="Y22" i="41"/>
  <c r="BJ23" i="41"/>
  <c r="AJ24" i="41"/>
  <c r="AJ83" i="41"/>
  <c r="X83" i="41"/>
  <c r="BI82" i="41"/>
  <c r="AD85" i="41"/>
  <c r="AZ23" i="41"/>
  <c r="Z24" i="41"/>
  <c r="BK86" i="41"/>
  <c r="V82" i="41"/>
  <c r="AT82" i="41"/>
  <c r="AI23" i="41"/>
  <c r="BE86" i="41"/>
  <c r="AK23" i="41"/>
  <c r="AW22" i="41"/>
  <c r="T24" i="41"/>
  <c r="AO82" i="41"/>
  <c r="BG22" i="41"/>
  <c r="AY85" i="41"/>
  <c r="BK84" i="41"/>
  <c r="BA84" i="41"/>
  <c r="AP83" i="41"/>
  <c r="AN85" i="41"/>
  <c r="P82" i="41"/>
  <c r="BI23" i="41"/>
  <c r="Z82" i="41"/>
  <c r="AS84" i="41"/>
  <c r="AV85" i="41"/>
  <c r="AE81" i="41"/>
  <c r="BH24" i="41"/>
  <c r="X22" i="41"/>
  <c r="AH22" i="41"/>
  <c r="S84" i="41"/>
  <c r="AR84" i="41"/>
  <c r="AN83" i="41"/>
  <c r="AA23" i="41"/>
  <c r="BH84" i="41"/>
  <c r="AD24" i="41"/>
  <c r="Y86" i="41"/>
  <c r="AO85" i="41"/>
  <c r="AY22" i="41"/>
  <c r="AX81" i="41"/>
  <c r="AE83" i="41"/>
  <c r="Q84" i="41"/>
  <c r="AE23" i="41"/>
  <c r="U22" i="41"/>
  <c r="AH23" i="41"/>
  <c r="AG84" i="41"/>
  <c r="Z81" i="41"/>
  <c r="Y84" i="41"/>
  <c r="BE82" i="41"/>
  <c r="W23" i="41"/>
  <c r="AC81" i="41"/>
  <c r="W81" i="41"/>
  <c r="AV23" i="41"/>
  <c r="Z23" i="41"/>
  <c r="P81" i="41"/>
  <c r="AO22" i="41"/>
  <c r="AT22" i="41"/>
  <c r="AH84" i="41"/>
  <c r="AT85" i="41"/>
  <c r="BA81" i="41"/>
  <c r="AR83" i="41"/>
  <c r="AH86" i="41"/>
  <c r="Y85" i="41"/>
  <c r="U82" i="41"/>
  <c r="AS22" i="41"/>
  <c r="S22" i="41"/>
  <c r="AE22" i="41"/>
  <c r="AB84" i="41"/>
  <c r="BJ24" i="41"/>
  <c r="AG86" i="41"/>
  <c r="AR23" i="41"/>
  <c r="R22" i="41"/>
  <c r="AY84" i="41"/>
  <c r="W83" i="41"/>
  <c r="T23" i="41"/>
  <c r="AV24" i="41"/>
  <c r="BB85" i="41"/>
  <c r="AI82" i="41"/>
  <c r="U85" i="41"/>
  <c r="AH81" i="41"/>
  <c r="AJ84" i="41"/>
  <c r="BG83" i="41"/>
  <c r="Q81" i="41"/>
  <c r="Q24" i="41"/>
  <c r="Z83" i="41"/>
  <c r="AM84" i="41"/>
  <c r="AF81" i="41"/>
  <c r="AK81" i="41"/>
  <c r="S83" i="41"/>
  <c r="AU84" i="41"/>
  <c r="AR82" i="41"/>
  <c r="AU22" i="41"/>
  <c r="AO84" i="41"/>
  <c r="AS23" i="41"/>
  <c r="AV83" i="41"/>
  <c r="BK24" i="41"/>
  <c r="AR81" i="41"/>
  <c r="AT83" i="41"/>
  <c r="AU24" i="41"/>
  <c r="P84" i="41"/>
  <c r="AS86" i="41"/>
  <c r="AD84" i="41"/>
  <c r="AK22" i="41"/>
  <c r="T22" i="41"/>
  <c r="AX84" i="41"/>
  <c r="AC22" i="41"/>
  <c r="S82" i="41"/>
  <c r="BF23" i="41"/>
  <c r="BH86" i="41"/>
  <c r="BC23" i="41"/>
  <c r="AU82" i="41"/>
  <c r="AQ86" i="41"/>
  <c r="AY81" i="41"/>
  <c r="P24" i="41"/>
  <c r="N84" i="41"/>
  <c r="AD23" i="41"/>
  <c r="BD24" i="41"/>
  <c r="AI24" i="41"/>
  <c r="AL23" i="41"/>
  <c r="BJ85" i="41"/>
  <c r="BI24" i="41"/>
  <c r="AI22" i="41"/>
  <c r="BH22" i="41"/>
  <c r="R81" i="41"/>
  <c r="U24" i="41"/>
  <c r="AI83" i="41"/>
  <c r="AL22" i="41"/>
  <c r="AB85" i="41"/>
  <c r="BB24" i="41"/>
  <c r="W85" i="41"/>
  <c r="AW81" i="41"/>
  <c r="AA81" i="41"/>
  <c r="BC22" i="41"/>
  <c r="V86" i="41"/>
  <c r="AN86" i="41"/>
  <c r="Y23" i="41"/>
  <c r="BJ86" i="41"/>
  <c r="R86" i="41"/>
  <c r="AE86" i="41"/>
  <c r="BE84" i="41"/>
  <c r="AS81" i="41"/>
  <c r="AJ86" i="41"/>
  <c r="AB24" i="41"/>
  <c r="AB86" i="41"/>
  <c r="X82" i="41"/>
  <c r="AL81" i="41"/>
  <c r="AW86" i="41"/>
  <c r="Y82" i="41"/>
  <c r="BE24" i="41"/>
  <c r="AB82" i="41"/>
  <c r="AQ82" i="41"/>
  <c r="BB81" i="41"/>
  <c r="AL24" i="41"/>
  <c r="AP82" i="41"/>
  <c r="BH85" i="41"/>
  <c r="AE85" i="41"/>
  <c r="Q86" i="41"/>
  <c r="N24" i="41"/>
  <c r="BB86" i="41"/>
  <c r="AO23" i="41"/>
  <c r="O84" i="41"/>
  <c r="AN82" i="41"/>
  <c r="BJ22" i="41"/>
  <c r="BF24" i="41"/>
  <c r="AR24" i="41"/>
  <c r="AQ85" i="41"/>
  <c r="AY82" i="41"/>
  <c r="AJ23" i="41"/>
  <c r="BC81" i="41"/>
  <c r="AI86" i="41"/>
  <c r="AG23" i="41"/>
  <c r="S24" i="41"/>
  <c r="AF84" i="41"/>
  <c r="BI85" i="41"/>
  <c r="V85" i="41"/>
  <c r="AI85" i="41"/>
  <c r="R84" i="41"/>
  <c r="W86" i="41"/>
  <c r="Z85" i="41"/>
  <c r="AV86" i="41"/>
  <c r="AU83" i="41"/>
  <c r="AZ85" i="41"/>
  <c r="R23" i="41"/>
  <c r="O86" i="41"/>
  <c r="BE81" i="41"/>
  <c r="AL82" i="41"/>
  <c r="AD22" i="41"/>
  <c r="AW24" i="41"/>
  <c r="BB82" i="41"/>
  <c r="Q85" i="41"/>
  <c r="AP86" i="41"/>
  <c r="AC82" i="41"/>
  <c r="AW83" i="41"/>
  <c r="BG82" i="41"/>
  <c r="AX24" i="41"/>
  <c r="AZ86" i="41"/>
  <c r="BG24" i="41"/>
  <c r="P22" i="41"/>
  <c r="Y24" i="41"/>
  <c r="AC86" i="41"/>
  <c r="Z84" i="41"/>
  <c r="AQ22" i="41"/>
  <c r="AD82" i="41"/>
  <c r="AQ23" i="41"/>
  <c r="AN84" i="41"/>
  <c r="BD86" i="41"/>
  <c r="AJ82" i="41"/>
  <c r="N81" i="41"/>
  <c r="S85" i="41"/>
  <c r="BD83" i="41"/>
  <c r="BC86" i="41"/>
  <c r="AY23" i="41"/>
  <c r="R82" i="41"/>
  <c r="AY83" i="41"/>
  <c r="T86" i="41"/>
  <c r="AL83" i="41"/>
  <c r="P23" i="41"/>
  <c r="AF86" i="41"/>
  <c r="AF23" i="41"/>
  <c r="AA24" i="41"/>
  <c r="BH81" i="41"/>
  <c r="AO83" i="41"/>
  <c r="T83" i="41"/>
  <c r="S23" i="41"/>
  <c r="AX23" i="41"/>
  <c r="AA22" i="41"/>
  <c r="AV22" i="41"/>
  <c r="AX86" i="41"/>
  <c r="AM23" i="41"/>
  <c r="AU86" i="41"/>
  <c r="BI86" i="41"/>
  <c r="AA83" i="41"/>
  <c r="AZ83" i="41"/>
  <c r="BF82" i="41"/>
  <c r="AT84" i="41"/>
  <c r="BF85" i="41"/>
  <c r="O85" i="41"/>
  <c r="AU81" i="41"/>
  <c r="AZ22" i="41"/>
  <c r="AG81" i="41"/>
  <c r="AE24" i="41"/>
  <c r="AW85" i="41"/>
  <c r="AC83" i="41"/>
  <c r="AP81" i="41"/>
  <c r="AJ81" i="41"/>
  <c r="AI84" i="41"/>
  <c r="AF82" i="41"/>
  <c r="AA82" i="41"/>
  <c r="AH24" i="41"/>
  <c r="O22" i="41"/>
  <c r="AN24" i="41"/>
  <c r="BB84" i="41"/>
  <c r="P85" i="41"/>
  <c r="N86" i="41"/>
  <c r="BC85" i="41"/>
  <c r="AM82" i="41"/>
  <c r="BA85" i="41"/>
  <c r="BG23" i="41"/>
  <c r="AM86" i="41"/>
  <c r="Y81" i="41"/>
  <c r="AD83" i="41"/>
  <c r="N82" i="41"/>
  <c r="V81" i="41"/>
  <c r="AQ24" i="41"/>
  <c r="AX82" i="41"/>
  <c r="BC82" i="41"/>
  <c r="BF86" i="41"/>
  <c r="AH83" i="41"/>
  <c r="AN81" i="41"/>
  <c r="AU85" i="41"/>
  <c r="AH82" i="41"/>
  <c r="AZ24" i="41"/>
  <c r="O83" i="41"/>
  <c r="X84" i="41"/>
  <c r="AK85" i="41"/>
  <c r="AC23" i="41"/>
  <c r="BC84" i="41"/>
  <c r="N85" i="41"/>
  <c r="AB81" i="41"/>
  <c r="T84" i="41"/>
  <c r="BH82" i="41"/>
  <c r="BC24" i="41"/>
  <c r="BD23" i="41"/>
  <c r="AP84" i="41"/>
  <c r="AV81" i="41"/>
  <c r="BK23" i="41"/>
  <c r="AX22" i="41"/>
  <c r="AX83" i="41"/>
  <c r="AY86" i="41"/>
  <c r="BB23" i="41"/>
  <c r="T82" i="41"/>
  <c r="BG85" i="41"/>
  <c r="T81" i="41"/>
  <c r="AD81" i="41"/>
  <c r="BJ83" i="41"/>
  <c r="AA86" i="41"/>
  <c r="AM22" i="41"/>
  <c r="AQ81" i="41"/>
  <c r="BK81" i="41"/>
  <c r="AY24" i="41"/>
  <c r="AM81" i="41"/>
  <c r="BB22" i="41"/>
  <c r="BF22" i="41"/>
  <c r="AK86" i="41"/>
  <c r="AP85" i="41"/>
  <c r="AB83" i="41"/>
  <c r="X24" i="41"/>
  <c r="N22" i="41"/>
  <c r="AS85" i="41"/>
  <c r="BK22" i="41"/>
  <c r="AR85" i="41"/>
  <c r="AM85" i="41"/>
  <c r="BD85" i="41"/>
  <c r="T85" i="41"/>
  <c r="AT86" i="41"/>
  <c r="BD22" i="41"/>
  <c r="BF84" i="41"/>
  <c r="V24" i="41"/>
  <c r="O23" i="41"/>
  <c r="AC84" i="41"/>
  <c r="R85" i="41"/>
  <c r="AP22" i="41"/>
  <c r="AM24" i="41"/>
  <c r="AD86" i="41"/>
  <c r="BA82" i="41"/>
  <c r="V22" i="41"/>
  <c r="BK83" i="41"/>
  <c r="AZ81" i="41"/>
  <c r="CJ22" i="41" l="1"/>
  <c r="CJ24" i="41"/>
  <c r="CJ23" i="41"/>
  <c r="JE485" i="9"/>
  <c r="JD486" i="9"/>
  <c r="JF484" i="9"/>
  <c r="JI484" i="9"/>
  <c r="JH485" i="9"/>
  <c r="JG485" i="9"/>
  <c r="JE486" i="9" l="1"/>
  <c r="JD487" i="9"/>
  <c r="JF485" i="9"/>
  <c r="JF486" i="9"/>
  <c r="JI485" i="9"/>
  <c r="JH486" i="9"/>
  <c r="JG486" i="9"/>
  <c r="JE487" i="9" l="1"/>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JD740" i="9" l="1"/>
  <c r="JE739" i="9"/>
  <c r="JH738" i="9"/>
  <c r="JI738" i="9"/>
  <c r="JG738" i="9"/>
  <c r="JF739" i="9"/>
  <c r="JG739" i="9"/>
  <c r="JH739" i="9"/>
  <c r="JD741" i="9" l="1"/>
  <c r="JE740" i="9"/>
  <c r="JI739" i="9"/>
  <c r="JF740" i="9"/>
  <c r="JG740" i="9"/>
  <c r="JH740" i="9"/>
  <c r="T13" i="45"/>
  <c r="AO27" i="41"/>
  <c r="J13" i="45"/>
  <c r="W45" i="41"/>
  <c r="AV32" i="41"/>
  <c r="AC75" i="41"/>
  <c r="W69" i="41"/>
  <c r="BB41" i="41"/>
  <c r="AG41" i="41"/>
  <c r="V63" i="41"/>
  <c r="X76" i="41"/>
  <c r="BC63" i="41"/>
  <c r="S30" i="41"/>
  <c r="BK48" i="41"/>
  <c r="G21" i="45"/>
  <c r="BJ80" i="41"/>
  <c r="Z73" i="41"/>
  <c r="AM65" i="41"/>
  <c r="AL41" i="41"/>
  <c r="BF77" i="41"/>
  <c r="AT58" i="41"/>
  <c r="O63" i="41"/>
  <c r="R13" i="45"/>
  <c r="X69" i="41"/>
  <c r="AS79" i="41"/>
  <c r="AE33" i="41"/>
  <c r="U14" i="45"/>
  <c r="AS37" i="41"/>
  <c r="AI46" i="41"/>
  <c r="AJ21" i="41"/>
  <c r="N69" i="41"/>
  <c r="AR42" i="41"/>
  <c r="T66" i="41"/>
  <c r="BA53" i="41"/>
  <c r="BC75" i="41"/>
  <c r="AW33" i="41"/>
  <c r="Z63" i="41"/>
  <c r="AG49" i="41"/>
  <c r="AM51" i="41"/>
  <c r="N25" i="45"/>
  <c r="BB52" i="41"/>
  <c r="AD23" i="45"/>
  <c r="V20" i="41"/>
  <c r="N63" i="41"/>
  <c r="X16" i="45"/>
  <c r="U12" i="45"/>
  <c r="AN19" i="41"/>
  <c r="BD73" i="41"/>
  <c r="AP36" i="41"/>
  <c r="Y32" i="41"/>
  <c r="BD61" i="41"/>
  <c r="AC52" i="41"/>
  <c r="P51" i="41"/>
  <c r="T24" i="45"/>
  <c r="AM70" i="41"/>
  <c r="AF76" i="41"/>
  <c r="M21" i="45"/>
  <c r="N17" i="45"/>
  <c r="J16" i="45"/>
  <c r="AL52" i="41"/>
  <c r="U52" i="41"/>
  <c r="AW49" i="41"/>
  <c r="BE80" i="41"/>
  <c r="N45" i="41"/>
  <c r="AJ32" i="41"/>
  <c r="X43" i="41"/>
  <c r="AP66" i="41"/>
  <c r="O76" i="41"/>
  <c r="P67" i="41"/>
  <c r="BC74" i="41"/>
  <c r="AR41" i="41"/>
  <c r="AM43" i="41"/>
  <c r="BI57" i="41"/>
  <c r="AK72" i="41"/>
  <c r="BJ72" i="41"/>
  <c r="T23" i="45"/>
  <c r="X51" i="41"/>
  <c r="F24" i="45"/>
  <c r="AL56" i="41"/>
  <c r="Y18" i="41"/>
  <c r="T77" i="41"/>
  <c r="BH77" i="41"/>
  <c r="EY18" i="12"/>
  <c r="F29" i="41"/>
  <c r="O52" i="41"/>
  <c r="AJ40" i="41"/>
  <c r="Y44" i="41"/>
  <c r="BG32" i="41"/>
  <c r="BA25" i="41"/>
  <c r="AR78" i="41"/>
  <c r="BF57" i="41"/>
  <c r="BD53" i="41"/>
  <c r="AC14" i="45"/>
  <c r="T29" i="41"/>
  <c r="AF79" i="41"/>
  <c r="Y17" i="45"/>
  <c r="AW68" i="41"/>
  <c r="N75" i="41"/>
  <c r="AU39" i="41"/>
  <c r="AP58" i="41"/>
  <c r="BE79" i="41"/>
  <c r="Y23" i="45"/>
  <c r="AG42" i="41"/>
  <c r="AX52" i="41"/>
  <c r="O70" i="41"/>
  <c r="BA75" i="41"/>
  <c r="E15" i="45"/>
  <c r="AW66" i="41"/>
  <c r="V25" i="45"/>
  <c r="AF60" i="41"/>
  <c r="BJ54" i="41"/>
  <c r="AJ28" i="41"/>
  <c r="R39" i="41"/>
  <c r="T46" i="41"/>
  <c r="AJ53" i="41"/>
  <c r="AJ73" i="41"/>
  <c r="BI16" i="41"/>
  <c r="AW36" i="41"/>
  <c r="AQ55" i="41"/>
  <c r="R60" i="41"/>
  <c r="AN61" i="41"/>
  <c r="AZ46" i="41"/>
  <c r="AR71" i="41"/>
  <c r="AM27" i="41"/>
  <c r="AV40" i="41"/>
  <c r="AZ52" i="41"/>
  <c r="AB23" i="45"/>
  <c r="Q33" i="41"/>
  <c r="AB74" i="41"/>
  <c r="AZ30" i="41"/>
  <c r="BB30" i="41"/>
  <c r="P47" i="41"/>
  <c r="L16" i="45"/>
  <c r="AP79" i="41"/>
  <c r="O18" i="45"/>
  <c r="AW77" i="41"/>
  <c r="X12" i="45"/>
  <c r="Y21" i="41"/>
  <c r="AY59" i="41"/>
  <c r="R44" i="41"/>
  <c r="T30" i="41"/>
  <c r="BE31" i="41"/>
  <c r="W63" i="41"/>
  <c r="AR20" i="41"/>
  <c r="F37" i="41"/>
  <c r="V78" i="41"/>
  <c r="AW75" i="41"/>
  <c r="Y22" i="45"/>
  <c r="BI40" i="41"/>
  <c r="F57" i="41"/>
  <c r="AU64" i="41"/>
  <c r="AD71" i="41"/>
  <c r="AA68" i="41"/>
  <c r="Y52" i="41"/>
  <c r="V75" i="41"/>
  <c r="BA54" i="41"/>
  <c r="BG67" i="41"/>
  <c r="AJ48" i="41"/>
  <c r="AB52" i="41"/>
  <c r="AS74" i="41"/>
  <c r="AR56" i="41"/>
  <c r="BI35" i="41"/>
  <c r="N27" i="41"/>
  <c r="AV59" i="41"/>
  <c r="AD61" i="41"/>
  <c r="AE55" i="41"/>
  <c r="BB31" i="41"/>
  <c r="F74" i="41"/>
  <c r="I13" i="45"/>
  <c r="P21" i="41"/>
  <c r="BD56" i="41"/>
  <c r="Q21" i="45"/>
  <c r="AH40" i="41"/>
  <c r="R76" i="41"/>
  <c r="U47" i="41"/>
  <c r="AG11" i="45"/>
  <c r="AV46" i="41"/>
  <c r="O74" i="41"/>
  <c r="X25" i="41"/>
  <c r="O12" i="45"/>
  <c r="W19" i="45"/>
  <c r="AW52" i="41"/>
  <c r="BK18" i="41"/>
  <c r="AA75" i="41"/>
  <c r="AU49" i="41"/>
  <c r="F22" i="45"/>
  <c r="Z74" i="41"/>
  <c r="BC50" i="41"/>
  <c r="F20" i="45"/>
  <c r="AT26" i="41"/>
  <c r="P37" i="41"/>
  <c r="AA72" i="41"/>
  <c r="AQ79" i="41"/>
  <c r="J20" i="45"/>
  <c r="O19" i="41"/>
  <c r="AL16" i="41"/>
  <c r="AO62" i="41"/>
  <c r="AS46" i="41"/>
  <c r="AR68" i="41"/>
  <c r="AB75" i="41"/>
  <c r="AK74" i="41"/>
  <c r="AH69" i="41"/>
  <c r="BJ45" i="41"/>
  <c r="AP78" i="41"/>
  <c r="S27" i="41"/>
  <c r="AX33" i="41"/>
  <c r="EM18" i="12"/>
  <c r="BC33" i="41"/>
  <c r="BH25" i="41"/>
  <c r="AD60" i="41"/>
  <c r="AL33" i="41"/>
  <c r="V66" i="41"/>
  <c r="AI32" i="41"/>
  <c r="AC21" i="45"/>
  <c r="AE74" i="41"/>
  <c r="BA67" i="41"/>
  <c r="Y35" i="41"/>
  <c r="BD30" i="41"/>
  <c r="AN48" i="41"/>
  <c r="AB25" i="41"/>
  <c r="AV48" i="41"/>
  <c r="AT68" i="41"/>
  <c r="AI47" i="41"/>
  <c r="BF20" i="41"/>
  <c r="T11" i="45"/>
  <c r="AE36" i="41"/>
  <c r="R45" i="41"/>
  <c r="N16" i="45"/>
  <c r="AO15" i="41"/>
  <c r="AO16" i="41"/>
  <c r="AM29" i="41"/>
  <c r="AW21" i="41"/>
  <c r="AA26" i="41"/>
  <c r="BC31" i="41"/>
  <c r="AC44" i="41"/>
  <c r="AI41" i="41"/>
  <c r="AR65" i="41"/>
  <c r="AR60" i="41"/>
  <c r="AA78" i="41"/>
  <c r="R61" i="41"/>
  <c r="AG68" i="41"/>
  <c r="BC53" i="41"/>
  <c r="BG53" i="41"/>
  <c r="AA30" i="41"/>
  <c r="S18" i="41"/>
  <c r="AB48" i="41"/>
  <c r="W55" i="41"/>
  <c r="AU17" i="41"/>
  <c r="I20" i="45"/>
  <c r="AD13" i="45"/>
  <c r="AR50" i="41"/>
  <c r="BB40" i="41"/>
  <c r="BD20" i="41"/>
  <c r="V60" i="41"/>
  <c r="S56" i="41"/>
  <c r="S36" i="41"/>
  <c r="BH52" i="41"/>
  <c r="F78" i="41"/>
  <c r="O20" i="41"/>
  <c r="U28" i="41"/>
  <c r="AO56" i="41"/>
  <c r="T52" i="41"/>
  <c r="AY36" i="41"/>
  <c r="BJ58" i="41"/>
  <c r="BI55" i="41"/>
  <c r="V56" i="41"/>
  <c r="L20" i="45"/>
  <c r="AF19" i="41"/>
  <c r="AM75" i="41"/>
  <c r="AC63" i="41"/>
  <c r="AE73" i="41"/>
  <c r="BI58" i="41"/>
  <c r="BD44" i="41"/>
  <c r="AA11" i="45"/>
  <c r="AM42" i="41"/>
  <c r="AI28" i="41"/>
  <c r="AW54" i="41"/>
  <c r="Y26" i="41"/>
  <c r="AV61" i="41"/>
  <c r="BH60" i="41"/>
  <c r="S19" i="45"/>
  <c r="BJ18" i="41"/>
  <c r="X21" i="41"/>
  <c r="AK47" i="41"/>
  <c r="AF11" i="45"/>
  <c r="AC23" i="45"/>
  <c r="AU42" i="41"/>
  <c r="BI73" i="41"/>
  <c r="Z66" i="41"/>
  <c r="X32" i="41"/>
  <c r="AL78" i="41"/>
  <c r="H16" i="45"/>
  <c r="P21" i="45"/>
  <c r="AG64" i="41"/>
  <c r="L24" i="45"/>
  <c r="U25" i="41"/>
  <c r="AC33" i="41"/>
  <c r="BE60" i="41"/>
  <c r="BJ70" i="41"/>
  <c r="BD29" i="41"/>
  <c r="AJ35" i="41"/>
  <c r="AS34" i="41"/>
  <c r="F77" i="41"/>
  <c r="AT46" i="41"/>
  <c r="AU38" i="41"/>
  <c r="AB73" i="41"/>
  <c r="P69" i="41"/>
  <c r="BH63" i="41"/>
  <c r="BH54" i="41"/>
  <c r="AY72" i="41"/>
  <c r="AI63" i="41"/>
  <c r="DY18" i="12"/>
  <c r="AA80" i="41"/>
  <c r="AF17" i="41"/>
  <c r="AO45" i="41"/>
  <c r="R47" i="41"/>
  <c r="EB18" i="12"/>
  <c r="EQ18" i="12"/>
  <c r="X56" i="41"/>
  <c r="V13" i="45"/>
  <c r="AD29" i="41"/>
  <c r="AV43" i="41"/>
  <c r="BC57" i="41"/>
  <c r="U80" i="41"/>
  <c r="AA27" i="41"/>
  <c r="AC15" i="45"/>
  <c r="Z14" i="45"/>
  <c r="U73" i="41"/>
  <c r="AX32" i="41"/>
  <c r="G22" i="45"/>
  <c r="AN40" i="41"/>
  <c r="BJ66" i="41"/>
  <c r="N21" i="45"/>
  <c r="BI46" i="41"/>
  <c r="Z17" i="45"/>
  <c r="AN30" i="41"/>
  <c r="AI65" i="41"/>
  <c r="AL74" i="41"/>
  <c r="AT17" i="41"/>
  <c r="O61" i="41"/>
  <c r="AG60" i="41"/>
  <c r="AN72" i="41"/>
  <c r="T62" i="41"/>
  <c r="AJ33" i="41"/>
  <c r="O33" i="41"/>
  <c r="AO72" i="41"/>
  <c r="F52" i="41"/>
  <c r="AW53" i="41"/>
  <c r="AJ42" i="41"/>
  <c r="AJ58" i="41"/>
  <c r="BH37" i="41"/>
  <c r="AN44" i="41"/>
  <c r="W75" i="41"/>
  <c r="BC36" i="41"/>
  <c r="X11" i="45"/>
  <c r="R28" i="41"/>
  <c r="BE33" i="41"/>
  <c r="BJ30" i="41"/>
  <c r="Y17" i="41"/>
  <c r="AD15" i="45"/>
  <c r="AE57" i="41"/>
  <c r="R24" i="45"/>
  <c r="AV73" i="41"/>
  <c r="AZ67" i="41"/>
  <c r="AU31" i="41"/>
  <c r="Q31" i="41"/>
  <c r="AA20" i="41"/>
  <c r="AB72" i="41"/>
  <c r="X19" i="41"/>
  <c r="AN62" i="41"/>
  <c r="P80" i="41"/>
  <c r="U71" i="41"/>
  <c r="BI75" i="41"/>
  <c r="V34" i="41"/>
  <c r="X29" i="41"/>
  <c r="P18" i="41"/>
  <c r="AH35" i="41"/>
  <c r="BG21" i="41"/>
  <c r="AZ55" i="41"/>
  <c r="AD40" i="41"/>
  <c r="AM25" i="41"/>
  <c r="BB25" i="41"/>
  <c r="O60" i="41"/>
  <c r="F16" i="45"/>
  <c r="J15" i="45"/>
  <c r="AN76" i="41"/>
  <c r="R63" i="41"/>
  <c r="AU28" i="41"/>
  <c r="AK68" i="41"/>
  <c r="AW57" i="41"/>
  <c r="AV63" i="41"/>
  <c r="AC59" i="41"/>
  <c r="AT38" i="41"/>
  <c r="AC61" i="41"/>
  <c r="BG28" i="41"/>
  <c r="AA50" i="41"/>
  <c r="AL65" i="41"/>
  <c r="BF58" i="41"/>
  <c r="O14" i="45"/>
  <c r="AY19" i="41"/>
  <c r="AT61" i="41"/>
  <c r="P22" i="45"/>
  <c r="AQ37" i="41"/>
  <c r="AY60" i="41"/>
  <c r="T39" i="41"/>
  <c r="BB44" i="41"/>
  <c r="AJ50" i="41"/>
  <c r="DW18" i="12"/>
  <c r="AI69" i="41"/>
  <c r="AD52" i="41"/>
  <c r="AJ51" i="41"/>
  <c r="AM56" i="41"/>
  <c r="AR54" i="41"/>
  <c r="F61" i="41"/>
  <c r="P59" i="41"/>
  <c r="AH65" i="41"/>
  <c r="AN41" i="41"/>
  <c r="P50" i="41"/>
  <c r="F51" i="41"/>
  <c r="U35" i="41"/>
  <c r="AC18" i="41"/>
  <c r="M17" i="45"/>
  <c r="AE35" i="41"/>
  <c r="BK73" i="41"/>
  <c r="AA53" i="41"/>
  <c r="AH56" i="41"/>
  <c r="AB62" i="41"/>
  <c r="AT67" i="41"/>
  <c r="BH42" i="41"/>
  <c r="N61" i="41"/>
  <c r="N77" i="41"/>
  <c r="AK19" i="41"/>
  <c r="AW39" i="41"/>
  <c r="N19" i="45"/>
  <c r="AV76" i="41"/>
  <c r="AQ46" i="41"/>
  <c r="J12" i="45"/>
  <c r="AC49" i="41"/>
  <c r="Y63" i="41"/>
  <c r="BE21" i="41"/>
  <c r="W72" i="41"/>
  <c r="EC18" i="12"/>
  <c r="BD62" i="41"/>
  <c r="BB17" i="41"/>
  <c r="BA70" i="41"/>
  <c r="R78" i="41"/>
  <c r="AM44" i="41"/>
  <c r="AP61" i="41"/>
  <c r="AB39" i="41"/>
  <c r="AW25" i="41"/>
  <c r="AH45" i="41"/>
  <c r="W18" i="45"/>
  <c r="AE52" i="41"/>
  <c r="AZ66" i="41"/>
  <c r="BG29" i="41"/>
  <c r="AH64" i="41"/>
  <c r="BI44" i="41"/>
  <c r="V11" i="45"/>
  <c r="R19" i="45"/>
  <c r="BD76" i="41"/>
  <c r="AU55" i="41"/>
  <c r="N40" i="41"/>
  <c r="BF79" i="41"/>
  <c r="Q16" i="41"/>
  <c r="BA34" i="41"/>
  <c r="AC25" i="41"/>
  <c r="Z35" i="41"/>
  <c r="AH30" i="41"/>
  <c r="BI37" i="41"/>
  <c r="AP17" i="41"/>
  <c r="BC66" i="41"/>
  <c r="AM80" i="41"/>
  <c r="BE72" i="41"/>
  <c r="AS26" i="41"/>
  <c r="AG71" i="41"/>
  <c r="AU75" i="41"/>
  <c r="BI32" i="41"/>
  <c r="AJ27" i="41"/>
  <c r="AG27" i="41"/>
  <c r="BG73" i="41"/>
  <c r="AO71" i="41"/>
  <c r="AK57" i="41"/>
  <c r="AS63" i="41"/>
  <c r="AO57" i="41"/>
  <c r="AX15" i="41"/>
  <c r="AL30" i="41"/>
  <c r="N18" i="45"/>
  <c r="BF41" i="41"/>
  <c r="AL28" i="41"/>
  <c r="AH29" i="41"/>
  <c r="AG56" i="41"/>
  <c r="AZ32" i="41"/>
  <c r="FB18" i="12"/>
  <c r="BC70" i="41"/>
  <c r="BH29" i="41"/>
  <c r="P64" i="41"/>
  <c r="Q27" i="41"/>
  <c r="Q57" i="41"/>
  <c r="BI34" i="41"/>
  <c r="BB43" i="41"/>
  <c r="H24" i="45"/>
  <c r="AL45" i="41"/>
  <c r="EP18" i="12"/>
  <c r="AI40" i="41"/>
  <c r="P30" i="41"/>
  <c r="J11" i="45"/>
  <c r="BC44" i="41"/>
  <c r="G19" i="45"/>
  <c r="AR55" i="41"/>
  <c r="BI78" i="41"/>
  <c r="AG67" i="41"/>
  <c r="AW17" i="41"/>
  <c r="BI36" i="41"/>
  <c r="V55" i="41"/>
  <c r="AR47" i="41"/>
  <c r="Q18" i="45"/>
  <c r="AU29" i="41"/>
  <c r="BB46" i="41"/>
  <c r="X47" i="41"/>
  <c r="BK50" i="41"/>
  <c r="AE64" i="41"/>
  <c r="AL44" i="41"/>
  <c r="AK66" i="41"/>
  <c r="M24" i="45"/>
  <c r="Q32" i="41"/>
  <c r="AR73" i="41"/>
  <c r="AH59" i="41"/>
  <c r="AU36" i="41"/>
  <c r="AC25" i="45"/>
  <c r="S66" i="41"/>
  <c r="AB65" i="41"/>
  <c r="X26" i="41"/>
  <c r="BH34" i="41"/>
  <c r="AI34" i="41"/>
  <c r="AD33" i="41"/>
  <c r="BJ78" i="41"/>
  <c r="AL60" i="41"/>
  <c r="AO51" i="41"/>
  <c r="AZ25" i="41"/>
  <c r="AF14" i="45"/>
  <c r="AR76" i="41"/>
  <c r="Q49" i="41"/>
  <c r="S21" i="45"/>
  <c r="Y24" i="45"/>
  <c r="AD66" i="41"/>
  <c r="AP19" i="41"/>
  <c r="BK49" i="41"/>
  <c r="AU58" i="41"/>
  <c r="AH47" i="41"/>
  <c r="BI72" i="41"/>
  <c r="BA50" i="41"/>
  <c r="AZ60" i="41"/>
  <c r="U21" i="41"/>
  <c r="Q56" i="41"/>
  <c r="AM64" i="41"/>
  <c r="AH26" i="41"/>
  <c r="BK27" i="41"/>
  <c r="AL31" i="41"/>
  <c r="X18" i="45"/>
  <c r="AP41" i="41"/>
  <c r="BJ67" i="41"/>
  <c r="AL29" i="41"/>
  <c r="AI30" i="41"/>
  <c r="AP77" i="41"/>
  <c r="K23" i="45"/>
  <c r="AS44" i="41"/>
  <c r="U62" i="41"/>
  <c r="AU78" i="41"/>
  <c r="AK26" i="41"/>
  <c r="BK32" i="41"/>
  <c r="AF75" i="41"/>
  <c r="R25" i="45"/>
  <c r="P43" i="41"/>
  <c r="AJ78" i="41"/>
  <c r="AZ20" i="41"/>
  <c r="AL80" i="41"/>
  <c r="AQ43" i="41"/>
  <c r="AD21" i="45"/>
  <c r="BI50" i="41"/>
  <c r="Z37" i="41"/>
  <c r="AG66" i="41"/>
  <c r="AZ68" i="41"/>
  <c r="T42" i="41"/>
  <c r="T56" i="41"/>
  <c r="V12" i="45"/>
  <c r="BA47" i="41"/>
  <c r="P79" i="41"/>
  <c r="AB13" i="45"/>
  <c r="AZ69" i="41"/>
  <c r="AO58" i="41"/>
  <c r="BC54" i="41"/>
  <c r="S25" i="45"/>
  <c r="AE65" i="41"/>
  <c r="AN60" i="41"/>
  <c r="AH78" i="41"/>
  <c r="H12" i="45"/>
  <c r="BE35" i="41"/>
  <c r="AG37" i="41"/>
  <c r="S62" i="41"/>
  <c r="O56" i="41"/>
  <c r="AB40" i="41"/>
  <c r="Y68" i="41"/>
  <c r="AX76" i="41"/>
  <c r="E12" i="45"/>
  <c r="AU27" i="41"/>
  <c r="X53" i="41"/>
  <c r="H23" i="45"/>
  <c r="BK77" i="41"/>
  <c r="AT25" i="41"/>
  <c r="R17" i="45"/>
  <c r="Q42" i="41"/>
  <c r="X48" i="41"/>
  <c r="T64" i="41"/>
  <c r="BB18" i="41"/>
  <c r="AA51" i="41"/>
  <c r="BI29" i="41"/>
  <c r="BJ76" i="41"/>
  <c r="AX34" i="41"/>
  <c r="AM18" i="41"/>
  <c r="AS52" i="41"/>
  <c r="I22" i="45"/>
  <c r="P16" i="45"/>
  <c r="BD58" i="41"/>
  <c r="K19" i="45"/>
  <c r="BH66" i="41"/>
  <c r="AY17" i="41"/>
  <c r="BJ75" i="41"/>
  <c r="AA17" i="41"/>
  <c r="BE26" i="41"/>
  <c r="T21" i="45"/>
  <c r="U39" i="41"/>
  <c r="BC45" i="41"/>
  <c r="AT63" i="41"/>
  <c r="Y36" i="41"/>
  <c r="AR51" i="41"/>
  <c r="AQ39" i="41"/>
  <c r="AS51" i="41"/>
  <c r="AQ49" i="41"/>
  <c r="AU62" i="41"/>
  <c r="AL42" i="41"/>
  <c r="BF45" i="41"/>
  <c r="AH50" i="41"/>
  <c r="BA45" i="41"/>
  <c r="AQ57" i="41"/>
  <c r="AY80" i="41"/>
  <c r="BF63" i="41"/>
  <c r="BI61" i="41"/>
  <c r="AH70" i="41"/>
  <c r="AH72" i="41"/>
  <c r="BF33" i="41"/>
  <c r="U22" i="45"/>
  <c r="BG18" i="41"/>
  <c r="AX66" i="41"/>
  <c r="AO30" i="41"/>
  <c r="BD18" i="41"/>
  <c r="P49" i="41"/>
  <c r="BC51" i="41"/>
  <c r="AS62" i="41"/>
  <c r="AZ71" i="41"/>
  <c r="AK49" i="41"/>
  <c r="BE74" i="41"/>
  <c r="AX47" i="41"/>
  <c r="O16" i="45"/>
  <c r="J25" i="45"/>
  <c r="R53" i="41"/>
  <c r="V79" i="41"/>
  <c r="J23" i="45"/>
  <c r="BJ21" i="41"/>
  <c r="S47" i="41"/>
  <c r="W57" i="41"/>
  <c r="G17" i="45"/>
  <c r="AI80" i="41"/>
  <c r="H17" i="45"/>
  <c r="AF78" i="41"/>
  <c r="AR33" i="41"/>
  <c r="AG45" i="41"/>
  <c r="O11" i="45"/>
  <c r="F34" i="41"/>
  <c r="AP44" i="41"/>
  <c r="AQ64" i="41"/>
  <c r="BD37" i="41"/>
  <c r="AC35" i="41"/>
  <c r="P41" i="41"/>
  <c r="T20" i="41"/>
  <c r="AO43" i="41"/>
  <c r="AS57" i="41"/>
  <c r="AB16" i="45"/>
  <c r="AY46" i="41"/>
  <c r="Q70" i="41"/>
  <c r="AF32" i="41"/>
  <c r="W52" i="41"/>
  <c r="P42" i="41"/>
  <c r="BI53" i="41"/>
  <c r="AR32" i="41"/>
  <c r="U36" i="41"/>
  <c r="AI71" i="41"/>
  <c r="AT52" i="41"/>
  <c r="V65" i="41"/>
  <c r="AE12" i="45"/>
  <c r="Y66" i="41"/>
  <c r="BD50" i="41"/>
  <c r="AY62" i="41"/>
  <c r="AL27" i="41"/>
  <c r="AR31" i="41"/>
  <c r="BG20" i="41"/>
  <c r="AE20" i="41"/>
  <c r="P28" i="41"/>
  <c r="G16" i="45"/>
  <c r="Z13" i="45"/>
  <c r="Z27" i="41"/>
  <c r="BK72" i="41"/>
  <c r="BJ31" i="41"/>
  <c r="AI45" i="41"/>
  <c r="BK57" i="41"/>
  <c r="AO64" i="41"/>
  <c r="O25" i="45"/>
  <c r="AP80" i="41"/>
  <c r="BE38" i="41"/>
  <c r="N46" i="41"/>
  <c r="Y50" i="41"/>
  <c r="U16" i="45"/>
  <c r="A7" i="41"/>
  <c r="AY29" i="41"/>
  <c r="S76" i="41"/>
  <c r="BD32" i="41"/>
  <c r="AC55" i="41"/>
  <c r="AZ77" i="41"/>
  <c r="BH28" i="41"/>
  <c r="BA66" i="41"/>
  <c r="F62" i="41"/>
  <c r="AW16" i="41"/>
  <c r="AD67" i="41"/>
  <c r="AG79" i="41"/>
  <c r="BH68" i="41"/>
  <c r="AG70" i="41"/>
  <c r="BB42" i="41"/>
  <c r="AK53" i="41"/>
  <c r="AD31" i="41"/>
  <c r="N52" i="41"/>
  <c r="AP72" i="41"/>
  <c r="AH18" i="41"/>
  <c r="BK54" i="41"/>
  <c r="Q40" i="41"/>
  <c r="AA19" i="41"/>
  <c r="AY21" i="41"/>
  <c r="AT78" i="41"/>
  <c r="AR36" i="41"/>
  <c r="S22" i="45"/>
  <c r="AH21" i="41"/>
  <c r="AH21" i="45"/>
  <c r="W17" i="41"/>
  <c r="AF43" i="41"/>
  <c r="V26" i="41"/>
  <c r="V69" i="41"/>
  <c r="V74" i="41"/>
  <c r="ED18" i="12"/>
  <c r="AB71" i="41"/>
  <c r="Z72" i="41"/>
  <c r="BI76" i="41"/>
  <c r="BJ47" i="41"/>
  <c r="AN25" i="41"/>
  <c r="EO18" i="12"/>
  <c r="AV74" i="41"/>
  <c r="BE25" i="41"/>
  <c r="AY31" i="41"/>
  <c r="AT41" i="41"/>
  <c r="W53" i="41"/>
  <c r="AP50" i="41"/>
  <c r="AJ34" i="41"/>
  <c r="V23" i="45"/>
  <c r="BG26" i="41"/>
  <c r="V64" i="41"/>
  <c r="BD79" i="41"/>
  <c r="N73" i="41"/>
  <c r="AL46" i="41"/>
  <c r="BH48" i="41"/>
  <c r="X20" i="45"/>
  <c r="E23" i="45"/>
  <c r="T15" i="45"/>
  <c r="AF24" i="45"/>
  <c r="DV5" i="12"/>
  <c r="G11" i="45"/>
  <c r="R79" i="41"/>
  <c r="X67" i="41"/>
  <c r="AY76" i="41"/>
  <c r="AU16" i="41"/>
  <c r="BA16" i="41"/>
  <c r="BB57" i="41"/>
  <c r="I11" i="45"/>
  <c r="AJ76" i="41"/>
  <c r="AJ74" i="41"/>
  <c r="I7" i="55"/>
  <c r="Q21" i="41"/>
  <c r="AS55" i="41"/>
  <c r="AX51" i="41"/>
  <c r="O31" i="41"/>
  <c r="BC73" i="41"/>
  <c r="BA57" i="41"/>
  <c r="AN18" i="41"/>
  <c r="P48" i="41"/>
  <c r="AE21" i="45"/>
  <c r="BF43" i="41"/>
  <c r="AP43" i="41"/>
  <c r="BK53" i="41"/>
  <c r="BH65" i="41"/>
  <c r="BD67" i="41"/>
  <c r="K14" i="45"/>
  <c r="AB20" i="45"/>
  <c r="V30" i="41"/>
  <c r="AN69" i="41"/>
  <c r="Y16" i="41"/>
  <c r="AM30" i="41"/>
  <c r="AY51" i="41"/>
  <c r="O26" i="41"/>
  <c r="AD73" i="41"/>
  <c r="AB20" i="41"/>
  <c r="N25" i="41"/>
  <c r="K17" i="45"/>
  <c r="AI70" i="41"/>
  <c r="R19" i="41"/>
  <c r="AX67" i="41"/>
  <c r="P18" i="45"/>
  <c r="W23" i="45"/>
  <c r="P73" i="41"/>
  <c r="AR44" i="41"/>
  <c r="K25" i="45"/>
  <c r="Z39" i="41"/>
  <c r="AT56" i="41"/>
  <c r="AB37" i="41"/>
  <c r="AL20" i="41"/>
  <c r="AQ69" i="41"/>
  <c r="BD46" i="41"/>
  <c r="AA58" i="41"/>
  <c r="AS31" i="41"/>
  <c r="AU54" i="41"/>
  <c r="AU45" i="41"/>
  <c r="AH19" i="41"/>
  <c r="BH38" i="41"/>
  <c r="P52" i="41"/>
  <c r="AY57" i="41"/>
  <c r="AV60" i="41"/>
  <c r="AM66" i="41"/>
  <c r="AP25" i="41"/>
  <c r="S29" i="41"/>
  <c r="AI61" i="41"/>
  <c r="AY53" i="41"/>
  <c r="AH13" i="45"/>
  <c r="AY25" i="41"/>
  <c r="AG47" i="41"/>
  <c r="BB29" i="41"/>
  <c r="AW56" i="41"/>
  <c r="AE39" i="41"/>
  <c r="BA64" i="41"/>
  <c r="W16" i="45"/>
  <c r="AR79" i="41"/>
  <c r="BA78" i="41"/>
  <c r="W18" i="41"/>
  <c r="T48" i="41"/>
  <c r="AI19" i="41"/>
  <c r="R21" i="45"/>
  <c r="AT43" i="41"/>
  <c r="ER18" i="12"/>
  <c r="AY74" i="41"/>
  <c r="BG71" i="41"/>
  <c r="BC27" i="41"/>
  <c r="AT53" i="41"/>
  <c r="AF61" i="41"/>
  <c r="W33" i="41"/>
  <c r="BI20" i="41"/>
  <c r="AI38" i="41"/>
  <c r="AE25" i="45"/>
  <c r="AG34" i="41"/>
  <c r="R15" i="45"/>
  <c r="AJ70" i="41"/>
  <c r="AQ20" i="41"/>
  <c r="AP38" i="41"/>
  <c r="BC49" i="41"/>
  <c r="S34" i="41"/>
  <c r="AM76" i="41"/>
  <c r="AO31" i="41"/>
  <c r="AR67" i="41"/>
  <c r="BA77" i="41"/>
  <c r="BG39" i="41"/>
  <c r="W15" i="45"/>
  <c r="U50" i="41"/>
  <c r="Z23" i="45"/>
  <c r="BH58" i="41"/>
  <c r="AF41" i="41"/>
  <c r="BJ27" i="41"/>
  <c r="BI49" i="41"/>
  <c r="AN54" i="41"/>
  <c r="AQ77" i="41"/>
  <c r="AJ20" i="41"/>
  <c r="S16" i="45"/>
  <c r="T40" i="41"/>
  <c r="AJ15" i="41"/>
  <c r="AN15" i="41"/>
  <c r="BI26" i="41"/>
  <c r="O29" i="41"/>
  <c r="W25" i="45"/>
  <c r="F14" i="45"/>
  <c r="AO32" i="41"/>
  <c r="H11" i="45"/>
  <c r="S11" i="45"/>
  <c r="AZ48" i="41"/>
  <c r="Z46" i="41"/>
  <c r="AP42" i="41"/>
  <c r="AF68" i="41"/>
  <c r="T50" i="41"/>
  <c r="BG68" i="41"/>
  <c r="BC15" i="41"/>
  <c r="Z20" i="45"/>
  <c r="U49" i="41"/>
  <c r="V19" i="41"/>
  <c r="AN43" i="41"/>
  <c r="X68" i="41"/>
  <c r="X16" i="41"/>
  <c r="AK65" i="41"/>
  <c r="AC20" i="45"/>
  <c r="AU26" i="41"/>
  <c r="Y80" i="41"/>
  <c r="X18" i="41"/>
  <c r="AY16" i="41"/>
  <c r="AF18" i="41"/>
  <c r="BG33" i="41"/>
  <c r="Q19" i="45"/>
  <c r="X80" i="41"/>
  <c r="AV17" i="41"/>
  <c r="F31" i="41"/>
  <c r="AL71" i="41"/>
  <c r="N56" i="41"/>
  <c r="BC56" i="41"/>
  <c r="AE58" i="41"/>
  <c r="AQ21" i="41"/>
  <c r="AA18" i="41"/>
  <c r="S12" i="45"/>
  <c r="AC73" i="41"/>
  <c r="T37" i="41"/>
  <c r="F60" i="41"/>
  <c r="BI56" i="41"/>
  <c r="AO68" i="41"/>
  <c r="AE59" i="41"/>
  <c r="V21" i="45"/>
  <c r="BK74" i="41"/>
  <c r="AD70" i="41"/>
  <c r="AK63" i="41"/>
  <c r="F15" i="45"/>
  <c r="P36" i="41"/>
  <c r="S28" i="41"/>
  <c r="U25" i="45"/>
  <c r="AD53" i="41"/>
  <c r="BJ42" i="41"/>
  <c r="V22" i="45"/>
  <c r="Z80" i="41"/>
  <c r="AT65" i="41"/>
  <c r="V38" i="41"/>
  <c r="AR70" i="41"/>
  <c r="BI27" i="41"/>
  <c r="BE61" i="41"/>
  <c r="BB65" i="41"/>
  <c r="Q22" i="45"/>
  <c r="Q71" i="41"/>
  <c r="AN52" i="41"/>
  <c r="BI52" i="41"/>
  <c r="AR26" i="41"/>
  <c r="Z15" i="45"/>
  <c r="AY38" i="41"/>
  <c r="BI64" i="41"/>
  <c r="BG60" i="41"/>
  <c r="AX49" i="41"/>
  <c r="Z40" i="41"/>
  <c r="H14" i="45"/>
  <c r="BD72" i="41"/>
  <c r="P17" i="41"/>
  <c r="AR61" i="41"/>
  <c r="S20" i="45"/>
  <c r="Z77" i="41"/>
  <c r="AE19" i="41"/>
  <c r="R38" i="41"/>
  <c r="AK48" i="41"/>
  <c r="AV80" i="41"/>
  <c r="AZ61" i="41"/>
  <c r="U76" i="41"/>
  <c r="AX64" i="41"/>
  <c r="V70" i="41"/>
  <c r="X79" i="41"/>
  <c r="P15" i="45"/>
  <c r="AV30" i="41"/>
  <c r="BF76" i="41"/>
  <c r="AV72" i="41"/>
  <c r="N74" i="41"/>
  <c r="AB49" i="41"/>
  <c r="BH18" i="41"/>
  <c r="K24" i="45"/>
  <c r="R51" i="41"/>
  <c r="AH68" i="41"/>
  <c r="AF73" i="41"/>
  <c r="AC36" i="41"/>
  <c r="Q14" i="45"/>
  <c r="AD17" i="41"/>
  <c r="AB26" i="41"/>
  <c r="AY43" i="41"/>
  <c r="AZ79" i="41"/>
  <c r="AM67" i="41"/>
  <c r="AB15" i="41"/>
  <c r="V47" i="41"/>
  <c r="AH55" i="41"/>
  <c r="AO39" i="41"/>
  <c r="AI79" i="41"/>
  <c r="Y45" i="41"/>
  <c r="AM49" i="41"/>
  <c r="V58" i="41"/>
  <c r="V27" i="41"/>
  <c r="AS56" i="41"/>
  <c r="Z45" i="41"/>
  <c r="AL70" i="41"/>
  <c r="L14" i="45"/>
  <c r="AZ63" i="41"/>
  <c r="AE68" i="41"/>
  <c r="AG18" i="45"/>
  <c r="BC41" i="41"/>
  <c r="AG48" i="41"/>
  <c r="N30" i="41"/>
  <c r="BD34" i="41"/>
  <c r="BI51" i="41"/>
  <c r="AJ61" i="41"/>
  <c r="AI37" i="41"/>
  <c r="AI20" i="41"/>
  <c r="AX80" i="41"/>
  <c r="BE69" i="41"/>
  <c r="T17" i="41"/>
  <c r="BD77" i="41"/>
  <c r="Y62" i="41"/>
  <c r="AM31" i="41"/>
  <c r="AA46" i="41"/>
  <c r="AQ48" i="41"/>
  <c r="AX63" i="41"/>
  <c r="O20" i="45"/>
  <c r="T18" i="45"/>
  <c r="AC66" i="41"/>
  <c r="AA71" i="41"/>
  <c r="AC26" i="41"/>
  <c r="AN34" i="41"/>
  <c r="AD20" i="41"/>
  <c r="AK76" i="41"/>
  <c r="BF74" i="41"/>
  <c r="BE40" i="41"/>
  <c r="AC28" i="41"/>
  <c r="U38" i="41"/>
  <c r="AI43" i="41"/>
  <c r="BF29" i="41"/>
  <c r="N35" i="41"/>
  <c r="V67" i="41"/>
  <c r="AA41" i="41"/>
  <c r="AG29" i="41"/>
  <c r="AG51" i="41"/>
  <c r="R25" i="41"/>
  <c r="S53" i="41"/>
  <c r="AF67" i="41"/>
  <c r="AE51" i="41"/>
  <c r="AK67" i="41"/>
  <c r="U18" i="41"/>
  <c r="BC21" i="41"/>
  <c r="AE66" i="41"/>
  <c r="W41" i="41"/>
  <c r="BA73" i="41"/>
  <c r="BE45" i="41"/>
  <c r="AB18" i="45"/>
  <c r="AE15" i="45"/>
  <c r="P70" i="41"/>
  <c r="W39" i="41"/>
  <c r="AZ58" i="41"/>
  <c r="AB44" i="41"/>
  <c r="AU19" i="41"/>
  <c r="BD35" i="41"/>
  <c r="BE44" i="41"/>
  <c r="BJ51" i="41"/>
  <c r="BI33" i="41"/>
  <c r="W19" i="41"/>
  <c r="Z33" i="41"/>
  <c r="AK20" i="41"/>
  <c r="T61" i="41"/>
  <c r="AS38" i="41"/>
  <c r="AS39" i="41"/>
  <c r="R57" i="41"/>
  <c r="AX70" i="41"/>
  <c r="P78" i="41"/>
  <c r="J22" i="45"/>
  <c r="AL39" i="41"/>
  <c r="AI44" i="41"/>
  <c r="F44" i="41"/>
  <c r="AH22" i="45"/>
  <c r="AG78" i="41"/>
  <c r="AS40" i="41"/>
  <c r="AI58" i="41"/>
  <c r="AF42" i="41"/>
  <c r="AO65" i="41"/>
  <c r="BK56" i="41"/>
  <c r="BD70" i="41"/>
  <c r="BA49" i="41"/>
  <c r="BB79" i="41"/>
  <c r="AH12" i="45"/>
  <c r="AV78" i="41"/>
  <c r="AR48" i="41"/>
  <c r="AF71" i="41"/>
  <c r="H7" i="53"/>
  <c r="AX31" i="41"/>
  <c r="AD80" i="41"/>
  <c r="BB62" i="41"/>
  <c r="AW69" i="41"/>
  <c r="AF57" i="41"/>
  <c r="E22" i="45"/>
  <c r="X38" i="41"/>
  <c r="AF21" i="45"/>
  <c r="T18" i="41"/>
  <c r="Y25" i="41"/>
  <c r="BD33" i="41"/>
  <c r="AY55" i="41"/>
  <c r="AU80" i="41"/>
  <c r="AH41" i="41"/>
  <c r="X71" i="41"/>
  <c r="AZ73" i="41"/>
  <c r="Z60" i="41"/>
  <c r="K12" i="45"/>
  <c r="Z76" i="41"/>
  <c r="Q74" i="41"/>
  <c r="AD56" i="41"/>
  <c r="AE19" i="45"/>
  <c r="O15" i="45"/>
  <c r="AN38" i="41"/>
  <c r="F67" i="41"/>
  <c r="N34" i="41"/>
  <c r="Z49" i="41"/>
  <c r="AF31" i="41"/>
  <c r="AV33" i="41"/>
  <c r="AH48" i="41"/>
  <c r="AQ59" i="41"/>
  <c r="BH73" i="41"/>
  <c r="BG63" i="41"/>
  <c r="AG24" i="45"/>
  <c r="AN75" i="41"/>
  <c r="Q26" i="41"/>
  <c r="AS54" i="41"/>
  <c r="AL63" i="41"/>
  <c r="AI25" i="41"/>
  <c r="AV38" i="41"/>
  <c r="T16" i="41"/>
  <c r="T28" i="41"/>
  <c r="L21" i="45"/>
  <c r="R59" i="41"/>
  <c r="W68" i="41"/>
  <c r="N72" i="41"/>
  <c r="AT59" i="41"/>
  <c r="BD54" i="41"/>
  <c r="T76" i="41"/>
  <c r="BE47" i="41"/>
  <c r="I21" i="45"/>
  <c r="AK42" i="41"/>
  <c r="BC59" i="41"/>
  <c r="BE49" i="41"/>
  <c r="BE77" i="41"/>
  <c r="F33" i="41"/>
  <c r="EV18" i="12"/>
  <c r="AH32" i="41"/>
  <c r="AF77" i="41"/>
  <c r="P25" i="41"/>
  <c r="BH27" i="41"/>
  <c r="AW38" i="41"/>
  <c r="Q67" i="41"/>
  <c r="V24" i="45"/>
  <c r="AO49" i="41"/>
  <c r="BB27" i="41"/>
  <c r="AQ30" i="41"/>
  <c r="O53" i="41"/>
  <c r="U65" i="41"/>
  <c r="AN73" i="41"/>
  <c r="AH52" i="41"/>
  <c r="Y27" i="41"/>
  <c r="O66" i="41"/>
  <c r="O65" i="41"/>
  <c r="AE22" i="45"/>
  <c r="X61" i="41"/>
  <c r="AR21" i="41"/>
  <c r="AZ18" i="41"/>
  <c r="AC72" i="41"/>
  <c r="O27" i="41"/>
  <c r="BK46" i="41"/>
  <c r="N32" i="41"/>
  <c r="AP64" i="41"/>
  <c r="AC77" i="41"/>
  <c r="U54" i="41"/>
  <c r="BE48" i="41"/>
  <c r="BF40" i="41"/>
  <c r="W67" i="41"/>
  <c r="AC56" i="41"/>
  <c r="AP30" i="41"/>
  <c r="EN18" i="12"/>
  <c r="AW79" i="41"/>
  <c r="U34" i="41"/>
  <c r="AG16" i="41"/>
  <c r="BI19" i="41"/>
  <c r="AQ41" i="41"/>
  <c r="AY66" i="41"/>
  <c r="AN55" i="41"/>
  <c r="AO29" i="41"/>
  <c r="AE79" i="41"/>
  <c r="BK59" i="41"/>
  <c r="BC60" i="41"/>
  <c r="T32" i="41"/>
  <c r="F53" i="41"/>
  <c r="AK40" i="41"/>
  <c r="R15" i="41"/>
  <c r="AC68" i="41"/>
  <c r="Y28" i="41"/>
  <c r="AT28" i="41"/>
  <c r="AS41" i="41"/>
  <c r="H20" i="45"/>
  <c r="AC54" i="41"/>
  <c r="AS73" i="41"/>
  <c r="BC71" i="41"/>
  <c r="AU73" i="41"/>
  <c r="F32" i="41"/>
  <c r="AE56" i="41"/>
  <c r="Z17" i="41"/>
  <c r="AB38" i="41"/>
  <c r="DX5" i="12"/>
  <c r="BF70" i="41"/>
  <c r="F80" i="41"/>
  <c r="AH38" i="41"/>
  <c r="AZ50" i="41"/>
  <c r="AS66" i="41"/>
  <c r="Z56" i="41"/>
  <c r="AV25" i="41"/>
  <c r="AL48" i="41"/>
  <c r="AL67" i="41"/>
  <c r="U72" i="41"/>
  <c r="Q20" i="41"/>
  <c r="F11" i="55"/>
  <c r="R55" i="41"/>
  <c r="AQ73" i="41"/>
  <c r="AO35" i="41"/>
  <c r="AB11" i="45"/>
  <c r="S42" i="41"/>
  <c r="EI18" i="12"/>
  <c r="V15" i="45"/>
  <c r="T47" i="41"/>
  <c r="P38" i="41"/>
  <c r="AY42" i="41"/>
  <c r="BG64" i="41"/>
  <c r="AM48" i="41"/>
  <c r="AU59" i="41"/>
  <c r="U21" i="45"/>
  <c r="AI35" i="41"/>
  <c r="N68" i="41"/>
  <c r="BK29" i="41"/>
  <c r="AR57" i="41"/>
  <c r="BB33" i="41"/>
  <c r="AE44" i="41"/>
  <c r="AR45" i="41"/>
  <c r="BH36" i="41"/>
  <c r="BJ35" i="41"/>
  <c r="G13" i="45"/>
  <c r="AG32" i="41"/>
  <c r="AV70" i="41"/>
  <c r="AJ36" i="41"/>
  <c r="BE57" i="41"/>
  <c r="AA31" i="41"/>
  <c r="T65" i="41"/>
  <c r="Q11" i="45"/>
  <c r="AC29" i="41"/>
  <c r="AJ18" i="41"/>
  <c r="AX78" i="41"/>
  <c r="AJ60" i="41"/>
  <c r="AN21" i="41"/>
  <c r="BF27" i="41"/>
  <c r="AD49" i="41"/>
  <c r="AL59" i="41"/>
  <c r="Q66" i="41"/>
  <c r="BH59" i="41"/>
  <c r="AY15" i="41"/>
  <c r="AE70" i="41"/>
  <c r="AD44" i="41"/>
  <c r="T15" i="41"/>
  <c r="Y20" i="41"/>
  <c r="AT77" i="41"/>
  <c r="S75" i="41"/>
  <c r="AJ67" i="41"/>
  <c r="V61" i="41"/>
  <c r="BF28" i="41"/>
  <c r="BC76" i="41"/>
  <c r="AR59" i="41"/>
  <c r="BK76" i="41"/>
  <c r="AO79" i="41"/>
  <c r="S63" i="41"/>
  <c r="AU52" i="41"/>
  <c r="AH25" i="45"/>
  <c r="Y20" i="45"/>
  <c r="AJ38" i="41"/>
  <c r="T49" i="41"/>
  <c r="AU68" i="41"/>
  <c r="X54" i="41"/>
  <c r="AN71" i="41"/>
  <c r="T21" i="41"/>
  <c r="N43" i="41"/>
  <c r="BF64" i="41"/>
  <c r="AO63" i="41"/>
  <c r="BE51" i="41"/>
  <c r="AO20" i="41"/>
  <c r="AJ62" i="41"/>
  <c r="O67" i="41"/>
  <c r="P72" i="41"/>
  <c r="AY52" i="41"/>
  <c r="AS77" i="41"/>
  <c r="BA46" i="41"/>
  <c r="AV31" i="41"/>
  <c r="AD16" i="41"/>
  <c r="BG49" i="41"/>
  <c r="Q63" i="41"/>
  <c r="X13" i="45"/>
  <c r="BE20" i="41"/>
  <c r="AF12" i="45"/>
  <c r="DU8" i="12"/>
  <c r="X73" i="41"/>
  <c r="BD42" i="41"/>
  <c r="I19" i="45"/>
  <c r="T35" i="41"/>
  <c r="BF68" i="41"/>
  <c r="AX61" i="41"/>
  <c r="AH17" i="41"/>
  <c r="BI48" i="41"/>
  <c r="AF49" i="41"/>
  <c r="AQ29" i="41"/>
  <c r="AM63" i="41"/>
  <c r="K21" i="45"/>
  <c r="U56" i="41"/>
  <c r="AK18" i="41"/>
  <c r="V28" i="41"/>
  <c r="AA15" i="45"/>
  <c r="AM77" i="41"/>
  <c r="AZ62" i="41"/>
  <c r="BG69" i="41"/>
  <c r="AH58" i="41"/>
  <c r="AL50" i="41"/>
  <c r="BH17" i="41"/>
  <c r="F46" i="41"/>
  <c r="X74" i="41"/>
  <c r="AR75" i="41"/>
  <c r="AN57" i="41"/>
  <c r="AK43" i="41"/>
  <c r="AT79" i="41"/>
  <c r="U61" i="41"/>
  <c r="AA16" i="45"/>
  <c r="BD71" i="41"/>
  <c r="BE52" i="41"/>
  <c r="S19" i="41"/>
  <c r="Z70" i="41"/>
  <c r="Q68" i="41"/>
  <c r="S21" i="41"/>
  <c r="BK38" i="41"/>
  <c r="AB21" i="41"/>
  <c r="BF35" i="41"/>
  <c r="AI74" i="41"/>
  <c r="BF61" i="41"/>
  <c r="AF38" i="41"/>
  <c r="AJ54" i="41"/>
  <c r="W77" i="41"/>
  <c r="BK60" i="41"/>
  <c r="AF52" i="41"/>
  <c r="W66" i="41"/>
  <c r="P16" i="41"/>
  <c r="BH70" i="41"/>
  <c r="BF49" i="41"/>
  <c r="AJ57" i="41"/>
  <c r="U19" i="45"/>
  <c r="AY64" i="41"/>
  <c r="AK36" i="41"/>
  <c r="AA43" i="41"/>
  <c r="P66" i="41"/>
  <c r="BJ19" i="41"/>
  <c r="N71" i="41"/>
  <c r="BK37" i="41"/>
  <c r="V68" i="41"/>
  <c r="BB77" i="41"/>
  <c r="BH72" i="41"/>
  <c r="E18" i="45"/>
  <c r="BG70" i="41"/>
  <c r="AP51" i="41"/>
  <c r="U75" i="41"/>
  <c r="S17" i="45"/>
  <c r="BG79" i="41"/>
  <c r="AH80" i="41"/>
  <c r="AE67" i="41"/>
  <c r="AR38" i="41"/>
  <c r="N50" i="41"/>
  <c r="BC46" i="41"/>
  <c r="AG30" i="41"/>
  <c r="AF74" i="41"/>
  <c r="F41" i="41"/>
  <c r="AV62" i="41"/>
  <c r="AY49" i="41"/>
  <c r="BE53" i="41"/>
  <c r="AM60" i="41"/>
  <c r="R32" i="41"/>
  <c r="Z42" i="41"/>
  <c r="L25" i="45"/>
  <c r="AO19" i="41"/>
  <c r="AU63" i="41"/>
  <c r="BJ16" i="41"/>
  <c r="AA25" i="45"/>
  <c r="BA48" i="41"/>
  <c r="N29" i="41"/>
  <c r="T26" i="41"/>
  <c r="BG62" i="41"/>
  <c r="AJ31" i="41"/>
  <c r="BG30" i="41"/>
  <c r="P55" i="41"/>
  <c r="AC15" i="41"/>
  <c r="AB61" i="41"/>
  <c r="AQ45" i="41"/>
  <c r="AJ75" i="41"/>
  <c r="BG44" i="41"/>
  <c r="AU35" i="41"/>
  <c r="Q69" i="41"/>
  <c r="AP56" i="41"/>
  <c r="R35" i="41"/>
  <c r="Z29" i="41"/>
  <c r="X17" i="41"/>
  <c r="F71" i="41"/>
  <c r="Q12" i="45"/>
  <c r="AV42" i="41"/>
  <c r="AT72" i="41"/>
  <c r="AS53" i="41"/>
  <c r="Y58" i="41"/>
  <c r="U60" i="41"/>
  <c r="T79" i="41"/>
  <c r="N36" i="41"/>
  <c r="AQ40" i="41"/>
  <c r="Y13" i="45"/>
  <c r="U63" i="41"/>
  <c r="F47" i="41"/>
  <c r="BF67" i="41"/>
  <c r="AR40" i="41"/>
  <c r="AJ72" i="41"/>
  <c r="R18" i="45"/>
  <c r="BC52" i="41"/>
  <c r="R33" i="41"/>
  <c r="AW76" i="41"/>
  <c r="AF63" i="41"/>
  <c r="AJ46" i="41"/>
  <c r="BB55" i="41"/>
  <c r="Q17" i="45"/>
  <c r="AG31" i="41"/>
  <c r="AC22" i="45"/>
  <c r="AA60" i="41"/>
  <c r="BF65" i="41"/>
  <c r="AL34" i="41"/>
  <c r="O23" i="45"/>
  <c r="BJ73" i="41"/>
  <c r="AI51" i="41"/>
  <c r="BB49" i="41"/>
  <c r="BH80" i="41"/>
  <c r="AT60" i="41"/>
  <c r="AV21" i="41"/>
  <c r="R16" i="41"/>
  <c r="AF19" i="45"/>
  <c r="N31" i="41"/>
  <c r="AH42" i="41"/>
  <c r="AK56" i="41"/>
  <c r="AM79" i="41"/>
  <c r="V40" i="41"/>
  <c r="AZ54" i="41"/>
  <c r="AP21" i="41"/>
  <c r="AA70" i="41"/>
  <c r="AO48" i="41"/>
  <c r="W70" i="41"/>
  <c r="F12" i="45"/>
  <c r="T68" i="41"/>
  <c r="BG80" i="41"/>
  <c r="AT47" i="41"/>
  <c r="AM68" i="41"/>
  <c r="AL79" i="41"/>
  <c r="AC78" i="41"/>
  <c r="X75" i="41"/>
  <c r="S61" i="41"/>
  <c r="BE73" i="41"/>
  <c r="AI77" i="41"/>
  <c r="AG61" i="41"/>
  <c r="BI45" i="41"/>
  <c r="AV77" i="41"/>
  <c r="AE71" i="41"/>
  <c r="AV65" i="41"/>
  <c r="Q44" i="41"/>
  <c r="AS17" i="41"/>
  <c r="AO41" i="41"/>
  <c r="BG17" i="41"/>
  <c r="AC17" i="41"/>
  <c r="AG73" i="41"/>
  <c r="BG66" i="41"/>
  <c r="BB16" i="41"/>
  <c r="U17" i="41"/>
  <c r="AE38" i="41"/>
  <c r="AD38" i="41"/>
  <c r="BH26" i="41"/>
  <c r="AD36" i="41"/>
  <c r="BB15" i="41"/>
  <c r="T74" i="41"/>
  <c r="N16" i="41"/>
  <c r="M12" i="45"/>
  <c r="P32" i="41"/>
  <c r="AM73" i="41"/>
  <c r="AY54" i="41"/>
  <c r="R31" i="41"/>
  <c r="BD40" i="41"/>
  <c r="X17" i="45"/>
  <c r="AV75" i="41"/>
  <c r="BG15" i="41"/>
  <c r="AJ29" i="41"/>
  <c r="AN42" i="41"/>
  <c r="Z36" i="41"/>
  <c r="X62" i="41"/>
  <c r="AB19" i="41"/>
  <c r="X42" i="41"/>
  <c r="BH74" i="41"/>
  <c r="T51" i="41"/>
  <c r="BJ55" i="41"/>
  <c r="BC17" i="41"/>
  <c r="U18" i="45"/>
  <c r="F56" i="41"/>
  <c r="AH73" i="41"/>
  <c r="BI62" i="41"/>
  <c r="Y33" i="41"/>
  <c r="BF25" i="41"/>
  <c r="BD36" i="41"/>
  <c r="BB20" i="41"/>
  <c r="EZ18" i="12"/>
  <c r="AF23" i="45"/>
  <c r="BH62" i="41"/>
  <c r="BA65" i="41"/>
  <c r="AS27" i="41"/>
  <c r="BA15" i="41"/>
  <c r="AE16" i="45"/>
  <c r="AM71" i="41"/>
  <c r="EL18" i="12"/>
  <c r="AB41" i="41"/>
  <c r="Z64" i="41"/>
  <c r="AK69" i="41"/>
  <c r="BE62" i="41"/>
  <c r="AB28" i="41"/>
  <c r="AR52" i="41"/>
  <c r="U26" i="41"/>
  <c r="AA28" i="41"/>
  <c r="P71" i="41"/>
  <c r="AI27" i="41"/>
  <c r="AG18" i="41"/>
  <c r="P14" i="45"/>
  <c r="AG50" i="41"/>
  <c r="AB57" i="41"/>
  <c r="AW62" i="41"/>
  <c r="AH36" i="41"/>
  <c r="BE66" i="41"/>
  <c r="AE46" i="41"/>
  <c r="AC74" i="41"/>
  <c r="AG43" i="41"/>
  <c r="AC37" i="41"/>
  <c r="AG26" i="41"/>
  <c r="V43" i="41"/>
  <c r="BB71" i="41"/>
  <c r="BF42" i="41"/>
  <c r="V80" i="41"/>
  <c r="BC39" i="41"/>
  <c r="AI64" i="41"/>
  <c r="AV52" i="41"/>
  <c r="S20" i="41"/>
  <c r="AE27" i="41"/>
  <c r="AW63" i="41"/>
  <c r="O37" i="41"/>
  <c r="AK33" i="41"/>
  <c r="AX54" i="41"/>
  <c r="Q16" i="45"/>
  <c r="F58" i="41"/>
  <c r="AJ44" i="41"/>
  <c r="H15" i="45"/>
  <c r="BC29" i="41"/>
  <c r="U45" i="41"/>
  <c r="Y78" i="41"/>
  <c r="O79" i="41"/>
  <c r="AA25" i="41"/>
  <c r="AZ78" i="41"/>
  <c r="AC41" i="41"/>
  <c r="R26" i="41"/>
  <c r="O64" i="41"/>
  <c r="BC28" i="41"/>
  <c r="Z58" i="41"/>
  <c r="BH51" i="41"/>
  <c r="BC19" i="41"/>
  <c r="R16" i="45"/>
  <c r="O73" i="41"/>
  <c r="AY45" i="41"/>
  <c r="BC58" i="41"/>
  <c r="K20" i="45"/>
  <c r="BF16" i="41"/>
  <c r="BK33" i="41"/>
  <c r="AL36" i="41"/>
  <c r="BJ41" i="41"/>
  <c r="R34" i="41"/>
  <c r="AX55" i="41"/>
  <c r="U57" i="41"/>
  <c r="BD69" i="41"/>
  <c r="AG33" i="41"/>
  <c r="EX18" i="12"/>
  <c r="AX77" i="41"/>
  <c r="AO73" i="41"/>
  <c r="BA79" i="41"/>
  <c r="Y55" i="41"/>
  <c r="T20" i="45"/>
  <c r="AT16" i="41"/>
  <c r="AA45" i="41"/>
  <c r="BB61" i="41"/>
  <c r="BC40" i="41"/>
  <c r="U48" i="41"/>
  <c r="AR17" i="41"/>
  <c r="BD26" i="41"/>
  <c r="P12" i="45"/>
  <c r="T80" i="41"/>
  <c r="AA21" i="45"/>
  <c r="R74" i="41"/>
  <c r="AY79" i="41"/>
  <c r="Y39" i="41"/>
  <c r="AN78" i="41"/>
  <c r="AF37" i="41"/>
  <c r="S65" i="41"/>
  <c r="AP33" i="41"/>
  <c r="Q19" i="41"/>
  <c r="W31" i="41"/>
  <c r="AP40" i="41"/>
  <c r="AA74" i="41"/>
  <c r="AF53" i="41"/>
  <c r="E24" i="45"/>
  <c r="W12" i="45"/>
  <c r="AZ45" i="41"/>
  <c r="W61" i="41"/>
  <c r="BK79" i="41"/>
  <c r="BE36" i="41"/>
  <c r="AN70" i="41"/>
  <c r="AL53" i="41"/>
  <c r="Z67" i="41"/>
  <c r="AR53" i="41"/>
  <c r="BJ20" i="41"/>
  <c r="Y37" i="41"/>
  <c r="AO69" i="41"/>
  <c r="AE69" i="41"/>
  <c r="Y18" i="45"/>
  <c r="X45" i="41"/>
  <c r="O40" i="41"/>
  <c r="AU48" i="41"/>
  <c r="Y48" i="41"/>
  <c r="AM59" i="41"/>
  <c r="AC64" i="41"/>
  <c r="AE31" i="41"/>
  <c r="P13" i="45"/>
  <c r="BH56" i="41"/>
  <c r="AS15" i="41"/>
  <c r="U53" i="41"/>
  <c r="AI78" i="41"/>
  <c r="AY20" i="41"/>
  <c r="AT80" i="41"/>
  <c r="AS80" i="41"/>
  <c r="AM16" i="41"/>
  <c r="AE63" i="41"/>
  <c r="R29" i="41"/>
  <c r="BB72" i="41"/>
  <c r="AO59" i="41"/>
  <c r="S41" i="41"/>
  <c r="AJ47" i="41"/>
  <c r="AW64" i="41"/>
  <c r="AA19" i="45"/>
  <c r="F35" i="41"/>
  <c r="AV66" i="41"/>
  <c r="AX44" i="41"/>
  <c r="AW45" i="41"/>
  <c r="N48" i="41"/>
  <c r="AN47" i="41"/>
  <c r="BK69" i="41"/>
  <c r="S46" i="41"/>
  <c r="O35" i="41"/>
  <c r="K11" i="45"/>
  <c r="Z69" i="41"/>
  <c r="BB80" i="41"/>
  <c r="AY48" i="41"/>
  <c r="AC65" i="41"/>
  <c r="BG74" i="41"/>
  <c r="W30" i="41"/>
  <c r="AU51" i="41"/>
  <c r="AP16" i="41"/>
  <c r="AS48" i="41"/>
  <c r="AR80" i="41"/>
  <c r="M19" i="45"/>
  <c r="AP46" i="41"/>
  <c r="U16" i="41"/>
  <c r="AP15" i="41"/>
  <c r="AL47" i="41"/>
  <c r="O22" i="45"/>
  <c r="AB77" i="41"/>
  <c r="U42" i="41"/>
  <c r="AH76" i="41"/>
  <c r="AP34" i="41"/>
  <c r="AA29" i="41"/>
  <c r="BK40" i="41"/>
  <c r="AF70" i="41"/>
  <c r="AA20" i="45"/>
  <c r="V17" i="41"/>
  <c r="T55" i="41"/>
  <c r="AM40" i="41"/>
  <c r="AU34" i="41"/>
  <c r="O36" i="41"/>
  <c r="AN56" i="41"/>
  <c r="BA56" i="41"/>
  <c r="AE30" i="41"/>
  <c r="N65" i="41"/>
  <c r="I24" i="45"/>
  <c r="V39" i="41"/>
  <c r="T69" i="41"/>
  <c r="AQ53" i="41"/>
  <c r="AB51" i="41"/>
  <c r="AW30" i="41"/>
  <c r="AX29" i="41"/>
  <c r="Y30" i="41"/>
  <c r="S31" i="41"/>
  <c r="BI42" i="41"/>
  <c r="R48" i="41"/>
  <c r="Y15" i="41"/>
  <c r="AX59" i="41"/>
  <c r="N78" i="41"/>
  <c r="W47" i="41"/>
  <c r="S40" i="41"/>
  <c r="AK46" i="41"/>
  <c r="DV18" i="12"/>
  <c r="BJ17" i="41"/>
  <c r="V37" i="41"/>
  <c r="AS36" i="41"/>
  <c r="U79" i="41"/>
  <c r="AT31" i="41"/>
  <c r="AD76" i="41"/>
  <c r="O15" i="41"/>
  <c r="AF80" i="41"/>
  <c r="AW44" i="41"/>
  <c r="N76" i="41"/>
  <c r="P31" i="41"/>
  <c r="S79" i="41"/>
  <c r="AT18" i="41"/>
  <c r="Z48" i="41"/>
  <c r="AD27" i="41"/>
  <c r="AH28" i="41"/>
  <c r="AK80" i="41"/>
  <c r="AM55" i="41"/>
  <c r="AQ35" i="41"/>
  <c r="AP71" i="41"/>
  <c r="U74" i="41"/>
  <c r="AA42" i="41"/>
  <c r="AV39" i="41"/>
  <c r="AI48" i="41"/>
  <c r="F18" i="45"/>
  <c r="AN58" i="41"/>
  <c r="AV51" i="41"/>
  <c r="AV27" i="41"/>
  <c r="R43" i="41"/>
  <c r="AS43" i="41"/>
  <c r="Q37" i="41"/>
  <c r="P40" i="41"/>
  <c r="AK75" i="41"/>
  <c r="BF52" i="41"/>
  <c r="BE30" i="41"/>
  <c r="AY73" i="41"/>
  <c r="AJ39" i="41"/>
  <c r="BJ52" i="41"/>
  <c r="X78" i="41"/>
  <c r="R37" i="41"/>
  <c r="AK45" i="41"/>
  <c r="AU74" i="41"/>
  <c r="AE37" i="41"/>
  <c r="AP32" i="41"/>
  <c r="W14" i="45"/>
  <c r="AS20" i="41"/>
  <c r="BE67" i="41"/>
  <c r="AG39" i="41"/>
  <c r="BB37" i="41"/>
  <c r="AL64" i="41"/>
  <c r="AZ57" i="41"/>
  <c r="Y77" i="41"/>
  <c r="BB36" i="41"/>
  <c r="BJ34" i="41"/>
  <c r="AA32" i="41"/>
  <c r="T19" i="45"/>
  <c r="W42" i="41"/>
  <c r="U64" i="41"/>
  <c r="AL32" i="41"/>
  <c r="Q18" i="41"/>
  <c r="AI72" i="41"/>
  <c r="AQ61" i="41"/>
  <c r="BF31" i="41"/>
  <c r="BF55" i="41"/>
  <c r="W56" i="41"/>
  <c r="BH75" i="41"/>
  <c r="AS49" i="41"/>
  <c r="BK51" i="41"/>
  <c r="AR34" i="41"/>
  <c r="X27" i="41"/>
  <c r="AC51" i="41"/>
  <c r="BA59" i="41"/>
  <c r="AI29" i="41"/>
  <c r="AC42" i="41"/>
  <c r="BE32" i="41"/>
  <c r="BI68" i="41"/>
  <c r="AJ79" i="41"/>
  <c r="O57" i="41"/>
  <c r="N18" i="41"/>
  <c r="BB76" i="41"/>
  <c r="AL38" i="41"/>
  <c r="BI65" i="41"/>
  <c r="Z19" i="41"/>
  <c r="AR25" i="41"/>
  <c r="AB12" i="45"/>
  <c r="BC62" i="41"/>
  <c r="AR15" i="41"/>
  <c r="AD59" i="41"/>
  <c r="AV15" i="41"/>
  <c r="AP52" i="41"/>
  <c r="AU67" i="41"/>
  <c r="BD48" i="41"/>
  <c r="BK67" i="41"/>
  <c r="I18" i="45"/>
  <c r="AE24" i="45"/>
  <c r="Q34" i="41"/>
  <c r="T70" i="41"/>
  <c r="AA16" i="41"/>
  <c r="S71" i="41"/>
  <c r="BI67" i="41"/>
  <c r="AT32" i="41"/>
  <c r="AG21" i="41"/>
  <c r="AY47" i="41"/>
  <c r="BG47" i="41"/>
  <c r="AL73" i="41"/>
  <c r="AD55" i="41"/>
  <c r="O34" i="41"/>
  <c r="A6" i="45"/>
  <c r="AU33" i="41"/>
  <c r="P27" i="41"/>
  <c r="T33" i="41"/>
  <c r="AO70" i="41"/>
  <c r="AF13" i="45"/>
  <c r="F54" i="41"/>
  <c r="J17" i="45"/>
  <c r="AY34" i="41"/>
  <c r="AO26" i="41"/>
  <c r="AK60" i="41"/>
  <c r="BI21" i="41"/>
  <c r="N62" i="41"/>
  <c r="AO25" i="41"/>
  <c r="Z68" i="41"/>
  <c r="AP45" i="41"/>
  <c r="AH79" i="41"/>
  <c r="O21" i="41"/>
  <c r="AF22" i="45"/>
  <c r="BG43" i="41"/>
  <c r="AI50" i="41"/>
  <c r="AA38" i="41"/>
  <c r="Q23" i="45"/>
  <c r="AG62" i="41"/>
  <c r="AZ21" i="41"/>
  <c r="AN67" i="41"/>
  <c r="AF35" i="41"/>
  <c r="DX18" i="12"/>
  <c r="BJ77" i="41"/>
  <c r="AI73" i="41"/>
  <c r="O72" i="41"/>
  <c r="BH53" i="41"/>
  <c r="Z25" i="41"/>
  <c r="AQ17" i="41"/>
  <c r="Q54" i="41"/>
  <c r="BB67" i="41"/>
  <c r="AA67" i="41"/>
  <c r="P19" i="45"/>
  <c r="P56" i="41"/>
  <c r="AL21" i="41"/>
  <c r="U17" i="45"/>
  <c r="BG42" i="41"/>
  <c r="X22" i="45"/>
  <c r="W35" i="41"/>
  <c r="V25" i="41"/>
  <c r="AV71" i="41"/>
  <c r="AG77" i="41"/>
  <c r="AM39" i="41"/>
  <c r="AP57" i="41"/>
  <c r="Z12" i="45"/>
  <c r="P39" i="41"/>
  <c r="AK51" i="41"/>
  <c r="AQ75" i="41"/>
  <c r="AN35" i="41"/>
  <c r="AG72" i="41"/>
  <c r="AF29" i="41"/>
  <c r="BB54" i="41"/>
  <c r="N79" i="41"/>
  <c r="N37" i="41"/>
  <c r="W80" i="41"/>
  <c r="Y75" i="41"/>
  <c r="BA52" i="41"/>
  <c r="AS61" i="41"/>
  <c r="BF69" i="41"/>
  <c r="DU18" i="12"/>
  <c r="V16" i="41"/>
  <c r="BE19" i="41"/>
  <c r="AJ17" i="41"/>
  <c r="AT15" i="41"/>
  <c r="AM61" i="41"/>
  <c r="AF72" i="41"/>
  <c r="AE13" i="45"/>
  <c r="P23" i="45"/>
  <c r="BJ44" i="41"/>
  <c r="AO75" i="41"/>
  <c r="AD12" i="45"/>
  <c r="AW28" i="41"/>
  <c r="AH61" i="41"/>
  <c r="AM52" i="41"/>
  <c r="AX50" i="41"/>
  <c r="AN79" i="41"/>
  <c r="AQ62" i="41"/>
  <c r="AP59" i="41"/>
  <c r="AE28" i="41"/>
  <c r="BJ32" i="41"/>
  <c r="E13" i="45"/>
  <c r="AL75" i="41"/>
  <c r="BD41" i="41"/>
  <c r="AW34" i="41"/>
  <c r="Y74" i="41"/>
  <c r="AJ49" i="41"/>
  <c r="R11" i="45"/>
  <c r="P63" i="41"/>
  <c r="BK28" i="41"/>
  <c r="T25" i="45"/>
  <c r="Q30" i="41"/>
  <c r="AW15" i="41"/>
  <c r="AK29" i="41"/>
  <c r="O58" i="41"/>
  <c r="AC76" i="41"/>
  <c r="AJ59" i="41"/>
  <c r="AK78" i="41"/>
  <c r="BB74" i="41"/>
  <c r="AQ80" i="41"/>
  <c r="Y54" i="41"/>
  <c r="AS16" i="41"/>
  <c r="AT27" i="41"/>
  <c r="BD47" i="41"/>
  <c r="EA18" i="12"/>
  <c r="AU43" i="41"/>
  <c r="N15" i="41"/>
  <c r="V35" i="41"/>
  <c r="AD64" i="41"/>
  <c r="AD14" i="45"/>
  <c r="BK35" i="41"/>
  <c r="BE16" i="41"/>
  <c r="AD75" i="41"/>
  <c r="L13" i="45"/>
  <c r="I25" i="45"/>
  <c r="AM58" i="41"/>
  <c r="N17" i="41"/>
  <c r="BH44" i="41"/>
  <c r="AY32" i="41"/>
  <c r="F25" i="45"/>
  <c r="AV58" i="41"/>
  <c r="AE77" i="41"/>
  <c r="V73" i="41"/>
  <c r="AD26" i="41"/>
  <c r="Y67" i="41"/>
  <c r="AR35" i="41"/>
  <c r="AZ42" i="41"/>
  <c r="AL61" i="41"/>
  <c r="AS72" i="41"/>
  <c r="AN20" i="41"/>
  <c r="W54" i="41"/>
  <c r="BA31" i="41"/>
  <c r="AG76" i="41"/>
  <c r="O25" i="41"/>
  <c r="ES18" i="12"/>
  <c r="AT39" i="41"/>
  <c r="E17" i="45"/>
  <c r="BI38" i="41"/>
  <c r="AU32" i="41"/>
  <c r="W21" i="45"/>
  <c r="BD21" i="41"/>
  <c r="AJ71" i="41"/>
  <c r="AG75" i="41"/>
  <c r="AE50" i="41"/>
  <c r="BE18" i="41"/>
  <c r="BE28" i="41"/>
  <c r="Z16" i="45"/>
  <c r="AG19" i="41"/>
  <c r="AO55" i="41"/>
  <c r="AM45" i="41"/>
  <c r="BF17" i="41"/>
  <c r="AI21" i="41"/>
  <c r="AP67" i="41"/>
  <c r="AH18" i="45"/>
  <c r="Z55" i="41"/>
  <c r="AO54" i="41"/>
  <c r="AJ69" i="41"/>
  <c r="AB29" i="41"/>
  <c r="BA51" i="41"/>
  <c r="AS30" i="41"/>
  <c r="W76" i="41"/>
  <c r="V21" i="41"/>
  <c r="BF26" i="41"/>
  <c r="AU47" i="41"/>
  <c r="BD31" i="41"/>
  <c r="M22" i="45"/>
  <c r="O59" i="41"/>
  <c r="V41" i="41"/>
  <c r="AR37" i="41"/>
  <c r="AA63" i="41"/>
  <c r="Z54" i="41"/>
  <c r="AG16" i="45"/>
  <c r="AM78" i="41"/>
  <c r="AX37" i="41"/>
  <c r="X39" i="41"/>
  <c r="AX68" i="41"/>
  <c r="AW48" i="41"/>
  <c r="AM62" i="41"/>
  <c r="AL69" i="41"/>
  <c r="Q52" i="41"/>
  <c r="X30" i="41"/>
  <c r="AK59" i="41"/>
  <c r="AD15" i="41"/>
  <c r="AE45" i="41"/>
  <c r="BD43" i="41"/>
  <c r="N26" i="41"/>
  <c r="AZ29" i="41"/>
  <c r="Y11" i="45"/>
  <c r="BK25" i="41"/>
  <c r="P53" i="41"/>
  <c r="X60" i="41"/>
  <c r="AC80" i="41"/>
  <c r="AF17" i="45"/>
  <c r="X24" i="45"/>
  <c r="AM21" i="41"/>
  <c r="V53" i="41"/>
  <c r="W50" i="41"/>
  <c r="BE41" i="41"/>
  <c r="T17" i="45"/>
  <c r="W21" i="41"/>
  <c r="AO78" i="41"/>
  <c r="AF40" i="41"/>
  <c r="AE42" i="41"/>
  <c r="AK16" i="41"/>
  <c r="AK50" i="41"/>
  <c r="AQ65" i="41"/>
  <c r="AR29" i="41"/>
  <c r="BH50" i="41"/>
  <c r="W24" i="45"/>
  <c r="BG61" i="41"/>
  <c r="I16" i="45"/>
  <c r="AM50" i="41"/>
  <c r="AB55" i="41"/>
  <c r="W16" i="41"/>
  <c r="Z21" i="45"/>
  <c r="BG65" i="41"/>
  <c r="AU46" i="41"/>
  <c r="P61" i="41"/>
  <c r="Z15" i="41"/>
  <c r="W48" i="41"/>
  <c r="Z24" i="45"/>
  <c r="BE37" i="41"/>
  <c r="AP62" i="41"/>
  <c r="BC80" i="41"/>
  <c r="V19" i="45"/>
  <c r="AI39" i="41"/>
  <c r="AD79" i="41"/>
  <c r="AZ47" i="41"/>
  <c r="AM72" i="41"/>
  <c r="BF53" i="41"/>
  <c r="AN80" i="41"/>
  <c r="BA60" i="41"/>
  <c r="BC65" i="41"/>
  <c r="AF30" i="41"/>
  <c r="M13" i="45"/>
  <c r="AF56" i="41"/>
  <c r="BD80" i="41"/>
  <c r="O69" i="41"/>
  <c r="AI16" i="41"/>
  <c r="AB79" i="41"/>
  <c r="X15" i="41"/>
  <c r="R40" i="41"/>
  <c r="AC34" i="41"/>
  <c r="AF48" i="41"/>
  <c r="O71" i="41"/>
  <c r="U58" i="41"/>
  <c r="AH24" i="45"/>
  <c r="AT66" i="41"/>
  <c r="BG35" i="41"/>
  <c r="AD18" i="41"/>
  <c r="Y41" i="41"/>
  <c r="BI70" i="41"/>
  <c r="R56" i="41"/>
  <c r="BA21" i="41"/>
  <c r="AZ64" i="41"/>
  <c r="AV79" i="41"/>
  <c r="BG34" i="41"/>
  <c r="BI59" i="41"/>
  <c r="AJ52" i="41"/>
  <c r="T53" i="41"/>
  <c r="Q38" i="41"/>
  <c r="AU61" i="41"/>
  <c r="V52" i="41"/>
  <c r="BA40" i="41"/>
  <c r="BF66" i="41"/>
  <c r="N23" i="45"/>
  <c r="AV49" i="41"/>
  <c r="BI30" i="41"/>
  <c r="AQ60" i="41"/>
  <c r="AY78" i="41"/>
  <c r="AX65" i="41"/>
  <c r="AS19" i="41"/>
  <c r="AD16" i="45"/>
  <c r="AP35" i="41"/>
  <c r="U68" i="41"/>
  <c r="AS33" i="41"/>
  <c r="BA43" i="41"/>
  <c r="AQ33" i="41"/>
  <c r="U32" i="41"/>
  <c r="AU44" i="41"/>
  <c r="V32" i="41"/>
  <c r="L22" i="45"/>
  <c r="AA66" i="41"/>
  <c r="N53" i="41"/>
  <c r="AL18" i="41"/>
  <c r="Y38" i="41"/>
  <c r="BD19" i="41"/>
  <c r="AW42" i="41"/>
  <c r="BH41" i="41"/>
  <c r="P62" i="41"/>
  <c r="AU21" i="41"/>
  <c r="BG31" i="41"/>
  <c r="AT36" i="41"/>
  <c r="K13" i="45"/>
  <c r="BE76" i="41"/>
  <c r="X77" i="41"/>
  <c r="AR66" i="41"/>
  <c r="AD77" i="41"/>
  <c r="AZ49" i="41"/>
  <c r="BG54" i="41"/>
  <c r="BI17" i="41"/>
  <c r="AX72" i="41"/>
  <c r="AL51" i="41"/>
  <c r="AZ51" i="41"/>
  <c r="AO42" i="41"/>
  <c r="BE17" i="41"/>
  <c r="AN46" i="41"/>
  <c r="AA59" i="41"/>
  <c r="P35" i="41"/>
  <c r="AB34" i="41"/>
  <c r="O50" i="41"/>
  <c r="R49" i="41"/>
  <c r="AA34" i="41"/>
  <c r="P29" i="41"/>
  <c r="Q47" i="41"/>
  <c r="AS28" i="41"/>
  <c r="AI55" i="41"/>
  <c r="T16" i="45"/>
  <c r="BE70" i="41"/>
  <c r="AC45" i="41"/>
  <c r="AD30" i="41"/>
  <c r="BG59" i="41"/>
  <c r="W29" i="41"/>
  <c r="BC34" i="41"/>
  <c r="O38" i="41"/>
  <c r="Z52" i="41"/>
  <c r="AA36" i="41"/>
  <c r="Z50" i="41"/>
  <c r="W74" i="41"/>
  <c r="BK78" i="41"/>
  <c r="Y40" i="41"/>
  <c r="BG52" i="41"/>
  <c r="Q59" i="41"/>
  <c r="BE59" i="41"/>
  <c r="AI31" i="41"/>
  <c r="AW78" i="41"/>
  <c r="R27" i="41"/>
  <c r="P76" i="41"/>
  <c r="AH37" i="41"/>
  <c r="AI60" i="41"/>
  <c r="AM35" i="41"/>
  <c r="AJ80" i="41"/>
  <c r="AB15" i="45"/>
  <c r="AC67" i="41"/>
  <c r="AG21" i="45"/>
  <c r="F45" i="41"/>
  <c r="AF20" i="41"/>
  <c r="AS29" i="41"/>
  <c r="AW50" i="41"/>
  <c r="R50" i="41"/>
  <c r="AM32" i="41"/>
  <c r="L23" i="45"/>
  <c r="BH76" i="41"/>
  <c r="BA39" i="41"/>
  <c r="Z16" i="41"/>
  <c r="BI28" i="41"/>
  <c r="AP48" i="41"/>
  <c r="T38" i="41"/>
  <c r="AH23" i="45"/>
  <c r="BF18" i="41"/>
  <c r="AQ56" i="41"/>
  <c r="AY50" i="41"/>
  <c r="AO52" i="41"/>
  <c r="R68" i="41"/>
  <c r="BD51" i="41"/>
  <c r="AB67" i="41"/>
  <c r="Y79" i="41"/>
  <c r="W71" i="41"/>
  <c r="AG35" i="41"/>
  <c r="AM15" i="41"/>
  <c r="AC48" i="41"/>
  <c r="AH46" i="41"/>
  <c r="Q39" i="41"/>
  <c r="AR16" i="41"/>
  <c r="AS59" i="41"/>
  <c r="BD63" i="41"/>
  <c r="AD37" i="41"/>
  <c r="AA37" i="41"/>
  <c r="AP75" i="41"/>
  <c r="BE42" i="41"/>
  <c r="R21" i="41"/>
  <c r="AW41" i="41"/>
  <c r="R7" i="9" a="1"/>
  <c r="AM46" i="41"/>
  <c r="S69" i="41"/>
  <c r="BG16" i="41"/>
  <c r="O16" i="41"/>
  <c r="AA48" i="41"/>
  <c r="AM33" i="41"/>
  <c r="AK54" i="41"/>
  <c r="O62" i="41"/>
  <c r="N42" i="41"/>
  <c r="V57" i="41"/>
  <c r="AL66" i="41"/>
  <c r="BK63" i="41"/>
  <c r="AQ76" i="41"/>
  <c r="AL43" i="41"/>
  <c r="AG38" i="41"/>
  <c r="AE34" i="41"/>
  <c r="BD28" i="41"/>
  <c r="Y71" i="41"/>
  <c r="AC38" i="41"/>
  <c r="AD68" i="41"/>
  <c r="BK80" i="41"/>
  <c r="BJ69" i="41"/>
  <c r="AD43" i="41"/>
  <c r="FC18" i="12"/>
  <c r="BA32" i="41"/>
  <c r="BH19" i="41"/>
  <c r="AB56" i="41"/>
  <c r="AS71" i="41"/>
  <c r="EK18" i="12"/>
  <c r="BC64" i="41"/>
  <c r="AC30" i="41"/>
  <c r="BH47" i="41"/>
  <c r="AE41" i="41"/>
  <c r="AE18" i="45"/>
  <c r="BJ56" i="41"/>
  <c r="AM57" i="41"/>
  <c r="AY41" i="41"/>
  <c r="N21" i="41"/>
  <c r="AE54" i="41"/>
  <c r="X46" i="41"/>
  <c r="AD39" i="41"/>
  <c r="F64" i="41"/>
  <c r="BI66" i="41"/>
  <c r="AY77" i="41"/>
  <c r="AB53" i="41"/>
  <c r="AQ44" i="41"/>
  <c r="BK15" i="41"/>
  <c r="AT69" i="41"/>
  <c r="AN64" i="41"/>
  <c r="X57" i="41"/>
  <c r="AG53" i="41"/>
  <c r="T41" i="41"/>
  <c r="AA77" i="41"/>
  <c r="AR39" i="41"/>
  <c r="AK27" i="41"/>
  <c r="AZ59" i="41"/>
  <c r="O44" i="41"/>
  <c r="AX25" i="41"/>
  <c r="M23" i="45"/>
  <c r="S43" i="41"/>
  <c r="X44" i="41"/>
  <c r="N44" i="41"/>
  <c r="AZ65" i="41"/>
  <c r="AY28" i="41"/>
  <c r="AY18" i="41"/>
  <c r="Z34" i="41"/>
  <c r="Z38" i="41"/>
  <c r="P26" i="41"/>
  <c r="Y49" i="41"/>
  <c r="AE75" i="41"/>
  <c r="AF51" i="41"/>
  <c r="F26" i="41"/>
  <c r="AZ53" i="41"/>
  <c r="Y59" i="41"/>
  <c r="J19" i="45"/>
  <c r="Y46" i="41"/>
  <c r="BA71" i="41"/>
  <c r="AB68" i="41"/>
  <c r="V42" i="41"/>
  <c r="AH25" i="41"/>
  <c r="AQ25" i="41"/>
  <c r="W40" i="41"/>
  <c r="BK70" i="41"/>
  <c r="AI17" i="41"/>
  <c r="AP49" i="41"/>
  <c r="BH31" i="41"/>
  <c r="AQ27" i="41"/>
  <c r="AL49" i="41"/>
  <c r="BB63" i="41"/>
  <c r="AG23" i="45"/>
  <c r="Z65" i="41"/>
  <c r="AH71" i="41"/>
  <c r="AO74" i="41"/>
  <c r="BG76" i="41"/>
  <c r="R64" i="41"/>
  <c r="AK62" i="41"/>
  <c r="AV64" i="41"/>
  <c r="N54" i="41"/>
  <c r="AS60" i="41"/>
  <c r="AI53" i="41"/>
  <c r="I23" i="45"/>
  <c r="AE17" i="41"/>
  <c r="AK38" i="41"/>
  <c r="BF21" i="41"/>
  <c r="AE11" i="45"/>
  <c r="W60" i="41"/>
  <c r="V51" i="41"/>
  <c r="AJ65" i="41"/>
  <c r="BB50" i="41"/>
  <c r="BA68" i="41"/>
  <c r="AR69" i="41"/>
  <c r="L12" i="45"/>
  <c r="AF18" i="45"/>
  <c r="BF75" i="41"/>
  <c r="BK75" i="41"/>
  <c r="R23" i="45"/>
  <c r="BH16" i="41"/>
  <c r="X55" i="41"/>
  <c r="U31" i="41"/>
  <c r="S74" i="41"/>
  <c r="N60" i="41"/>
  <c r="AF39" i="41"/>
  <c r="BH61" i="41"/>
  <c r="F36" i="41"/>
  <c r="P65" i="41"/>
  <c r="V16" i="45"/>
  <c r="AW43" i="41"/>
  <c r="AE60" i="41"/>
  <c r="AM20" i="41"/>
  <c r="AP68" i="41"/>
  <c r="AO67" i="41"/>
  <c r="AT20" i="41"/>
  <c r="AR64" i="41"/>
  <c r="U30" i="41"/>
  <c r="K22" i="45"/>
  <c r="X19" i="45"/>
  <c r="AD41" i="41"/>
  <c r="Z44" i="41"/>
  <c r="F73" i="41"/>
  <c r="AA73" i="41"/>
  <c r="AX57" i="41"/>
  <c r="AE29" i="41"/>
  <c r="AD48" i="41"/>
  <c r="AP70" i="41"/>
  <c r="O39" i="41"/>
  <c r="AW37" i="41"/>
  <c r="W59" i="41"/>
  <c r="BD60" i="41"/>
  <c r="W11" i="45"/>
  <c r="AM38" i="41"/>
  <c r="AQ63" i="41"/>
  <c r="AL25" i="41"/>
  <c r="BG37" i="41"/>
  <c r="AM74" i="41"/>
  <c r="AC19" i="45"/>
  <c r="AO38" i="41"/>
  <c r="AH62" i="41"/>
  <c r="DU7" i="12"/>
  <c r="S64" i="41"/>
  <c r="AO33" i="41"/>
  <c r="AE16" i="41"/>
  <c r="AV41" i="41"/>
  <c r="AG13" i="45"/>
  <c r="AE61" i="41"/>
  <c r="AC21" i="41"/>
  <c r="AT35" i="41"/>
  <c r="AE14" i="45"/>
  <c r="BF80" i="41"/>
  <c r="BC47" i="41"/>
  <c r="I12" i="45"/>
  <c r="BA28" i="41"/>
  <c r="AY67" i="41"/>
  <c r="AD50" i="41"/>
  <c r="BG19" i="41"/>
  <c r="AS68" i="41"/>
  <c r="X36" i="41"/>
  <c r="BA76" i="41"/>
  <c r="H13" i="45"/>
  <c r="AE48" i="41"/>
  <c r="AZ33" i="41"/>
  <c r="AS50" i="41"/>
  <c r="Q15" i="41"/>
  <c r="E19" i="45"/>
  <c r="AX60" i="41"/>
  <c r="AG19" i="45"/>
  <c r="BH40" i="41"/>
  <c r="V14" i="45"/>
  <c r="N13" i="45"/>
  <c r="BC69" i="41"/>
  <c r="S14" i="45"/>
  <c r="N22" i="45"/>
  <c r="AC71" i="41"/>
  <c r="BE65" i="41"/>
  <c r="S68" i="41"/>
  <c r="T67" i="41"/>
  <c r="Q55" i="41"/>
  <c r="AM41" i="41"/>
  <c r="N51" i="41"/>
  <c r="AW65" i="41"/>
  <c r="AL58" i="41"/>
  <c r="BB21" i="41"/>
  <c r="X59" i="41"/>
  <c r="Z21" i="41"/>
  <c r="AZ39" i="41"/>
  <c r="BD59" i="41"/>
  <c r="F28" i="41"/>
  <c r="AA49" i="41"/>
  <c r="AA47" i="41"/>
  <c r="BG51" i="41"/>
  <c r="S39" i="41"/>
  <c r="AK32" i="41"/>
  <c r="N57" i="41"/>
  <c r="T31" i="41"/>
  <c r="AP28" i="41"/>
  <c r="EG18" i="12"/>
  <c r="E11" i="45"/>
  <c r="V45" i="41"/>
  <c r="F49" i="41"/>
  <c r="AA18" i="45"/>
  <c r="Z30" i="41"/>
  <c r="AK21" i="41"/>
  <c r="Z41" i="41"/>
  <c r="AC31" i="41"/>
  <c r="AU79" i="41"/>
  <c r="AO50" i="41"/>
  <c r="AA57" i="41"/>
  <c r="AU30" i="41"/>
  <c r="U66" i="41"/>
  <c r="BD52" i="41"/>
  <c r="AU18" i="41"/>
  <c r="AJ63" i="41"/>
  <c r="W13" i="45"/>
  <c r="AV16" i="41"/>
  <c r="AR27" i="41"/>
  <c r="AF28" i="41"/>
  <c r="BE71" i="41"/>
  <c r="AM54" i="41"/>
  <c r="AD34" i="41"/>
  <c r="S52" i="41"/>
  <c r="AG46" i="41"/>
  <c r="AC17" i="45"/>
  <c r="BG55" i="41"/>
  <c r="BF60" i="41"/>
  <c r="AQ47" i="41"/>
  <c r="T19" i="41"/>
  <c r="AD20" i="45"/>
  <c r="BA26" i="41"/>
  <c r="AN66" i="41"/>
  <c r="AK55" i="41"/>
  <c r="AT62" i="41"/>
  <c r="AV44" i="41"/>
  <c r="N47" i="41"/>
  <c r="AJ41" i="41"/>
  <c r="F76" i="41"/>
  <c r="AI36" i="41"/>
  <c r="V77" i="41"/>
  <c r="AR43" i="41"/>
  <c r="AH14" i="45"/>
  <c r="AA61" i="41"/>
  <c r="AV57" i="41"/>
  <c r="AF16" i="41"/>
  <c r="P68" i="41"/>
  <c r="AW55" i="41"/>
  <c r="AV20" i="41"/>
  <c r="V44" i="41"/>
  <c r="Q48" i="41"/>
  <c r="F11" i="45"/>
  <c r="O28" i="41"/>
  <c r="AU72" i="41"/>
  <c r="BG78" i="41"/>
  <c r="BE55" i="41"/>
  <c r="BJ74" i="41"/>
  <c r="BK26" i="41"/>
  <c r="AI56" i="41"/>
  <c r="AH75" i="41"/>
  <c r="AW32" i="41"/>
  <c r="V71" i="41"/>
  <c r="BJ40" i="41"/>
  <c r="S38" i="41"/>
  <c r="T36" i="41"/>
  <c r="AC16" i="45"/>
  <c r="BE39" i="41"/>
  <c r="BD15" i="41"/>
  <c r="BB48" i="41"/>
  <c r="BC38" i="41"/>
  <c r="P33" i="41"/>
  <c r="BK34" i="41"/>
  <c r="S48" i="41"/>
  <c r="AG17" i="41"/>
  <c r="AD51" i="41"/>
  <c r="BD64" i="41"/>
  <c r="DZ18" i="12"/>
  <c r="R80" i="41"/>
  <c r="U59" i="41"/>
  <c r="E20" i="45"/>
  <c r="AZ72" i="41"/>
  <c r="S33" i="41"/>
  <c r="AE25" i="41"/>
  <c r="R66" i="41"/>
  <c r="Q15" i="45"/>
  <c r="P24" i="45"/>
  <c r="V18" i="41"/>
  <c r="O54" i="41"/>
  <c r="BG48" i="41"/>
  <c r="S13" i="45"/>
  <c r="BD16" i="41"/>
  <c r="F48" i="41"/>
  <c r="BB39" i="41"/>
  <c r="H19" i="45"/>
  <c r="Z28" i="41"/>
  <c r="AS45" i="41"/>
  <c r="Y14" i="45"/>
  <c r="Q76" i="41"/>
  <c r="AW35" i="41"/>
  <c r="U13" i="45"/>
  <c r="BG57" i="41"/>
  <c r="BB26" i="41"/>
  <c r="BJ62" i="41"/>
  <c r="AG80" i="41"/>
  <c r="AD62" i="41"/>
  <c r="AA79" i="41"/>
  <c r="AJ16" i="41"/>
  <c r="AW29" i="41"/>
  <c r="W37" i="41"/>
  <c r="R58" i="41"/>
  <c r="O77" i="41"/>
  <c r="Z18" i="45"/>
  <c r="AB50" i="41"/>
  <c r="AE40" i="41"/>
  <c r="O21" i="45"/>
  <c r="AF33" i="41"/>
  <c r="U77" i="41"/>
  <c r="AZ74" i="41"/>
  <c r="Q78" i="41"/>
  <c r="K16" i="45"/>
  <c r="BE27" i="41"/>
  <c r="BA30" i="41"/>
  <c r="U19" i="41"/>
  <c r="EW18" i="12"/>
  <c r="Z22" i="45"/>
  <c r="N80" i="41"/>
  <c r="X37" i="41"/>
  <c r="BD25" i="41"/>
  <c r="AL17" i="41"/>
  <c r="BJ63" i="41"/>
  <c r="V59" i="41"/>
  <c r="Q77" i="41"/>
  <c r="BH57" i="41"/>
  <c r="AS58" i="41"/>
  <c r="BE58" i="41"/>
  <c r="BH32" i="41"/>
  <c r="AU65" i="41"/>
  <c r="AU37" i="41"/>
  <c r="S55" i="41"/>
  <c r="N20" i="45"/>
  <c r="AW58" i="41"/>
  <c r="Q50" i="41"/>
  <c r="BA38" i="41"/>
  <c r="AC39" i="41"/>
  <c r="AX17" i="41"/>
  <c r="AY58" i="41"/>
  <c r="U70" i="41"/>
  <c r="R12" i="45"/>
  <c r="BK42" i="41"/>
  <c r="V18" i="45"/>
  <c r="AN77" i="41"/>
  <c r="BF73" i="41"/>
  <c r="AW60" i="41"/>
  <c r="AN49" i="41"/>
  <c r="AG25" i="41"/>
  <c r="AD18" i="45"/>
  <c r="BB38" i="41"/>
  <c r="BK58" i="41"/>
  <c r="Z43" i="41"/>
  <c r="AG40" i="41"/>
  <c r="BI39" i="41"/>
  <c r="BB56" i="41"/>
  <c r="Q61" i="41"/>
  <c r="Z78" i="41"/>
  <c r="AD57" i="41"/>
  <c r="AT34" i="41"/>
  <c r="AY65" i="41"/>
  <c r="BI31" i="41"/>
  <c r="AN32" i="41"/>
  <c r="S58" i="41"/>
  <c r="L15" i="45"/>
  <c r="M15" i="45"/>
  <c r="AX40" i="41"/>
  <c r="BJ57" i="41"/>
  <c r="BI54" i="41"/>
  <c r="AB35" i="41"/>
  <c r="O41" i="41"/>
  <c r="AV37" i="41"/>
  <c r="P20" i="41"/>
  <c r="BI18" i="41"/>
  <c r="BF46" i="41"/>
  <c r="U40" i="41"/>
  <c r="AK34" i="41"/>
  <c r="R67" i="41"/>
  <c r="BI71" i="41"/>
  <c r="AU53" i="41"/>
  <c r="BD55" i="41"/>
  <c r="Z11" i="45"/>
  <c r="AZ43" i="41"/>
  <c r="AA64" i="41"/>
  <c r="BG41" i="41"/>
  <c r="AV56" i="41"/>
  <c r="BA74" i="41"/>
  <c r="AN16" i="41"/>
  <c r="AZ38" i="41"/>
  <c r="AR74" i="41"/>
  <c r="AU25" i="41"/>
  <c r="BH35" i="41"/>
  <c r="Q13" i="45"/>
  <c r="J14" i="45"/>
  <c r="AE43" i="41"/>
  <c r="T57" i="41"/>
  <c r="AT55" i="41"/>
  <c r="AC12" i="45"/>
  <c r="BH15" i="41"/>
  <c r="W25" i="41"/>
  <c r="AH16" i="45"/>
  <c r="AS69" i="41"/>
  <c r="AI33" i="41"/>
  <c r="S67" i="41"/>
  <c r="AS70" i="41"/>
  <c r="AA33" i="41"/>
  <c r="AA55" i="41"/>
  <c r="BC25" i="41"/>
  <c r="AC70" i="41"/>
  <c r="H21" i="45"/>
  <c r="AH63" i="41"/>
  <c r="AN26" i="41"/>
  <c r="AE26" i="41"/>
  <c r="BB60" i="41"/>
  <c r="G20" i="45"/>
  <c r="AW80" i="41"/>
  <c r="BJ28" i="41"/>
  <c r="AG15" i="45"/>
  <c r="Z53" i="41"/>
  <c r="AT44" i="41"/>
  <c r="W79" i="41"/>
  <c r="Q58" i="41"/>
  <c r="P54" i="41"/>
  <c r="AZ34" i="41"/>
  <c r="AR72" i="41"/>
  <c r="R13" i="9"/>
  <c r="R18" i="41"/>
  <c r="AO21" i="41"/>
  <c r="AP54" i="41"/>
  <c r="BE78" i="41"/>
  <c r="AC62" i="41"/>
  <c r="AG22" i="45"/>
  <c r="AC24" i="45"/>
  <c r="R65" i="41"/>
  <c r="O17" i="45"/>
  <c r="BE50" i="41"/>
  <c r="H18" i="45"/>
  <c r="S70" i="41"/>
  <c r="AN27" i="41"/>
  <c r="S59" i="41"/>
  <c r="S77" i="41"/>
  <c r="BI69" i="41"/>
  <c r="AH74" i="41"/>
  <c r="R52" i="41"/>
  <c r="BI25" i="41"/>
  <c r="AU20" i="41"/>
  <c r="S23" i="45"/>
  <c r="AV36" i="41"/>
  <c r="AY61" i="41"/>
  <c r="AD35" i="41"/>
  <c r="W73" i="41"/>
  <c r="AB54" i="41"/>
  <c r="AT75" i="41"/>
  <c r="O45" i="41"/>
  <c r="AU57" i="41"/>
  <c r="W26" i="41"/>
  <c r="AI49" i="41"/>
  <c r="AK58" i="41"/>
  <c r="L11" i="45"/>
  <c r="AD69" i="41"/>
  <c r="AB31" i="41"/>
  <c r="AW26" i="41"/>
  <c r="BF32" i="41"/>
  <c r="AS35" i="41"/>
  <c r="AX75" i="41"/>
  <c r="AO80" i="41"/>
  <c r="F39" i="41"/>
  <c r="AY70" i="41"/>
  <c r="DW5" i="12"/>
  <c r="AK79" i="41"/>
  <c r="AQ16" i="41"/>
  <c r="BA41" i="41"/>
  <c r="AB19" i="45"/>
  <c r="Q72" i="41"/>
  <c r="F42" i="41"/>
  <c r="N11" i="45"/>
  <c r="AN63" i="41"/>
  <c r="Q41" i="41"/>
  <c r="AP74" i="41"/>
  <c r="AC50" i="41"/>
  <c r="X66" i="41"/>
  <c r="R54" i="41"/>
  <c r="AM19" i="41"/>
  <c r="BG58" i="41"/>
  <c r="AJ19" i="41"/>
  <c r="AB32" i="41"/>
  <c r="AM17" i="41"/>
  <c r="AB21" i="45"/>
  <c r="BH55" i="41"/>
  <c r="AW18" i="41"/>
  <c r="AB60" i="41"/>
  <c r="AH33" i="41"/>
  <c r="F1" i="54"/>
  <c r="Q46" i="41"/>
  <c r="AO44" i="41"/>
  <c r="BC67" i="41"/>
  <c r="R46" i="41"/>
  <c r="AH20" i="41"/>
  <c r="T43" i="41"/>
  <c r="BK19" i="41"/>
  <c r="G25" i="45"/>
  <c r="AG36" i="41"/>
  <c r="AN28" i="41"/>
  <c r="N41" i="41"/>
  <c r="X65" i="41"/>
  <c r="N66" i="41"/>
  <c r="G24" i="45"/>
  <c r="T60" i="41"/>
  <c r="AB69" i="41"/>
  <c r="BG50" i="41"/>
  <c r="Y69" i="41"/>
  <c r="F59" i="41"/>
  <c r="P74" i="41"/>
  <c r="P34" i="41"/>
  <c r="AA14" i="45"/>
  <c r="AW61" i="41"/>
  <c r="FD18" i="12"/>
  <c r="AT51" i="41"/>
  <c r="AP69" i="41"/>
  <c r="BK16" i="41"/>
  <c r="Q43" i="41"/>
  <c r="O42" i="41"/>
  <c r="AU15" i="41"/>
  <c r="AI18" i="41"/>
  <c r="AX19" i="41"/>
  <c r="BH79" i="41"/>
  <c r="BD57" i="41"/>
  <c r="AB14" i="45"/>
  <c r="O30" i="41"/>
  <c r="AA62" i="41"/>
  <c r="AI54" i="41"/>
  <c r="AV19" i="41"/>
  <c r="AZ37" i="41"/>
  <c r="AQ36" i="41"/>
  <c r="AP20" i="41"/>
  <c r="BG27" i="41"/>
  <c r="AR30" i="41"/>
  <c r="BF30" i="41"/>
  <c r="BA33" i="41"/>
  <c r="W17" i="45"/>
  <c r="AG12" i="45"/>
  <c r="U51" i="41"/>
  <c r="U27" i="41"/>
  <c r="AD19" i="41"/>
  <c r="AH15" i="45"/>
  <c r="AB36" i="41"/>
  <c r="Y64" i="41"/>
  <c r="Z47" i="41"/>
  <c r="T75" i="41"/>
  <c r="AP53" i="41"/>
  <c r="AI66" i="41"/>
  <c r="AJ45" i="41"/>
  <c r="Y60" i="41"/>
  <c r="AW19" i="41"/>
  <c r="AP55" i="41"/>
  <c r="AO17" i="41"/>
  <c r="G15" i="45"/>
  <c r="AX62" i="41"/>
  <c r="BB45" i="41"/>
  <c r="AG44" i="41"/>
  <c r="Z31" i="41"/>
  <c r="AP76" i="41"/>
  <c r="AZ41" i="41"/>
  <c r="AC11" i="45"/>
  <c r="AE80" i="41"/>
  <c r="AD47" i="41"/>
  <c r="BK41" i="41"/>
  <c r="N33" i="41"/>
  <c r="E25" i="45"/>
  <c r="N24" i="45"/>
  <c r="F17" i="45"/>
  <c r="AP73" i="41"/>
  <c r="M18" i="45"/>
  <c r="W27" i="41"/>
  <c r="AQ68" i="41"/>
  <c r="BH33" i="41"/>
  <c r="AX28" i="41"/>
  <c r="BD45" i="41"/>
  <c r="AH20" i="45"/>
  <c r="BG77" i="41"/>
  <c r="AF66" i="41"/>
  <c r="X72" i="41"/>
  <c r="AS78" i="41"/>
  <c r="AH31" i="41"/>
  <c r="AH39" i="41"/>
  <c r="N38" i="41"/>
  <c r="BJ39" i="41"/>
  <c r="AD54" i="41"/>
  <c r="BJ53" i="41"/>
  <c r="BB19" i="41"/>
  <c r="BE54" i="41"/>
  <c r="F68" i="41"/>
  <c r="X15" i="45"/>
  <c r="AN50" i="41"/>
  <c r="J18" i="45"/>
  <c r="F40" i="41"/>
  <c r="BA37" i="41"/>
  <c r="AW51" i="41"/>
  <c r="BB68" i="41"/>
  <c r="BE56" i="41"/>
  <c r="Y57" i="41"/>
  <c r="S44" i="41"/>
  <c r="F70" i="41"/>
  <c r="Q20" i="45"/>
  <c r="BK68" i="41"/>
  <c r="Y47" i="41"/>
  <c r="AX53" i="41"/>
  <c r="Y65" i="41"/>
  <c r="F66" i="41"/>
  <c r="AS65" i="41"/>
  <c r="BF36" i="41"/>
  <c r="BJ48" i="41"/>
  <c r="AX56" i="41"/>
  <c r="AZ40" i="41"/>
  <c r="BF71" i="41"/>
  <c r="AX48" i="41"/>
  <c r="O78" i="41"/>
  <c r="X20" i="41"/>
  <c r="X31" i="41"/>
  <c r="AG52" i="41"/>
  <c r="BF50" i="41"/>
  <c r="AP27" i="41"/>
  <c r="BH21" i="41"/>
  <c r="AW46" i="41"/>
  <c r="Q62" i="41"/>
  <c r="BE64" i="41"/>
  <c r="AK30" i="41"/>
  <c r="AN36" i="41"/>
  <c r="O80" i="41"/>
  <c r="Q80" i="41"/>
  <c r="BK66" i="41"/>
  <c r="AM69" i="41"/>
  <c r="F75" i="41"/>
  <c r="BD49" i="41"/>
  <c r="BG38" i="41"/>
  <c r="AG28" i="41"/>
  <c r="BD17" i="41"/>
  <c r="AT33" i="41"/>
  <c r="AZ70" i="41"/>
  <c r="BC72" i="41"/>
  <c r="AM34" i="41"/>
  <c r="AG20" i="45"/>
  <c r="S15" i="45"/>
  <c r="AA23" i="45"/>
  <c r="AO66" i="41"/>
  <c r="BK31" i="41"/>
  <c r="Z26" i="41"/>
  <c r="DU10" i="12"/>
  <c r="AB78" i="41"/>
  <c r="BK62" i="41"/>
  <c r="AJ66" i="41"/>
  <c r="AH57" i="41"/>
  <c r="BC61" i="41"/>
  <c r="W34" i="41"/>
  <c r="T58" i="41"/>
  <c r="W62" i="41"/>
  <c r="AB43" i="41"/>
  <c r="AZ27" i="41"/>
  <c r="AW73" i="41"/>
  <c r="BC55" i="41"/>
  <c r="AB64" i="41"/>
  <c r="BA61" i="41"/>
  <c r="AN33" i="41"/>
  <c r="BB69" i="41"/>
  <c r="AY75" i="41"/>
  <c r="BA17" i="41"/>
  <c r="X70" i="41"/>
  <c r="AL68" i="41"/>
  <c r="AC69" i="41"/>
  <c r="AB17" i="41"/>
  <c r="AA39" i="41"/>
  <c r="AS42" i="41"/>
  <c r="AW71" i="41"/>
  <c r="AJ68" i="41"/>
  <c r="W49" i="41"/>
  <c r="K15" i="45"/>
  <c r="BC48" i="41"/>
  <c r="Q25" i="45"/>
  <c r="AQ70" i="41"/>
  <c r="BB53" i="41"/>
  <c r="AQ32" i="41"/>
  <c r="AJ64" i="41"/>
  <c r="I17" i="45"/>
  <c r="AJ55" i="41"/>
  <c r="AL40" i="41"/>
  <c r="S57" i="41"/>
  <c r="Q25" i="41"/>
  <c r="W28" i="41"/>
  <c r="AI68" i="41"/>
  <c r="AX35" i="41"/>
  <c r="AF36" i="41"/>
  <c r="AW72" i="41"/>
  <c r="AL37" i="41"/>
  <c r="AN59" i="41"/>
  <c r="AI75" i="41"/>
  <c r="Y12" i="45"/>
  <c r="R77" i="41"/>
  <c r="Q24" i="45"/>
  <c r="BF39" i="41"/>
  <c r="BG36" i="41"/>
  <c r="BH78" i="41"/>
  <c r="AX46" i="41"/>
  <c r="AP39" i="41"/>
  <c r="T14" i="45"/>
  <c r="V72" i="41"/>
  <c r="AY56" i="41"/>
  <c r="AD46" i="41"/>
  <c r="R14" i="45"/>
  <c r="O47" i="41"/>
  <c r="AS21" i="41"/>
  <c r="AY71" i="41"/>
  <c r="AU50" i="41"/>
  <c r="M20" i="45"/>
  <c r="BE68" i="41"/>
  <c r="X23" i="45"/>
  <c r="AB66" i="41"/>
  <c r="BF19" i="41"/>
  <c r="R70" i="41"/>
  <c r="AS75" i="41"/>
  <c r="Q73" i="41"/>
  <c r="AZ80" i="41"/>
  <c r="AX26" i="41"/>
  <c r="T71" i="41"/>
  <c r="BK64" i="41"/>
  <c r="BD66" i="41"/>
  <c r="AK52" i="41"/>
  <c r="AX16" i="41"/>
  <c r="AR46" i="41"/>
  <c r="AM53" i="41"/>
  <c r="AS76" i="41"/>
  <c r="AD32" i="41"/>
  <c r="AK73" i="41"/>
  <c r="AN31" i="41"/>
  <c r="AV50" i="41"/>
  <c r="AE32" i="41"/>
  <c r="AQ19" i="41"/>
  <c r="AW31" i="41"/>
  <c r="BF56" i="41"/>
  <c r="AV68" i="41"/>
  <c r="BJ26" i="41"/>
  <c r="T54" i="41"/>
  <c r="BB78" i="41"/>
  <c r="AD21" i="41"/>
  <c r="Z19" i="45"/>
  <c r="Y70" i="41"/>
  <c r="BG75" i="41"/>
  <c r="AQ54" i="41"/>
  <c r="AB45" i="41"/>
  <c r="AA76" i="41"/>
  <c r="AY35" i="41"/>
  <c r="AB18" i="41"/>
  <c r="AT29" i="41"/>
  <c r="AI26" i="41"/>
  <c r="AH77" i="41"/>
  <c r="AH49" i="41"/>
  <c r="BB35" i="41"/>
  <c r="W78" i="41"/>
  <c r="BE63" i="41"/>
  <c r="J21" i="45"/>
  <c r="P46" i="41"/>
  <c r="BA42" i="41"/>
  <c r="N64" i="41"/>
  <c r="BF54" i="41"/>
  <c r="Z62" i="41"/>
  <c r="V17" i="45"/>
  <c r="AL55" i="41"/>
  <c r="BK36" i="41"/>
  <c r="Y73" i="41"/>
  <c r="AE15" i="41"/>
  <c r="AT42" i="41"/>
  <c r="AV54" i="41"/>
  <c r="AD22" i="45"/>
  <c r="BG46" i="41"/>
  <c r="EU18" i="12"/>
  <c r="P45" i="41"/>
  <c r="AZ44" i="41"/>
  <c r="N15" i="45"/>
  <c r="BJ46" i="41"/>
  <c r="AR62" i="41"/>
  <c r="AQ51" i="41"/>
  <c r="AX20" i="41"/>
  <c r="X63" i="41"/>
  <c r="E14" i="45"/>
  <c r="AW47" i="41"/>
  <c r="AU66" i="41"/>
  <c r="T73" i="41"/>
  <c r="AE23" i="45"/>
  <c r="O49" i="41"/>
  <c r="Q45" i="41"/>
  <c r="BK44" i="41"/>
  <c r="BC16" i="41"/>
  <c r="AW70" i="41"/>
  <c r="U69" i="41"/>
  <c r="AE53" i="41"/>
  <c r="S49" i="41"/>
  <c r="AH15" i="41"/>
  <c r="BC68" i="41"/>
  <c r="Y15" i="45"/>
  <c r="EJ18" i="12"/>
  <c r="BK21" i="41"/>
  <c r="O75" i="41"/>
  <c r="O48" i="41"/>
  <c r="AO37" i="41"/>
  <c r="AT70" i="41"/>
  <c r="Q17" i="41"/>
  <c r="T12" i="45"/>
  <c r="BF34" i="41"/>
  <c r="Q28" i="41"/>
  <c r="AB25" i="45"/>
  <c r="F63" i="41"/>
  <c r="ET18" i="12"/>
  <c r="I14" i="45"/>
  <c r="F79" i="41"/>
  <c r="X28" i="41"/>
  <c r="U43" i="41"/>
  <c r="BC32" i="41"/>
  <c r="U20" i="41"/>
  <c r="AP60" i="41"/>
  <c r="AQ72" i="41"/>
  <c r="R42" i="41"/>
  <c r="BH71" i="41"/>
  <c r="AU56" i="41"/>
  <c r="S60" i="41"/>
  <c r="L17" i="45"/>
  <c r="I15" i="45"/>
  <c r="AX30" i="41"/>
  <c r="R17" i="41"/>
  <c r="BF62" i="41"/>
  <c r="P17" i="45"/>
  <c r="AK64" i="41"/>
  <c r="O17" i="41"/>
  <c r="BI74" i="41"/>
  <c r="AY26" i="41"/>
  <c r="E16" i="45"/>
  <c r="AL26" i="41"/>
  <c r="AB80" i="41"/>
  <c r="BI77" i="41"/>
  <c r="AN45" i="41"/>
  <c r="AE20" i="45"/>
  <c r="F19" i="45"/>
  <c r="Y51" i="41"/>
  <c r="AV45" i="41"/>
  <c r="R72" i="41"/>
  <c r="X64" i="41"/>
  <c r="AY40" i="41"/>
  <c r="AF64" i="41"/>
  <c r="AA17" i="45"/>
  <c r="U29" i="41"/>
  <c r="Y72" i="41"/>
  <c r="BB58" i="41"/>
  <c r="AQ31" i="41"/>
  <c r="Z75" i="41"/>
  <c r="U55" i="41"/>
  <c r="AT57" i="41"/>
  <c r="BJ38" i="41"/>
  <c r="N28" i="41"/>
  <c r="BF48" i="41"/>
  <c r="BA36" i="41"/>
  <c r="Q29" i="41"/>
  <c r="S51" i="41"/>
  <c r="BC78" i="41"/>
  <c r="BK39" i="41"/>
  <c r="AE21" i="41"/>
  <c r="AI67" i="41"/>
  <c r="M14" i="45"/>
  <c r="AD28" i="41"/>
  <c r="AV53" i="41"/>
  <c r="AV35" i="41"/>
  <c r="AK15" i="41"/>
  <c r="AP47" i="41"/>
  <c r="BD39" i="41"/>
  <c r="AL77" i="41"/>
  <c r="AP65" i="41"/>
  <c r="AY27" i="41"/>
  <c r="AK25" i="41"/>
  <c r="U33" i="41"/>
  <c r="BC79" i="41"/>
  <c r="AO28" i="41"/>
  <c r="X33" i="41"/>
  <c r="AK71" i="41"/>
  <c r="AJ25" i="41"/>
  <c r="AG63" i="41"/>
  <c r="AI62" i="41"/>
  <c r="BI63" i="41"/>
  <c r="AT71" i="41"/>
  <c r="AB33" i="41"/>
  <c r="O51" i="41"/>
  <c r="AF16" i="45"/>
  <c r="AJ26" i="41"/>
  <c r="AI52" i="41"/>
  <c r="AB17" i="45"/>
  <c r="O13" i="45"/>
  <c r="W20" i="41"/>
  <c r="AI15" i="41"/>
  <c r="BJ68" i="41"/>
  <c r="P57" i="41"/>
  <c r="BB64" i="41"/>
  <c r="AZ15" i="41"/>
  <c r="AC79" i="41"/>
  <c r="X50" i="41"/>
  <c r="AT76" i="41"/>
  <c r="BD38" i="41"/>
  <c r="Z18" i="41"/>
  <c r="BC42" i="41"/>
  <c r="R30" i="41"/>
  <c r="AN65" i="41"/>
  <c r="X21" i="45"/>
  <c r="AT54" i="41"/>
  <c r="Q51" i="41"/>
  <c r="AI42" i="41"/>
  <c r="T72" i="41"/>
  <c r="BK30" i="41"/>
  <c r="AK61" i="41"/>
  <c r="O55" i="41"/>
  <c r="AV26" i="41"/>
  <c r="N58" i="41"/>
  <c r="BF44" i="41"/>
  <c r="AX39" i="41"/>
  <c r="BC20" i="41"/>
  <c r="AE62" i="41"/>
  <c r="AF15" i="41"/>
  <c r="T45" i="41"/>
  <c r="R20" i="45"/>
  <c r="AG59" i="41"/>
  <c r="BB32" i="41"/>
  <c r="AR58" i="41"/>
  <c r="BK47" i="41"/>
  <c r="BH46" i="41"/>
  <c r="AB76" i="41"/>
  <c r="S50" i="41"/>
  <c r="AD58" i="41"/>
  <c r="AY30" i="41"/>
  <c r="AQ71" i="41"/>
  <c r="P75" i="41"/>
  <c r="N67" i="41"/>
  <c r="V49" i="41"/>
  <c r="AH44" i="41"/>
  <c r="AL19" i="41"/>
  <c r="U78" i="41"/>
  <c r="AG65" i="41"/>
  <c r="V15" i="41"/>
  <c r="BH20" i="41"/>
  <c r="BE43" i="41"/>
  <c r="Z57" i="41"/>
  <c r="S45" i="41"/>
  <c r="AH66" i="41"/>
  <c r="AF69" i="41"/>
  <c r="AA52" i="41"/>
  <c r="AX43" i="41"/>
  <c r="U15" i="45"/>
  <c r="BH43" i="41"/>
  <c r="AK28" i="41"/>
  <c r="AG54" i="41"/>
  <c r="M16" i="45"/>
  <c r="N55" i="41"/>
  <c r="AU76" i="41"/>
  <c r="S54" i="41"/>
  <c r="AQ67" i="41"/>
  <c r="AF47" i="41"/>
  <c r="AL35" i="41"/>
  <c r="L18" i="45"/>
  <c r="AV29" i="41"/>
  <c r="AA24" i="45"/>
  <c r="AB70" i="41"/>
  <c r="F27" i="41"/>
  <c r="S17" i="41"/>
  <c r="AU40" i="41"/>
  <c r="AM26" i="41"/>
  <c r="AY39" i="41"/>
  <c r="BI79" i="41"/>
  <c r="Q64" i="41"/>
  <c r="AW59" i="41"/>
  <c r="S24" i="45"/>
  <c r="AV55" i="41"/>
  <c r="R22" i="45"/>
  <c r="AZ31" i="41"/>
  <c r="BE29" i="41"/>
  <c r="AH67" i="41"/>
  <c r="F25" i="41"/>
  <c r="T34" i="41"/>
  <c r="AZ36" i="41"/>
  <c r="AD74" i="41"/>
  <c r="L9" i="9" a="1"/>
  <c r="AZ35" i="41"/>
  <c r="BH67" i="41"/>
  <c r="BH64" i="41"/>
  <c r="H22" i="45"/>
  <c r="AG14" i="45"/>
  <c r="BK43" i="41"/>
  <c r="AK37" i="41"/>
  <c r="L19" i="45"/>
  <c r="R20" i="41"/>
  <c r="V54" i="41"/>
  <c r="BJ61" i="41"/>
  <c r="AQ15" i="41"/>
  <c r="N20" i="41"/>
  <c r="AM37" i="41"/>
  <c r="Y56" i="41"/>
  <c r="BF59" i="41"/>
  <c r="AE17" i="45"/>
  <c r="N59" i="41"/>
  <c r="Q75" i="41"/>
  <c r="V46" i="41"/>
  <c r="EH18" i="12"/>
  <c r="BJ37" i="41"/>
  <c r="O43" i="41"/>
  <c r="P60" i="41"/>
  <c r="AT50" i="41"/>
  <c r="AP63" i="41"/>
  <c r="AG25" i="45"/>
  <c r="BC35" i="41"/>
  <c r="G14" i="45"/>
  <c r="AN17" i="41"/>
  <c r="AV28" i="41"/>
  <c r="AH11" i="45"/>
  <c r="U11" i="45"/>
  <c r="BH49" i="41"/>
  <c r="AK35" i="41"/>
  <c r="AR19" i="41"/>
  <c r="AX73" i="41"/>
  <c r="AN74" i="41"/>
  <c r="AI59" i="41"/>
  <c r="BI15" i="41"/>
  <c r="O46" i="41"/>
  <c r="AV18" i="41"/>
  <c r="AP29" i="41"/>
  <c r="AG58" i="41"/>
  <c r="BB59" i="41"/>
  <c r="AQ18" i="41"/>
  <c r="BD27" i="41"/>
  <c r="AA56" i="41"/>
  <c r="BK45" i="41"/>
  <c r="AL72" i="41"/>
  <c r="Q35" i="41"/>
  <c r="AF59" i="41"/>
  <c r="AN29" i="41"/>
  <c r="AT19" i="41"/>
  <c r="BD74" i="41"/>
  <c r="AK70" i="41"/>
  <c r="W15" i="41"/>
  <c r="AH53" i="41"/>
  <c r="AK17" i="41"/>
  <c r="AQ78" i="41"/>
  <c r="X14" i="45"/>
  <c r="AL15" i="41"/>
  <c r="S25" i="41"/>
  <c r="BB66" i="41"/>
  <c r="T25" i="41"/>
  <c r="BA44" i="41"/>
  <c r="AF25" i="41"/>
  <c r="AH27" i="41"/>
  <c r="AM36" i="41"/>
  <c r="Y34" i="41"/>
  <c r="AQ58" i="41"/>
  <c r="F43" i="41"/>
  <c r="R75" i="41"/>
  <c r="AD11" i="45"/>
  <c r="AX41" i="41"/>
  <c r="AA15" i="41"/>
  <c r="V62" i="41"/>
  <c r="AC19" i="41"/>
  <c r="AF26" i="41"/>
  <c r="BK71" i="41"/>
  <c r="AW27" i="41"/>
  <c r="AC47" i="41"/>
  <c r="AA21" i="41"/>
  <c r="Q79" i="41"/>
  <c r="S78" i="41"/>
  <c r="AO34" i="41"/>
  <c r="AN37" i="41"/>
  <c r="BJ65" i="41"/>
  <c r="G18" i="45"/>
  <c r="BJ15" i="41"/>
  <c r="BE46" i="41"/>
  <c r="BI41" i="41"/>
  <c r="AF55" i="41"/>
  <c r="AI76" i="41"/>
  <c r="AJ30" i="41"/>
  <c r="AZ16" i="41"/>
  <c r="U15" i="41"/>
  <c r="BF38" i="41"/>
  <c r="BD75" i="41"/>
  <c r="AY68" i="41"/>
  <c r="AX18" i="41"/>
  <c r="S73" i="41"/>
  <c r="G12" i="45"/>
  <c r="AC53" i="41"/>
  <c r="AH43" i="41"/>
  <c r="AX58" i="41"/>
  <c r="BF51" i="41"/>
  <c r="AZ17" i="41"/>
  <c r="AD42" i="41"/>
  <c r="AE72" i="41"/>
  <c r="AW67" i="41"/>
  <c r="AB42" i="41"/>
  <c r="AL54" i="41"/>
  <c r="AH51" i="41"/>
  <c r="AJ77" i="41"/>
  <c r="AR49" i="41"/>
  <c r="F13" i="45"/>
  <c r="S18" i="45"/>
  <c r="AA35" i="41"/>
  <c r="AK77" i="41"/>
  <c r="BG45" i="41"/>
  <c r="O68" i="41"/>
  <c r="BA58" i="41"/>
  <c r="AQ42" i="41"/>
  <c r="AG74" i="41"/>
  <c r="AC16" i="41"/>
  <c r="BG56" i="41"/>
  <c r="AO47" i="41"/>
  <c r="AX71" i="41"/>
  <c r="X35" i="41"/>
  <c r="AZ76" i="41"/>
  <c r="Z25" i="45"/>
  <c r="BC37" i="41"/>
  <c r="P20" i="45"/>
  <c r="AI57" i="41"/>
  <c r="AO46" i="41"/>
  <c r="BJ33" i="41"/>
  <c r="S26" i="41"/>
  <c r="V31" i="41"/>
  <c r="AB58" i="41"/>
  <c r="BJ29" i="41"/>
  <c r="AB24" i="45"/>
  <c r="S16" i="41"/>
  <c r="AE78" i="41"/>
  <c r="AX21" i="41"/>
  <c r="AA22" i="45"/>
  <c r="BE75" i="41"/>
  <c r="AR18" i="41"/>
  <c r="AR77" i="41"/>
  <c r="AF65" i="41"/>
  <c r="AD19" i="45"/>
  <c r="W38" i="41"/>
  <c r="BJ25" i="41"/>
  <c r="AG17" i="45"/>
  <c r="AR28" i="41"/>
  <c r="AQ50" i="41"/>
  <c r="P11" i="45"/>
  <c r="AT40" i="41"/>
  <c r="X52" i="41"/>
  <c r="AF54" i="41"/>
  <c r="BF72" i="41"/>
  <c r="AO76" i="41"/>
  <c r="AD25" i="45"/>
  <c r="BC77" i="41"/>
  <c r="AX38" i="41"/>
  <c r="Y25" i="45"/>
  <c r="AG69" i="41"/>
  <c r="Z32" i="41"/>
  <c r="AJ37" i="41"/>
  <c r="AT37" i="41"/>
  <c r="AT74" i="41"/>
  <c r="BB75" i="41"/>
  <c r="AT30" i="41"/>
  <c r="AA54" i="41"/>
  <c r="AF44" i="41"/>
  <c r="BG40" i="41"/>
  <c r="F72" i="41"/>
  <c r="R36" i="41"/>
  <c r="N14" i="45"/>
  <c r="AS25" i="41"/>
  <c r="AX36" i="41"/>
  <c r="BC26" i="41"/>
  <c r="V50" i="41"/>
  <c r="AF62" i="41"/>
  <c r="S37" i="41"/>
  <c r="BE34" i="41"/>
  <c r="BI47" i="41"/>
  <c r="AY37" i="41"/>
  <c r="AF34" i="41"/>
  <c r="AE47" i="41"/>
  <c r="M11" i="45"/>
  <c r="EF18" i="12"/>
  <c r="BA35" i="41"/>
  <c r="BI60" i="41"/>
  <c r="BJ50" i="41"/>
  <c r="Y16" i="45"/>
  <c r="Y53" i="41"/>
  <c r="X49" i="41"/>
  <c r="V48" i="41"/>
  <c r="AH34" i="41"/>
  <c r="AJ56" i="41"/>
  <c r="W22" i="45"/>
  <c r="AY63" i="41"/>
  <c r="O18" i="41"/>
  <c r="AT49" i="41"/>
  <c r="Q65" i="41"/>
  <c r="BA72" i="41"/>
  <c r="S72" i="41"/>
  <c r="BJ36" i="41"/>
  <c r="W36" i="41"/>
  <c r="S15" i="41"/>
  <c r="Z79" i="41"/>
  <c r="AO60" i="41"/>
  <c r="Y29" i="41"/>
  <c r="Q36" i="41"/>
  <c r="BA20" i="41"/>
  <c r="AH60" i="41"/>
  <c r="U67" i="41"/>
  <c r="AE76" i="41"/>
  <c r="AV34" i="41"/>
  <c r="AF25" i="45"/>
  <c r="AK39" i="41"/>
  <c r="P44" i="41"/>
  <c r="O32" i="41"/>
  <c r="AN51" i="41"/>
  <c r="W65" i="41"/>
  <c r="Z20" i="41"/>
  <c r="AM47" i="41"/>
  <c r="AU69" i="41"/>
  <c r="AU77" i="41"/>
  <c r="P77" i="41"/>
  <c r="AZ26" i="41"/>
  <c r="R62" i="41"/>
  <c r="Y43" i="41"/>
  <c r="U24" i="45"/>
  <c r="BB73" i="41"/>
  <c r="AA44" i="41"/>
  <c r="BF15" i="41"/>
  <c r="W43" i="41"/>
  <c r="AB63" i="41"/>
  <c r="Y42" i="41"/>
  <c r="BK65" i="41"/>
  <c r="BI80" i="41"/>
  <c r="W64" i="41"/>
  <c r="AL62" i="41"/>
  <c r="AN53" i="41"/>
  <c r="AS32" i="41"/>
  <c r="R69" i="41"/>
  <c r="S35" i="41"/>
  <c r="F55" i="41"/>
  <c r="P25" i="45"/>
  <c r="BA62" i="41"/>
  <c r="AU70" i="41"/>
  <c r="AW20" i="41"/>
  <c r="BA80" i="41"/>
  <c r="R73" i="41"/>
  <c r="BG72" i="41"/>
  <c r="AS64" i="41"/>
  <c r="BJ71" i="41"/>
  <c r="AZ56" i="41"/>
  <c r="AO53" i="41"/>
  <c r="Z61" i="41"/>
  <c r="U23" i="45"/>
  <c r="F38" i="41"/>
  <c r="T63" i="41"/>
  <c r="Y19" i="45"/>
  <c r="Y21" i="45"/>
  <c r="O24" i="45"/>
  <c r="AC20" i="41"/>
  <c r="R41" i="41"/>
  <c r="BF37" i="41"/>
  <c r="AK44" i="41"/>
  <c r="AA40" i="41"/>
  <c r="AZ75" i="41"/>
  <c r="Y19" i="41"/>
  <c r="AF15" i="45"/>
  <c r="Y61" i="41"/>
  <c r="AD25" i="41"/>
  <c r="X41" i="41"/>
  <c r="U20" i="45"/>
  <c r="AB47" i="41"/>
  <c r="BJ64" i="41"/>
  <c r="L10" i="9" a="1"/>
  <c r="AQ66" i="41"/>
  <c r="N70" i="41"/>
  <c r="AD63" i="41"/>
  <c r="V36" i="41"/>
  <c r="AL57" i="41"/>
  <c r="AP31" i="41"/>
  <c r="BJ60" i="41"/>
  <c r="W20" i="45"/>
  <c r="AP26" i="41"/>
  <c r="AC60" i="41"/>
  <c r="AA13" i="45"/>
  <c r="AV47" i="41"/>
  <c r="BB28" i="41"/>
  <c r="P19" i="41"/>
  <c r="T22" i="45"/>
  <c r="AO36" i="41"/>
  <c r="V20" i="45"/>
  <c r="U46" i="41"/>
  <c r="X25" i="45"/>
  <c r="P58" i="41"/>
  <c r="X40" i="41"/>
  <c r="AZ28" i="41"/>
  <c r="N12" i="45"/>
  <c r="BF47" i="41"/>
  <c r="BC43" i="41"/>
  <c r="AF21" i="41"/>
  <c r="AU60" i="41"/>
  <c r="AO77" i="41"/>
  <c r="F23" i="45"/>
  <c r="O19" i="45"/>
  <c r="BH69" i="41"/>
  <c r="AC27" i="41"/>
  <c r="BA18" i="41"/>
  <c r="BB70" i="41"/>
  <c r="AB16" i="41"/>
  <c r="AT64" i="41"/>
  <c r="W44" i="41"/>
  <c r="AO18" i="41"/>
  <c r="AP18" i="41"/>
  <c r="AR63" i="41"/>
  <c r="P15" i="41"/>
  <c r="AC58" i="41"/>
  <c r="F30" i="41"/>
  <c r="BC30" i="41"/>
  <c r="Y76" i="41"/>
  <c r="U41" i="41"/>
  <c r="Z59" i="41"/>
  <c r="AZ19" i="41"/>
  <c r="BA27" i="41"/>
  <c r="Q60" i="41"/>
  <c r="BH39" i="41"/>
  <c r="AB22" i="45"/>
  <c r="AF45" i="41"/>
  <c r="AG55" i="41"/>
  <c r="N49" i="41"/>
  <c r="AT48" i="41"/>
  <c r="BB47" i="41"/>
  <c r="BH45" i="41"/>
  <c r="BD78" i="41"/>
  <c r="T78" i="41"/>
  <c r="AQ74" i="41"/>
  <c r="N19" i="41"/>
  <c r="AT21" i="41"/>
  <c r="BJ79" i="41"/>
  <c r="BC18" i="41"/>
  <c r="U37" i="41"/>
  <c r="AN39" i="41"/>
  <c r="AC57" i="41"/>
  <c r="AC40" i="41"/>
  <c r="BD68" i="41"/>
  <c r="AF46" i="41"/>
  <c r="AK41" i="41"/>
  <c r="AD45" i="41"/>
  <c r="Y31" i="41"/>
  <c r="F21" i="45"/>
  <c r="W58" i="41"/>
  <c r="AF27" i="41"/>
  <c r="S80" i="41"/>
  <c r="AK31" i="41"/>
  <c r="AS18" i="41"/>
  <c r="BA29" i="41"/>
  <c r="AJ43" i="41"/>
  <c r="F65" i="41"/>
  <c r="AQ26" i="41"/>
  <c r="AO40" i="41"/>
  <c r="H25" i="45"/>
  <c r="AQ34" i="41"/>
  <c r="AU71" i="41"/>
  <c r="AQ52" i="41"/>
  <c r="AX45" i="41"/>
  <c r="AB59" i="41"/>
  <c r="K18" i="45"/>
  <c r="AG15" i="41"/>
  <c r="AT73" i="41"/>
  <c r="AN68" i="41"/>
  <c r="W46" i="41"/>
  <c r="BJ59" i="41"/>
  <c r="V33" i="41"/>
  <c r="W32" i="41"/>
  <c r="AX42" i="41"/>
  <c r="BF78" i="41"/>
  <c r="AG57" i="41"/>
  <c r="AB30" i="41"/>
  <c r="BK17" i="41"/>
  <c r="N39" i="41"/>
  <c r="M25" i="45"/>
  <c r="BG25" i="41"/>
  <c r="AC13" i="45"/>
  <c r="AY69" i="41"/>
  <c r="T44" i="41"/>
  <c r="BA55" i="41"/>
  <c r="AV67" i="41"/>
  <c r="AC46" i="41"/>
  <c r="AD24" i="45"/>
  <c r="AU41" i="41"/>
  <c r="AA65" i="41"/>
  <c r="AW40" i="41"/>
  <c r="AA69" i="41"/>
  <c r="Z71" i="41"/>
  <c r="AX74" i="41"/>
  <c r="AC32" i="41"/>
  <c r="G23" i="45"/>
  <c r="AH16" i="41"/>
  <c r="AA12" i="45"/>
  <c r="S32" i="41"/>
  <c r="T27" i="41"/>
  <c r="BA19" i="41"/>
  <c r="Q53" i="41"/>
  <c r="AH19" i="45"/>
  <c r="BB34" i="41"/>
  <c r="T59" i="41"/>
  <c r="E21" i="45"/>
  <c r="BB51" i="41"/>
  <c r="AF58" i="41"/>
  <c r="F50" i="41"/>
  <c r="BA63" i="41"/>
  <c r="AQ28" i="41"/>
  <c r="AQ38" i="41"/>
  <c r="R71" i="41"/>
  <c r="BJ49" i="41"/>
  <c r="AL76" i="41"/>
  <c r="BK61" i="41"/>
  <c r="AD72" i="41"/>
  <c r="AB46" i="41"/>
  <c r="V76" i="41"/>
  <c r="W51" i="41"/>
  <c r="AP37" i="41"/>
  <c r="Z51" i="41"/>
  <c r="EE18" i="12"/>
  <c r="BK55" i="41"/>
  <c r="AC18" i="45"/>
  <c r="AX69" i="41"/>
  <c r="AH54" i="41"/>
  <c r="AW74" i="41"/>
  <c r="BH30" i="41"/>
  <c r="AX79" i="41"/>
  <c r="DU9" i="12"/>
  <c r="BD65" i="41"/>
  <c r="AS67" i="41"/>
  <c r="BK52" i="41"/>
  <c r="AY33" i="41"/>
  <c r="AO61" i="41"/>
  <c r="AD17" i="45"/>
  <c r="AB27" i="41"/>
  <c r="AT45" i="41"/>
  <c r="AC43" i="41"/>
  <c r="F69" i="41"/>
  <c r="U44" i="41"/>
  <c r="V29" i="41"/>
  <c r="AY44" i="41"/>
  <c r="AD65" i="41"/>
  <c r="BA69" i="41"/>
  <c r="FA18" i="12"/>
  <c r="X34" i="41"/>
  <c r="BK20" i="41"/>
  <c r="AE49" i="41"/>
  <c r="J24" i="45"/>
  <c r="AF20" i="45"/>
  <c r="X58" i="41"/>
  <c r="AH17" i="45"/>
  <c r="AE18" i="41"/>
  <c r="BJ43" i="41"/>
  <c r="AV69" i="41"/>
  <c r="BI43" i="41"/>
  <c r="AG20" i="41"/>
  <c r="BE15" i="41"/>
  <c r="AM28" i="41"/>
  <c r="AF50" i="41"/>
  <c r="AX27" i="41"/>
  <c r="AD78" i="41"/>
  <c r="AS47" i="41"/>
  <c r="R6" i="9" a="1"/>
  <c r="X9" i="45" l="1"/>
  <c r="X8" i="45" s="1"/>
  <c r="X10" i="45"/>
  <c r="CJ19" i="41"/>
  <c r="G9" i="45"/>
  <c r="G8" i="45" s="1"/>
  <c r="G10" i="45"/>
  <c r="L10" i="9"/>
  <c r="M10" i="9" s="1"/>
  <c r="J9" i="45"/>
  <c r="J8" i="45" s="1"/>
  <c r="J10" i="45"/>
  <c r="L10" i="45"/>
  <c r="L9" i="45"/>
  <c r="L8" i="45" s="1"/>
  <c r="R10" i="45"/>
  <c r="R9" i="45"/>
  <c r="R8" i="45" s="1"/>
  <c r="AC10" i="45"/>
  <c r="AC9" i="45"/>
  <c r="AC8" i="45" s="1"/>
  <c r="N10" i="45"/>
  <c r="N9" i="45"/>
  <c r="N8" i="45" s="1"/>
  <c r="CJ20" i="41"/>
  <c r="AH9" i="45"/>
  <c r="AH8" i="45" s="1"/>
  <c r="AH10" i="45"/>
  <c r="L9" i="9"/>
  <c r="M9" i="9" s="1"/>
  <c r="L11" i="9" s="1"/>
  <c r="M9" i="45"/>
  <c r="M8" i="45" s="1"/>
  <c r="M10" i="45"/>
  <c r="W10" i="45"/>
  <c r="W9" i="45"/>
  <c r="W8" i="45" s="1"/>
  <c r="Z9" i="45"/>
  <c r="Z8" i="45" s="1"/>
  <c r="Z10" i="45"/>
  <c r="AB10" i="45"/>
  <c r="AB9" i="45"/>
  <c r="AB8" i="45" s="1"/>
  <c r="Y10" i="45"/>
  <c r="Y9" i="45"/>
  <c r="Y8" i="45" s="1"/>
  <c r="V10" i="45"/>
  <c r="V9" i="45"/>
  <c r="V8" i="45" s="1"/>
  <c r="DZ5" i="12"/>
  <c r="EC5" i="12" s="1"/>
  <c r="EF5" i="12" s="1"/>
  <c r="EI5" i="12" s="1"/>
  <c r="EL5" i="12" s="1"/>
  <c r="EO5" i="12" s="1"/>
  <c r="ER5" i="12" s="1"/>
  <c r="EU5" i="12" s="1"/>
  <c r="EX5" i="12" s="1"/>
  <c r="FA5" i="12" s="1"/>
  <c r="FD5" i="12" s="1"/>
  <c r="FG5" i="12" s="1"/>
  <c r="FJ5" i="12" s="1"/>
  <c r="E51" i="45"/>
  <c r="E60" i="45" s="1"/>
  <c r="E50" i="45"/>
  <c r="E59" i="45" s="1"/>
  <c r="E52" i="45"/>
  <c r="E61" i="45" s="1"/>
  <c r="E66" i="45" s="1"/>
  <c r="H10" i="45"/>
  <c r="H9" i="45"/>
  <c r="H8" i="45" s="1"/>
  <c r="DU3" i="12"/>
  <c r="CJ21" i="41"/>
  <c r="R7" i="9"/>
  <c r="S7" i="9" s="1"/>
  <c r="AD10" i="45"/>
  <c r="AD9" i="45"/>
  <c r="AD8" i="45" s="1"/>
  <c r="O10" i="45"/>
  <c r="O9" i="45"/>
  <c r="O8" i="45" s="1"/>
  <c r="Q10" i="45"/>
  <c r="Q9" i="45"/>
  <c r="Q8" i="45" s="1"/>
  <c r="U9" i="45"/>
  <c r="U8" i="45" s="1"/>
  <c r="U10" i="45"/>
  <c r="P12" i="12"/>
  <c r="CJ17" i="41"/>
  <c r="E9" i="45"/>
  <c r="E10" i="45"/>
  <c r="CJ13" i="41"/>
  <c r="P13" i="12"/>
  <c r="CJ18" i="41"/>
  <c r="F10" i="45"/>
  <c r="F9" i="45"/>
  <c r="F8" i="45" s="1"/>
  <c r="P9" i="45"/>
  <c r="P8" i="45" s="1"/>
  <c r="P10" i="45"/>
  <c r="AG9" i="45"/>
  <c r="AG8" i="45" s="1"/>
  <c r="AG10" i="45"/>
  <c r="CJ16" i="41"/>
  <c r="P11" i="12"/>
  <c r="T10" i="45"/>
  <c r="T9" i="45"/>
  <c r="T8" i="45" s="1"/>
  <c r="K9" i="45"/>
  <c r="K8" i="45" s="1"/>
  <c r="K10" i="45"/>
  <c r="EA5" i="12"/>
  <c r="ED5" i="12" s="1"/>
  <c r="EG5" i="12" s="1"/>
  <c r="EJ5" i="12" s="1"/>
  <c r="EM5" i="12" s="1"/>
  <c r="EP5" i="12" s="1"/>
  <c r="ES5" i="12" s="1"/>
  <c r="EV5" i="12" s="1"/>
  <c r="EY5" i="12" s="1"/>
  <c r="FB5" i="12" s="1"/>
  <c r="FE5" i="12" s="1"/>
  <c r="FH5" i="12" s="1"/>
  <c r="FK5" i="12" s="1"/>
  <c r="I10" i="45"/>
  <c r="I9" i="45"/>
  <c r="I8" i="45" s="1"/>
  <c r="S10" i="45"/>
  <c r="S9" i="45"/>
  <c r="S8" i="45" s="1"/>
  <c r="AE10" i="45"/>
  <c r="AE9" i="45"/>
  <c r="AE8" i="45" s="1"/>
  <c r="AA9" i="45"/>
  <c r="AA8" i="45" s="1"/>
  <c r="AA10" i="45"/>
  <c r="N54" i="55"/>
  <c r="O54" i="55" s="1"/>
  <c r="N96" i="55"/>
  <c r="O96" i="55" s="1"/>
  <c r="N22" i="55"/>
  <c r="O22" i="55" s="1"/>
  <c r="N97" i="55"/>
  <c r="O97" i="55" s="1"/>
  <c r="N82" i="55"/>
  <c r="O82" i="55" s="1"/>
  <c r="N57" i="55"/>
  <c r="O57" i="55" s="1"/>
  <c r="N13" i="55"/>
  <c r="O13" i="55" s="1"/>
  <c r="N87" i="55"/>
  <c r="O87" i="55" s="1"/>
  <c r="N69" i="55"/>
  <c r="O69" i="55" s="1"/>
  <c r="N100" i="55"/>
  <c r="O100" i="55" s="1"/>
  <c r="N27" i="55"/>
  <c r="O27" i="55" s="1"/>
  <c r="N34" i="55"/>
  <c r="O34" i="55" s="1"/>
  <c r="N103" i="55"/>
  <c r="O103" i="55" s="1"/>
  <c r="N17" i="55"/>
  <c r="O17" i="55" s="1"/>
  <c r="N61" i="55"/>
  <c r="O61" i="55" s="1"/>
  <c r="N101" i="55"/>
  <c r="O101" i="55" s="1"/>
  <c r="N25" i="55"/>
  <c r="O25" i="55" s="1"/>
  <c r="N64" i="55"/>
  <c r="O64" i="55" s="1"/>
  <c r="N23" i="55"/>
  <c r="O23" i="55" s="1"/>
  <c r="N20" i="55"/>
  <c r="O20" i="55" s="1"/>
  <c r="N50" i="55"/>
  <c r="O50" i="55" s="1"/>
  <c r="N30" i="55"/>
  <c r="O30" i="55" s="1"/>
  <c r="N99" i="55"/>
  <c r="O99" i="55" s="1"/>
  <c r="N12" i="55"/>
  <c r="O12" i="55" s="1"/>
  <c r="N19" i="55"/>
  <c r="O19" i="55" s="1"/>
  <c r="N41" i="55"/>
  <c r="O41" i="55" s="1"/>
  <c r="N62" i="55"/>
  <c r="O62" i="55" s="1"/>
  <c r="N47" i="55"/>
  <c r="O47" i="55" s="1"/>
  <c r="N26" i="55"/>
  <c r="O26" i="55" s="1"/>
  <c r="N72" i="55"/>
  <c r="O72" i="55" s="1"/>
  <c r="N45" i="55"/>
  <c r="O45" i="55" s="1"/>
  <c r="N11" i="55"/>
  <c r="O11" i="55" s="1"/>
  <c r="N52" i="55"/>
  <c r="O52" i="55" s="1"/>
  <c r="N15" i="55"/>
  <c r="O15" i="55" s="1"/>
  <c r="N65" i="55"/>
  <c r="O65" i="55" s="1"/>
  <c r="N6" i="55"/>
  <c r="O6" i="55" s="1"/>
  <c r="N21" i="55"/>
  <c r="O21" i="55" s="1"/>
  <c r="N80" i="55"/>
  <c r="O80" i="55" s="1"/>
  <c r="N39" i="55"/>
  <c r="O39" i="55" s="1"/>
  <c r="N9" i="55"/>
  <c r="O9" i="55" s="1"/>
  <c r="N76" i="55"/>
  <c r="O76" i="55" s="1"/>
  <c r="N63" i="55"/>
  <c r="O63" i="55" s="1"/>
  <c r="N74" i="55"/>
  <c r="O74" i="55" s="1"/>
  <c r="N83" i="55"/>
  <c r="O83" i="55" s="1"/>
  <c r="N28" i="55"/>
  <c r="O28" i="55" s="1"/>
  <c r="N56" i="55"/>
  <c r="O56" i="55" s="1"/>
  <c r="N73" i="55"/>
  <c r="O73" i="55" s="1"/>
  <c r="N24" i="55"/>
  <c r="O24" i="55" s="1"/>
  <c r="N102" i="55"/>
  <c r="O102" i="55" s="1"/>
  <c r="N31" i="55"/>
  <c r="O31" i="55" s="1"/>
  <c r="N92" i="55"/>
  <c r="O92" i="55" s="1"/>
  <c r="N43" i="55"/>
  <c r="O43" i="55" s="1"/>
  <c r="N16" i="55"/>
  <c r="O16" i="55" s="1"/>
  <c r="N40" i="55"/>
  <c r="O40" i="55" s="1"/>
  <c r="N79" i="55"/>
  <c r="O79" i="55" s="1"/>
  <c r="N60" i="55"/>
  <c r="O60" i="55" s="1"/>
  <c r="N70" i="55"/>
  <c r="O70" i="55" s="1"/>
  <c r="N91" i="55"/>
  <c r="O91" i="55" s="1"/>
  <c r="N58" i="55"/>
  <c r="O58" i="55" s="1"/>
  <c r="N59" i="55"/>
  <c r="O59" i="55" s="1"/>
  <c r="N86" i="55"/>
  <c r="O86" i="55" s="1"/>
  <c r="N90" i="55"/>
  <c r="O90" i="55" s="1"/>
  <c r="N78" i="55"/>
  <c r="O78" i="55" s="1"/>
  <c r="S16" i="12"/>
  <c r="N55" i="55"/>
  <c r="O55" i="55" s="1"/>
  <c r="N5" i="55"/>
  <c r="O5" i="55" s="1"/>
  <c r="N94" i="55"/>
  <c r="O94" i="55" s="1"/>
  <c r="N37" i="55"/>
  <c r="O37" i="55" s="1"/>
  <c r="N98" i="55"/>
  <c r="O98" i="55" s="1"/>
  <c r="N42" i="55"/>
  <c r="O42" i="55" s="1"/>
  <c r="N14" i="55"/>
  <c r="O14" i="55" s="1"/>
  <c r="N89" i="55"/>
  <c r="O89" i="55" s="1"/>
  <c r="N85" i="55"/>
  <c r="O85" i="55" s="1"/>
  <c r="N71" i="55"/>
  <c r="O71" i="55" s="1"/>
  <c r="N53" i="55"/>
  <c r="O53" i="55" s="1"/>
  <c r="N4" i="55"/>
  <c r="O4" i="55" s="1"/>
  <c r="T12" i="12"/>
  <c r="N46" i="55"/>
  <c r="O46" i="55" s="1"/>
  <c r="N84" i="55"/>
  <c r="O84" i="55" s="1"/>
  <c r="N95" i="55"/>
  <c r="O95" i="55" s="1"/>
  <c r="N75" i="55"/>
  <c r="O75" i="55" s="1"/>
  <c r="N77" i="55"/>
  <c r="O77" i="55" s="1"/>
  <c r="N49" i="55"/>
  <c r="O49" i="55" s="1"/>
  <c r="N33" i="55"/>
  <c r="O33" i="55" s="1"/>
  <c r="N93" i="55"/>
  <c r="O93" i="55" s="1"/>
  <c r="N36" i="55"/>
  <c r="O36" i="55" s="1"/>
  <c r="N48" i="55"/>
  <c r="O48" i="55" s="1"/>
  <c r="N88" i="55"/>
  <c r="O88" i="55" s="1"/>
  <c r="S14" i="12"/>
  <c r="N29" i="55"/>
  <c r="O29" i="55" s="1"/>
  <c r="N66" i="55"/>
  <c r="O66" i="55" s="1"/>
  <c r="N67" i="55"/>
  <c r="O67" i="55" s="1"/>
  <c r="N51" i="55"/>
  <c r="O51" i="55" s="1"/>
  <c r="N8" i="55"/>
  <c r="O8" i="55" s="1"/>
  <c r="N38" i="55"/>
  <c r="O38" i="55" s="1"/>
  <c r="N18" i="55"/>
  <c r="O18" i="55" s="1"/>
  <c r="N7" i="55"/>
  <c r="O7" i="55" s="1"/>
  <c r="N10" i="55"/>
  <c r="O10" i="55" s="1"/>
  <c r="N68" i="55"/>
  <c r="O68" i="55" s="1"/>
  <c r="N32" i="55"/>
  <c r="O32" i="55" s="1"/>
  <c r="N81" i="55"/>
  <c r="O81" i="55" s="1"/>
  <c r="N35" i="55"/>
  <c r="O35" i="55" s="1"/>
  <c r="N44" i="55"/>
  <c r="O44" i="55" s="1"/>
  <c r="DV6" i="12"/>
  <c r="DW6" i="12" s="1"/>
  <c r="DY5" i="12"/>
  <c r="EB5" i="12" s="1"/>
  <c r="EE5" i="12" s="1"/>
  <c r="EH5" i="12" s="1"/>
  <c r="EK5" i="12" s="1"/>
  <c r="EN5" i="12" s="1"/>
  <c r="EQ5" i="12" s="1"/>
  <c r="ET5" i="12" s="1"/>
  <c r="EW5" i="12" s="1"/>
  <c r="EZ5" i="12" s="1"/>
  <c r="FC5" i="12" s="1"/>
  <c r="FF5" i="12" s="1"/>
  <c r="FI5" i="12" s="1"/>
  <c r="FL5" i="12" s="1"/>
  <c r="AF10" i="45"/>
  <c r="AF9" i="45"/>
  <c r="AF8" i="45" s="1"/>
  <c r="R6" i="9"/>
  <c r="S6" i="9" s="1"/>
  <c r="JD742" i="9"/>
  <c r="JE741" i="9"/>
  <c r="JI740" i="9"/>
  <c r="JF741" i="9"/>
  <c r="DV7" i="12"/>
  <c r="DV8" i="12"/>
  <c r="DV9" i="12"/>
  <c r="DV10" i="12"/>
  <c r="L12" i="9" a="1"/>
  <c r="E8" i="45" l="1"/>
  <c r="DV4" i="12"/>
  <c r="H19" i="9"/>
  <c r="H24" i="9"/>
  <c r="H25" i="9" s="1"/>
  <c r="DV3" i="12"/>
  <c r="DW4" i="12"/>
  <c r="DX6" i="12"/>
  <c r="L12" i="9"/>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H20" i="9"/>
  <c r="I18" i="9" s="1"/>
  <c r="JD743" i="9"/>
  <c r="JE742" i="9"/>
  <c r="JH741" i="9"/>
  <c r="JI741" i="9"/>
  <c r="JG741" i="9"/>
  <c r="JF742" i="9"/>
  <c r="JG742" i="9"/>
  <c r="JH742" i="9"/>
  <c r="DW8" i="12"/>
  <c r="S10" i="12" a="1"/>
  <c r="DW10" i="12"/>
  <c r="S13" i="12"/>
  <c r="DW9" i="12"/>
  <c r="DW7" i="12"/>
  <c r="S12" i="12" l="1"/>
  <c r="T13" i="12"/>
  <c r="T14" i="12"/>
  <c r="S10" i="12"/>
  <c r="H23" i="9"/>
  <c r="DW3" i="12"/>
  <c r="DY6" i="12"/>
  <c r="DX4" i="12"/>
  <c r="H21" i="9"/>
  <c r="JD744" i="9"/>
  <c r="JE743" i="9"/>
  <c r="JI742" i="9"/>
  <c r="JF743" i="9"/>
  <c r="H17" i="9"/>
  <c r="DX7" i="12"/>
  <c r="DX9" i="12"/>
  <c r="DX10" i="12"/>
  <c r="DX8" i="12"/>
  <c r="DX3" i="12" l="1"/>
  <c r="DY4" i="12"/>
  <c r="DZ6" i="12"/>
  <c r="JD745" i="9"/>
  <c r="JE744" i="9"/>
  <c r="JH743" i="9"/>
  <c r="JI743" i="9"/>
  <c r="JG743" i="9"/>
  <c r="JF744" i="9"/>
  <c r="JG744" i="9"/>
  <c r="JH744" i="9"/>
  <c r="DY10" i="12"/>
  <c r="I19" i="9" a="1"/>
  <c r="DY8" i="12"/>
  <c r="DY9" i="12"/>
  <c r="DY7" i="12"/>
  <c r="DY3" i="12" l="1"/>
  <c r="DZ4" i="12"/>
  <c r="EA6" i="12"/>
  <c r="I19" i="9"/>
  <c r="JD746" i="9"/>
  <c r="JE745" i="9"/>
  <c r="JI744" i="9"/>
  <c r="JF745" i="9"/>
  <c r="DZ9" i="12"/>
  <c r="DZ8" i="12"/>
  <c r="DZ10" i="12"/>
  <c r="DZ7" i="12"/>
  <c r="DZ3" i="12" l="1"/>
  <c r="EB6" i="12"/>
  <c r="EA4" i="12"/>
  <c r="I20" i="9"/>
  <c r="J18" i="9" s="1"/>
  <c r="I22" i="9"/>
  <c r="I24" i="9" s="1"/>
  <c r="I25" i="9" s="1"/>
  <c r="I23" i="9" s="1"/>
  <c r="JD747" i="9"/>
  <c r="JE746" i="9"/>
  <c r="JH745" i="9"/>
  <c r="JI745" i="9"/>
  <c r="JG745" i="9"/>
  <c r="JF746" i="9"/>
  <c r="EA8" i="12"/>
  <c r="EA9" i="12"/>
  <c r="EA10" i="12"/>
  <c r="EA7" i="12"/>
  <c r="I17" i="9"/>
  <c r="EA3" i="12" l="1"/>
  <c r="EC6" i="12"/>
  <c r="EB4" i="12"/>
  <c r="I21" i="9"/>
  <c r="JD748" i="9"/>
  <c r="JE747" i="9"/>
  <c r="JH746" i="9"/>
  <c r="JI746" i="9"/>
  <c r="JG746" i="9"/>
  <c r="JF747" i="9"/>
  <c r="EB8" i="12"/>
  <c r="J19" i="9" a="1"/>
  <c r="EB10" i="12"/>
  <c r="EB7" i="12"/>
  <c r="EB9" i="12"/>
  <c r="EB3" i="12" l="1"/>
  <c r="ED6" i="12"/>
  <c r="EC4" i="12"/>
  <c r="J19" i="9"/>
  <c r="JD749" i="9"/>
  <c r="JE748" i="9"/>
  <c r="JH747" i="9"/>
  <c r="JI747" i="9"/>
  <c r="JG747" i="9"/>
  <c r="JF748" i="9"/>
  <c r="JG748" i="9"/>
  <c r="JH748" i="9"/>
  <c r="EC8" i="12"/>
  <c r="EC10" i="12"/>
  <c r="EC9" i="12"/>
  <c r="EC7" i="12"/>
  <c r="EC3" i="12" l="1"/>
  <c r="ED4" i="12"/>
  <c r="EE6" i="12"/>
  <c r="J20" i="9"/>
  <c r="J22" i="9"/>
  <c r="J24" i="9" s="1"/>
  <c r="J25" i="9" s="1"/>
  <c r="J23" i="9" s="1"/>
  <c r="JD750" i="9"/>
  <c r="JE749" i="9"/>
  <c r="JI748" i="9"/>
  <c r="JF749" i="9"/>
  <c r="ED7" i="12"/>
  <c r="ED10" i="12"/>
  <c r="ED8" i="12"/>
  <c r="ED9" i="12"/>
  <c r="ED3" i="12" l="1"/>
  <c r="EE4" i="12"/>
  <c r="EF6" i="12"/>
  <c r="K18" i="9"/>
  <c r="J21" i="9"/>
  <c r="JD751" i="9"/>
  <c r="JE750" i="9"/>
  <c r="JH749" i="9"/>
  <c r="JI749" i="9"/>
  <c r="JG749" i="9"/>
  <c r="JF750" i="9"/>
  <c r="EE7" i="12"/>
  <c r="J17" i="9"/>
  <c r="EE9" i="12"/>
  <c r="EE10" i="12"/>
  <c r="EE8" i="12"/>
  <c r="EE3" i="12" l="1"/>
  <c r="EG6" i="12"/>
  <c r="EF4" i="12"/>
  <c r="JD752" i="9"/>
  <c r="JE751" i="9"/>
  <c r="JH750" i="9"/>
  <c r="JI750" i="9"/>
  <c r="JG750" i="9"/>
  <c r="JF751" i="9"/>
  <c r="EF9" i="12"/>
  <c r="K19" i="9" a="1"/>
  <c r="EF7" i="12"/>
  <c r="EF10" i="12"/>
  <c r="EF8" i="12"/>
  <c r="EF3" i="12" l="1"/>
  <c r="EG4" i="12"/>
  <c r="EH6" i="12"/>
  <c r="K19" i="9"/>
  <c r="JD753" i="9"/>
  <c r="JE752" i="9"/>
  <c r="JH751" i="9"/>
  <c r="JG752" i="9"/>
  <c r="JI751" i="9"/>
  <c r="JG751" i="9"/>
  <c r="JF752" i="9"/>
  <c r="EG10" i="12"/>
  <c r="EG9" i="12"/>
  <c r="EG8" i="12"/>
  <c r="EG7" i="12"/>
  <c r="EG3" i="12" l="1"/>
  <c r="EH4" i="12"/>
  <c r="EI6" i="12"/>
  <c r="K22" i="9"/>
  <c r="K24" i="9" s="1"/>
  <c r="K25" i="9" s="1"/>
  <c r="K23" i="9" s="1"/>
  <c r="K20" i="9"/>
  <c r="L18" i="9" s="1"/>
  <c r="JD754" i="9"/>
  <c r="JE753" i="9"/>
  <c r="JI752" i="9"/>
  <c r="JH752" i="9"/>
  <c r="JF753" i="9"/>
  <c r="EH7" i="12"/>
  <c r="EH10" i="12"/>
  <c r="EH8" i="12"/>
  <c r="EH9" i="12"/>
  <c r="EH3" i="12" l="1"/>
  <c r="EJ6" i="12"/>
  <c r="EI4" i="12"/>
  <c r="K21" i="9"/>
  <c r="JD755" i="9"/>
  <c r="JE754" i="9"/>
  <c r="JH753" i="9"/>
  <c r="JI753" i="9"/>
  <c r="JG753" i="9"/>
  <c r="JF754" i="9"/>
  <c r="EI7" i="12"/>
  <c r="K17" i="9"/>
  <c r="EI10" i="12"/>
  <c r="EI8" i="12"/>
  <c r="EI9" i="12"/>
  <c r="EI3" i="12" l="1"/>
  <c r="EK6" i="12"/>
  <c r="EJ4" i="12"/>
  <c r="JD756" i="9"/>
  <c r="JE755" i="9"/>
  <c r="JH754" i="9"/>
  <c r="JI754" i="9"/>
  <c r="JG754" i="9"/>
  <c r="JF755" i="9"/>
  <c r="L19" i="9" a="1"/>
  <c r="EJ10" i="12"/>
  <c r="EJ9" i="12"/>
  <c r="EJ7" i="12"/>
  <c r="EJ8" i="12"/>
  <c r="EJ3" i="12" l="1"/>
  <c r="EK4" i="12"/>
  <c r="EL6" i="12"/>
  <c r="L19" i="9"/>
  <c r="JD757" i="9"/>
  <c r="JE756" i="9"/>
  <c r="JH755" i="9"/>
  <c r="JI755" i="9"/>
  <c r="JG755" i="9"/>
  <c r="JF756" i="9"/>
  <c r="EK9" i="12"/>
  <c r="EK8" i="12"/>
  <c r="EK7" i="12"/>
  <c r="EK10" i="12"/>
  <c r="EK3" i="12" l="1"/>
  <c r="EL4" i="12"/>
  <c r="EM6" i="12"/>
  <c r="L20" i="9"/>
  <c r="M18" i="9" s="1"/>
  <c r="L22" i="9"/>
  <c r="L24" i="9" s="1"/>
  <c r="L25" i="9" s="1"/>
  <c r="L23" i="9" s="1"/>
  <c r="JD758" i="9"/>
  <c r="JE757" i="9"/>
  <c r="JH756" i="9"/>
  <c r="JI756" i="9"/>
  <c r="JG756" i="9"/>
  <c r="JF757" i="9"/>
  <c r="EL10" i="12"/>
  <c r="EL8" i="12"/>
  <c r="EL9" i="12"/>
  <c r="EL7" i="12"/>
  <c r="EL3" i="12" l="1"/>
  <c r="EN6" i="12"/>
  <c r="EM4" i="12"/>
  <c r="L21" i="9"/>
  <c r="JD759" i="9"/>
  <c r="JE758" i="9"/>
  <c r="JH757" i="9"/>
  <c r="JI757" i="9"/>
  <c r="JG757" i="9"/>
  <c r="JF758" i="9"/>
  <c r="EM7" i="12"/>
  <c r="EM10" i="12"/>
  <c r="L17" i="9"/>
  <c r="EM9" i="12"/>
  <c r="EM8" i="12"/>
  <c r="EM3" i="12" l="1"/>
  <c r="EO6" i="12"/>
  <c r="EN4" i="12"/>
  <c r="JD760" i="9"/>
  <c r="JE759" i="9"/>
  <c r="JH758" i="9"/>
  <c r="JI758" i="9"/>
  <c r="JG758" i="9"/>
  <c r="JF759" i="9"/>
  <c r="EN9" i="12"/>
  <c r="EN10" i="12"/>
  <c r="EN8" i="12"/>
  <c r="EN7" i="12"/>
  <c r="M19" i="9" a="1"/>
  <c r="EN3" i="12" l="1"/>
  <c r="EO4" i="12"/>
  <c r="EP6" i="12"/>
  <c r="M19" i="9"/>
  <c r="JD761" i="9"/>
  <c r="JE760" i="9"/>
  <c r="JH759" i="9"/>
  <c r="JI759" i="9"/>
  <c r="JG759" i="9"/>
  <c r="JF760" i="9"/>
  <c r="EO7" i="12"/>
  <c r="EO9" i="12"/>
  <c r="EO10" i="12"/>
  <c r="EO8" i="12"/>
  <c r="EO3" i="12" l="1"/>
  <c r="EP4" i="12"/>
  <c r="EQ6" i="12"/>
  <c r="M22" i="9"/>
  <c r="M20" i="9"/>
  <c r="N18" i="9" s="1"/>
  <c r="JD762" i="9"/>
  <c r="JE761" i="9"/>
  <c r="JH760" i="9"/>
  <c r="JI760" i="9"/>
  <c r="JG760" i="9"/>
  <c r="JF761" i="9"/>
  <c r="EP8" i="12"/>
  <c r="EP10" i="12"/>
  <c r="EP7" i="12"/>
  <c r="EP9" i="12"/>
  <c r="EP3" i="12" l="1"/>
  <c r="ER6" i="12"/>
  <c r="EQ4" i="12"/>
  <c r="M24" i="9"/>
  <c r="M25" i="9" s="1"/>
  <c r="M23" i="9" s="1"/>
  <c r="M21" i="9"/>
  <c r="JD763" i="9"/>
  <c r="JE762" i="9"/>
  <c r="JH761" i="9"/>
  <c r="JI761" i="9"/>
  <c r="JG761" i="9"/>
  <c r="JF762" i="9"/>
  <c r="EQ9" i="12"/>
  <c r="EQ10" i="12"/>
  <c r="EQ7" i="12"/>
  <c r="EQ8" i="12"/>
  <c r="M17" i="9"/>
  <c r="EQ3" i="12" l="1"/>
  <c r="ES6" i="12"/>
  <c r="ER4" i="12"/>
  <c r="JD764" i="9"/>
  <c r="JE763" i="9"/>
  <c r="JH762" i="9"/>
  <c r="JI762" i="9"/>
  <c r="JG762" i="9"/>
  <c r="JF763" i="9"/>
  <c r="N19" i="9" a="1"/>
  <c r="ER7" i="12"/>
  <c r="ER8" i="12"/>
  <c r="ER9" i="12"/>
  <c r="ER10" i="12"/>
  <c r="ER3" i="12" l="1"/>
  <c r="ET6" i="12"/>
  <c r="ES4" i="12"/>
  <c r="N19" i="9"/>
  <c r="JD765" i="9"/>
  <c r="JE764" i="9"/>
  <c r="JH763" i="9"/>
  <c r="JI763" i="9"/>
  <c r="JG763" i="9"/>
  <c r="JF764" i="9"/>
  <c r="JG764" i="9"/>
  <c r="JH764" i="9"/>
  <c r="ES8" i="12"/>
  <c r="ES7" i="12"/>
  <c r="ES10" i="12"/>
  <c r="ES9" i="12"/>
  <c r="ES3" i="12" l="1"/>
  <c r="EU6" i="12"/>
  <c r="ET4" i="12"/>
  <c r="N20" i="9"/>
  <c r="O18" i="9" s="1"/>
  <c r="N22" i="9"/>
  <c r="JD766" i="9"/>
  <c r="JE765" i="9"/>
  <c r="JI764" i="9"/>
  <c r="JF765" i="9"/>
  <c r="ET9" i="12"/>
  <c r="ET8" i="12"/>
  <c r="ET7" i="12"/>
  <c r="ET10" i="12"/>
  <c r="ET3" i="12" l="1"/>
  <c r="EU4" i="12"/>
  <c r="EV6" i="12"/>
  <c r="N24" i="9"/>
  <c r="N25" i="9" s="1"/>
  <c r="N23" i="9" s="1"/>
  <c r="N21" i="9"/>
  <c r="JD767" i="9"/>
  <c r="JE766" i="9"/>
  <c r="JH765" i="9"/>
  <c r="JI765" i="9"/>
  <c r="JG765" i="9"/>
  <c r="JF766" i="9"/>
  <c r="EU8" i="12"/>
  <c r="EU9" i="12"/>
  <c r="N17" i="9"/>
  <c r="EU7" i="12"/>
  <c r="EU10" i="12"/>
  <c r="EU3" i="12" l="1"/>
  <c r="EW6" i="12"/>
  <c r="EV4" i="12"/>
  <c r="JD768" i="9"/>
  <c r="JE767" i="9"/>
  <c r="JH766" i="9"/>
  <c r="JI766" i="9"/>
  <c r="JG766" i="9"/>
  <c r="JF767" i="9"/>
  <c r="EV9" i="12"/>
  <c r="EV8" i="12"/>
  <c r="EV7" i="12"/>
  <c r="O19" i="9" a="1"/>
  <c r="EV10" i="12"/>
  <c r="EV3" i="12" l="1"/>
  <c r="EX6" i="12"/>
  <c r="EW4" i="12"/>
  <c r="O19" i="9"/>
  <c r="JD769" i="9"/>
  <c r="JE768" i="9"/>
  <c r="JH767" i="9"/>
  <c r="JI767" i="9"/>
  <c r="JG767" i="9"/>
  <c r="JF768" i="9"/>
  <c r="EW10" i="12"/>
  <c r="EW7" i="12"/>
  <c r="EW9" i="12"/>
  <c r="EW8" i="12"/>
  <c r="EW3" i="12" l="1"/>
  <c r="EY6" i="12"/>
  <c r="EX4" i="12"/>
  <c r="O20" i="9"/>
  <c r="P18" i="9" s="1"/>
  <c r="O22" i="9"/>
  <c r="O24" i="9" s="1"/>
  <c r="O25" i="9" s="1"/>
  <c r="O23" i="9" s="1"/>
  <c r="JD770" i="9"/>
  <c r="JE769" i="9"/>
  <c r="JH768" i="9"/>
  <c r="JI768" i="9"/>
  <c r="JG768" i="9"/>
  <c r="JF769" i="9"/>
  <c r="EX10" i="12"/>
  <c r="EX8" i="12"/>
  <c r="EX7" i="12"/>
  <c r="EX9" i="12"/>
  <c r="EX3" i="12" l="1"/>
  <c r="EZ6" i="12"/>
  <c r="EY4" i="12"/>
  <c r="O21" i="9"/>
  <c r="JD771" i="9"/>
  <c r="JE770" i="9"/>
  <c r="JH769" i="9"/>
  <c r="JI769" i="9"/>
  <c r="JG769" i="9"/>
  <c r="JF770" i="9"/>
  <c r="EY10" i="12"/>
  <c r="O17" i="9"/>
  <c r="EY9" i="12"/>
  <c r="EY8" i="12"/>
  <c r="EY7" i="12"/>
  <c r="EY3" i="12" l="1"/>
  <c r="EZ4" i="12"/>
  <c r="FA6" i="12"/>
  <c r="JD772" i="9"/>
  <c r="JE771" i="9"/>
  <c r="JH770" i="9"/>
  <c r="JI770" i="9"/>
  <c r="JG770" i="9"/>
  <c r="JF771" i="9"/>
  <c r="EZ7" i="12"/>
  <c r="P19" i="9" a="1"/>
  <c r="EZ8" i="12"/>
  <c r="EZ10" i="12"/>
  <c r="EZ9" i="12"/>
  <c r="EZ3" i="12" l="1"/>
  <c r="FB6" i="12"/>
  <c r="FA4" i="12"/>
  <c r="P19" i="9"/>
  <c r="JD773" i="9"/>
  <c r="JE772" i="9"/>
  <c r="JG772" i="9"/>
  <c r="JI771" i="9"/>
  <c r="JG771" i="9"/>
  <c r="JH771" i="9"/>
  <c r="JF772" i="9"/>
  <c r="JH772" i="9"/>
  <c r="FA9" i="12"/>
  <c r="FA10" i="12"/>
  <c r="FA8" i="12"/>
  <c r="FA7" i="12"/>
  <c r="FA3" i="12" l="1"/>
  <c r="FB4" i="12"/>
  <c r="FC6" i="12"/>
  <c r="P22" i="9"/>
  <c r="P20" i="9"/>
  <c r="JD774" i="9"/>
  <c r="JE773" i="9"/>
  <c r="JI772" i="9"/>
  <c r="JF773" i="9"/>
  <c r="FB7" i="12"/>
  <c r="FB8" i="12"/>
  <c r="P17" i="9"/>
  <c r="FB10" i="12"/>
  <c r="FB9" i="12"/>
  <c r="FB3" i="12" l="1"/>
  <c r="FC4" i="12"/>
  <c r="FD6" i="12"/>
  <c r="P24" i="9"/>
  <c r="P25" i="9" s="1"/>
  <c r="P23" i="9" s="1"/>
  <c r="P21" i="9"/>
  <c r="Q18" i="9"/>
  <c r="JD775" i="9"/>
  <c r="JE774" i="9"/>
  <c r="JH773" i="9"/>
  <c r="JI773" i="9"/>
  <c r="JG773" i="9"/>
  <c r="JF774" i="9"/>
  <c r="FC9" i="12"/>
  <c r="FC10" i="12"/>
  <c r="FC7" i="12"/>
  <c r="FC8" i="12"/>
  <c r="Q19" i="9" a="1"/>
  <c r="FC3" i="12" l="1"/>
  <c r="FD4" i="12"/>
  <c r="FE6" i="12"/>
  <c r="Q19" i="9"/>
  <c r="JD776" i="9"/>
  <c r="JE775" i="9"/>
  <c r="JH774" i="9"/>
  <c r="JI774" i="9"/>
  <c r="JG774" i="9"/>
  <c r="JF775" i="9"/>
  <c r="FD9" i="12"/>
  <c r="FD10" i="12"/>
  <c r="FD8" i="12"/>
  <c r="FD7" i="12"/>
  <c r="FD3" i="12" l="1"/>
  <c r="FE4" i="12"/>
  <c r="FF6" i="12"/>
  <c r="Q20" i="9"/>
  <c r="R18" i="9" s="1"/>
  <c r="Q22" i="9"/>
  <c r="JD777" i="9"/>
  <c r="JE776" i="9"/>
  <c r="JH775" i="9"/>
  <c r="JI775" i="9"/>
  <c r="JG775" i="9"/>
  <c r="JF776" i="9"/>
  <c r="FE8" i="12"/>
  <c r="FE10" i="12"/>
  <c r="FE9" i="12"/>
  <c r="FE7" i="12"/>
  <c r="FE3" i="12" l="1"/>
  <c r="FG6" i="12"/>
  <c r="FF4" i="12"/>
  <c r="Q21" i="9"/>
  <c r="Q24" i="9"/>
  <c r="Q25" i="9" s="1"/>
  <c r="Q23" i="9" s="1"/>
  <c r="JD778" i="9"/>
  <c r="JE777" i="9"/>
  <c r="JH776" i="9"/>
  <c r="JI776" i="9"/>
  <c r="JG776" i="9"/>
  <c r="JF777" i="9"/>
  <c r="Q17" i="9"/>
  <c r="FF9" i="12"/>
  <c r="FF7" i="12"/>
  <c r="FF10" i="12"/>
  <c r="FF8" i="12"/>
  <c r="FF3" i="12" l="1"/>
  <c r="FH6" i="12"/>
  <c r="FG4" i="12"/>
  <c r="JD779" i="9"/>
  <c r="JE778" i="9"/>
  <c r="JH777" i="9"/>
  <c r="JI777" i="9"/>
  <c r="JG777" i="9"/>
  <c r="JF778" i="9"/>
  <c r="R19" i="9" a="1"/>
  <c r="FG8" i="12"/>
  <c r="FG9" i="12"/>
  <c r="FG7" i="12"/>
  <c r="FG10" i="12"/>
  <c r="R19" i="9" l="1"/>
  <c r="FG3" i="12"/>
  <c r="FH4" i="12"/>
  <c r="FI6" i="12"/>
  <c r="R20" i="9"/>
  <c r="S18" i="9" s="1"/>
  <c r="R22" i="9"/>
  <c r="JD780" i="9"/>
  <c r="JE779" i="9"/>
  <c r="JH778" i="9"/>
  <c r="JI778" i="9"/>
  <c r="JG778" i="9"/>
  <c r="JF779" i="9"/>
  <c r="FH10" i="12"/>
  <c r="FH8" i="12"/>
  <c r="FH9" i="12"/>
  <c r="FH7" i="12"/>
  <c r="FH3" i="12" l="1"/>
  <c r="FJ6" i="12"/>
  <c r="FI4" i="12"/>
  <c r="R21" i="9"/>
  <c r="R24" i="9"/>
  <c r="R25" i="9" s="1"/>
  <c r="R23" i="9" s="1"/>
  <c r="JD781" i="9"/>
  <c r="JE780" i="9"/>
  <c r="JH779" i="9"/>
  <c r="JI779" i="9"/>
  <c r="JG779" i="9"/>
  <c r="JF780" i="9"/>
  <c r="FI7" i="12"/>
  <c r="FI8" i="12"/>
  <c r="FI9" i="12"/>
  <c r="R17" i="9"/>
  <c r="FI10" i="12"/>
  <c r="FI3" i="12" l="1"/>
  <c r="FJ4" i="12"/>
  <c r="FK6" i="12"/>
  <c r="JD782" i="9"/>
  <c r="JE781" i="9"/>
  <c r="JH780" i="9"/>
  <c r="JI780" i="9"/>
  <c r="JG780" i="9"/>
  <c r="JF781" i="9"/>
  <c r="FJ7" i="12"/>
  <c r="FJ9" i="12"/>
  <c r="S19" i="9" a="1"/>
  <c r="FJ8" i="12"/>
  <c r="FJ10" i="12"/>
  <c r="FJ3" i="12" l="1"/>
  <c r="FL6" i="12"/>
  <c r="FK4" i="12"/>
  <c r="S19" i="9"/>
  <c r="JD783" i="9"/>
  <c r="JE782" i="9"/>
  <c r="JH781" i="9"/>
  <c r="JI781" i="9"/>
  <c r="JG781" i="9"/>
  <c r="JF782" i="9"/>
  <c r="FK9" i="12"/>
  <c r="FK8" i="12"/>
  <c r="FK7" i="12"/>
  <c r="FK10" i="12"/>
  <c r="FK3" i="12" l="1"/>
  <c r="FL4" i="12"/>
  <c r="S20" i="9"/>
  <c r="T18" i="9" s="1"/>
  <c r="S22" i="9"/>
  <c r="JD784" i="9"/>
  <c r="JE783" i="9"/>
  <c r="JH782" i="9"/>
  <c r="JI782" i="9"/>
  <c r="JG782" i="9"/>
  <c r="JF783" i="9"/>
  <c r="JG783" i="9"/>
  <c r="JH783" i="9"/>
  <c r="FL10" i="12"/>
  <c r="FL7" i="12"/>
  <c r="FL9" i="12"/>
  <c r="FL8" i="12"/>
  <c r="DP9" i="12" l="1"/>
  <c r="DP8" i="12"/>
  <c r="DP10" i="12"/>
  <c r="FL3" i="12"/>
  <c r="S21" i="9"/>
  <c r="S24" i="9"/>
  <c r="S25" i="9" s="1"/>
  <c r="S23" i="9" s="1"/>
  <c r="JD785" i="9"/>
  <c r="JE784" i="9"/>
  <c r="JI783" i="9"/>
  <c r="JF784" i="9"/>
  <c r="S17" i="9"/>
  <c r="JD786" i="9" l="1"/>
  <c r="JE785" i="9"/>
  <c r="JH784" i="9"/>
  <c r="JI784" i="9"/>
  <c r="JG784" i="9"/>
  <c r="JF785" i="9"/>
  <c r="T19" i="9" a="1"/>
  <c r="T19" i="9" l="1"/>
  <c r="JD787" i="9"/>
  <c r="JE786" i="9"/>
  <c r="JH785" i="9"/>
  <c r="JG785" i="9"/>
  <c r="JI785" i="9"/>
  <c r="JF786" i="9"/>
  <c r="JG786" i="9"/>
  <c r="JH786" i="9"/>
  <c r="T20" i="9" l="1"/>
  <c r="U18" i="9" s="1"/>
  <c r="T22" i="9"/>
  <c r="T24" i="9" s="1"/>
  <c r="T25" i="9" s="1"/>
  <c r="T23" i="9" s="1"/>
  <c r="JD788" i="9"/>
  <c r="JE787" i="9"/>
  <c r="JI786" i="9"/>
  <c r="JF787" i="9"/>
  <c r="JG787" i="9"/>
  <c r="JH787" i="9"/>
  <c r="T21" i="9" l="1"/>
  <c r="JD789" i="9"/>
  <c r="JE788" i="9"/>
  <c r="JI787" i="9"/>
  <c r="JF788" i="9"/>
  <c r="T17" i="9"/>
  <c r="JD790" i="9" l="1"/>
  <c r="JE789" i="9"/>
  <c r="JH788" i="9"/>
  <c r="JI788" i="9"/>
  <c r="JG788" i="9"/>
  <c r="JF789" i="9"/>
  <c r="U19" i="9" a="1"/>
  <c r="U19" i="9" l="1"/>
  <c r="JD791" i="9"/>
  <c r="JE790" i="9"/>
  <c r="JH789" i="9"/>
  <c r="JI789" i="9"/>
  <c r="JG789" i="9"/>
  <c r="JF790" i="9"/>
  <c r="U22" i="9" l="1"/>
  <c r="U20" i="9"/>
  <c r="V18" i="9" s="1"/>
  <c r="JD792" i="9"/>
  <c r="JE791" i="9"/>
  <c r="JH790" i="9"/>
  <c r="JI790" i="9"/>
  <c r="JG790" i="9"/>
  <c r="JF791" i="9"/>
  <c r="U24" i="9" l="1"/>
  <c r="U25" i="9" s="1"/>
  <c r="U23" i="9" s="1"/>
  <c r="U21" i="9"/>
  <c r="JD793" i="9"/>
  <c r="JE792" i="9"/>
  <c r="JH791" i="9"/>
  <c r="JI791" i="9"/>
  <c r="JG791" i="9"/>
  <c r="JH792" i="9"/>
  <c r="U17" i="9"/>
  <c r="JD794" i="9" l="1"/>
  <c r="JE793" i="9"/>
  <c r="JF792" i="9"/>
  <c r="JG792" i="9"/>
  <c r="JI792" i="9"/>
  <c r="JF793" i="9"/>
  <c r="V19" i="9" a="1"/>
  <c r="V19" i="9" l="1"/>
  <c r="JD795" i="9"/>
  <c r="JE794" i="9"/>
  <c r="JH793" i="9"/>
  <c r="JI793" i="9"/>
  <c r="JG793" i="9"/>
  <c r="JF794" i="9"/>
  <c r="V20" i="9" l="1"/>
  <c r="W18" i="9" s="1"/>
  <c r="V22" i="9"/>
  <c r="JD796" i="9"/>
  <c r="JE795" i="9"/>
  <c r="JH794" i="9"/>
  <c r="JI794" i="9"/>
  <c r="JG794" i="9"/>
  <c r="JF795" i="9"/>
  <c r="V24" i="9" l="1"/>
  <c r="V25" i="9" s="1"/>
  <c r="V23" i="9" s="1"/>
  <c r="V21" i="9"/>
  <c r="JD797" i="9"/>
  <c r="JE796" i="9"/>
  <c r="JH795" i="9"/>
  <c r="JI795" i="9"/>
  <c r="JG795" i="9"/>
  <c r="JF796" i="9"/>
  <c r="V17" i="9"/>
  <c r="JD798" i="9" l="1"/>
  <c r="JE797" i="9"/>
  <c r="JH796" i="9"/>
  <c r="JG797" i="9"/>
  <c r="JI796" i="9"/>
  <c r="JG796" i="9"/>
  <c r="JF797" i="9"/>
  <c r="W19" i="9" a="1"/>
  <c r="W19" i="9" l="1"/>
  <c r="JD799" i="9"/>
  <c r="JE798" i="9"/>
  <c r="JH797" i="9"/>
  <c r="JI797" i="9"/>
  <c r="JG798" i="9"/>
  <c r="JH798" i="9"/>
  <c r="W20" i="9" l="1"/>
  <c r="X18" i="9" s="1"/>
  <c r="W17" i="9"/>
  <c r="X19" i="9" s="1" a="1"/>
  <c r="X19" i="9" s="1"/>
  <c r="W21" i="9"/>
  <c r="W22" i="9"/>
  <c r="JD800" i="9"/>
  <c r="JE799" i="9"/>
  <c r="JI798" i="9"/>
  <c r="JF798" i="9"/>
  <c r="JH799" i="9"/>
  <c r="X20" i="9" l="1"/>
  <c r="Y18" i="9" s="1"/>
  <c r="X21" i="9"/>
  <c r="X17" i="9"/>
  <c r="Y19" i="9" s="1" a="1"/>
  <c r="Y19" i="9" s="1"/>
  <c r="W24" i="9"/>
  <c r="W25" i="9" s="1"/>
  <c r="W23" i="9" s="1"/>
  <c r="X22" i="9"/>
  <c r="JD801" i="9"/>
  <c r="JE800" i="9"/>
  <c r="JF799" i="9"/>
  <c r="JG799" i="9"/>
  <c r="JI799" i="9"/>
  <c r="JF800" i="9"/>
  <c r="X24" i="9" l="1"/>
  <c r="X25" i="9" s="1"/>
  <c r="X23" i="9" s="1"/>
  <c r="Y22" i="9"/>
  <c r="Y21" i="9"/>
  <c r="Y17" i="9"/>
  <c r="Z19" i="9" s="1" a="1"/>
  <c r="Z19" i="9" s="1"/>
  <c r="Y20" i="9"/>
  <c r="Z18" i="9" s="1"/>
  <c r="JD802" i="9"/>
  <c r="JE801" i="9"/>
  <c r="JH800" i="9"/>
  <c r="JI800" i="9"/>
  <c r="JG800" i="9"/>
  <c r="JF801" i="9"/>
  <c r="Y24" i="9" l="1"/>
  <c r="Y25" i="9" s="1"/>
  <c r="Y23" i="9" s="1"/>
  <c r="Z22" i="9"/>
  <c r="Z21" i="9"/>
  <c r="Z17" i="9"/>
  <c r="AA19" i="9" s="1" a="1"/>
  <c r="AA19" i="9" s="1"/>
  <c r="Z20" i="9"/>
  <c r="AA18" i="9" s="1"/>
  <c r="JD803" i="9"/>
  <c r="JE802" i="9"/>
  <c r="JH801" i="9"/>
  <c r="JI801" i="9"/>
  <c r="JG801" i="9"/>
  <c r="JF802" i="9"/>
  <c r="JG802" i="9"/>
  <c r="JH802" i="9"/>
  <c r="Z24" i="9" l="1"/>
  <c r="Z25" i="9" s="1"/>
  <c r="Z23" i="9" s="1"/>
  <c r="AA22" i="9"/>
  <c r="AA17" i="9"/>
  <c r="AB19" i="9" s="1" a="1"/>
  <c r="AB19" i="9" s="1"/>
  <c r="AA20" i="9"/>
  <c r="AB18" i="9" s="1"/>
  <c r="AA21" i="9"/>
  <c r="JD804" i="9"/>
  <c r="JE803" i="9"/>
  <c r="JI802" i="9"/>
  <c r="JF803" i="9"/>
  <c r="AA24" i="9" l="1"/>
  <c r="AA25" i="9" s="1"/>
  <c r="AA23" i="9" s="1"/>
  <c r="AB22" i="9"/>
  <c r="AB20" i="9"/>
  <c r="AC18" i="9" s="1"/>
  <c r="AB21" i="9"/>
  <c r="AB17" i="9"/>
  <c r="AC19" i="9" s="1" a="1"/>
  <c r="AC19" i="9" s="1"/>
  <c r="JD805" i="9"/>
  <c r="JE804" i="9"/>
  <c r="JH803" i="9"/>
  <c r="JG803" i="9"/>
  <c r="JI803" i="9"/>
  <c r="JF804" i="9"/>
  <c r="JG804" i="9"/>
  <c r="JH804" i="9"/>
  <c r="AB24" i="9" l="1"/>
  <c r="AB25" i="9" s="1"/>
  <c r="AB23" i="9" s="1"/>
  <c r="AC22" i="9"/>
  <c r="AC17" i="9"/>
  <c r="AD19" i="9" s="1" a="1"/>
  <c r="AD19" i="9" s="1"/>
  <c r="AC21" i="9"/>
  <c r="AC20" i="9"/>
  <c r="AD18" i="9" s="1"/>
  <c r="JD806" i="9"/>
  <c r="JE805" i="9"/>
  <c r="JI804" i="9"/>
  <c r="JF805" i="9"/>
  <c r="AD21" i="9" l="1"/>
  <c r="AD20" i="9"/>
  <c r="AE18" i="9" s="1"/>
  <c r="AD17" i="9"/>
  <c r="AE19" i="9" s="1" a="1"/>
  <c r="AE19" i="9" s="1"/>
  <c r="AD22" i="9"/>
  <c r="AC24" i="9"/>
  <c r="AC25" i="9" s="1"/>
  <c r="AC23" i="9" s="1"/>
  <c r="JD807" i="9"/>
  <c r="JE806" i="9"/>
  <c r="JH805" i="9"/>
  <c r="JI805" i="9"/>
  <c r="JG805" i="9"/>
  <c r="JF806" i="9"/>
  <c r="AE20" i="9" l="1"/>
  <c r="AF18" i="9" s="1"/>
  <c r="AE17" i="9"/>
  <c r="AF19" i="9" s="1" a="1"/>
  <c r="AF19" i="9" s="1"/>
  <c r="AE21" i="9"/>
  <c r="AE22" i="9"/>
  <c r="AD24" i="9"/>
  <c r="AD25" i="9" s="1"/>
  <c r="AD23" i="9" s="1"/>
  <c r="JD808" i="9"/>
  <c r="JE807" i="9"/>
  <c r="JH806" i="9"/>
  <c r="JI806" i="9"/>
  <c r="JG806" i="9"/>
  <c r="JF807" i="9"/>
  <c r="AF20" i="9" l="1"/>
  <c r="AG18" i="9" s="1"/>
  <c r="AF21" i="9"/>
  <c r="AF17" i="9"/>
  <c r="AG19" i="9" s="1" a="1"/>
  <c r="AG19" i="9" s="1"/>
  <c r="AF22" i="9"/>
  <c r="AE24" i="9"/>
  <c r="AE25" i="9" s="1"/>
  <c r="AE23" i="9" s="1"/>
  <c r="JD809" i="9"/>
  <c r="JE808" i="9"/>
  <c r="JH807" i="9"/>
  <c r="JI807" i="9"/>
  <c r="JG807" i="9"/>
  <c r="JH808" i="9"/>
  <c r="AG20" i="9" l="1"/>
  <c r="AH18" i="9" s="1"/>
  <c r="AG17" i="9"/>
  <c r="AH19" i="9" s="1" a="1"/>
  <c r="AH19" i="9" s="1"/>
  <c r="AG21" i="9"/>
  <c r="AG22" i="9"/>
  <c r="AF24" i="9"/>
  <c r="AF25" i="9" s="1"/>
  <c r="AF23" i="9" s="1"/>
  <c r="JD810" i="9"/>
  <c r="JE809" i="9"/>
  <c r="JF808" i="9"/>
  <c r="JG808" i="9"/>
  <c r="JI808" i="9"/>
  <c r="JF809" i="9"/>
  <c r="AH17" i="9" l="1"/>
  <c r="AI19" i="9" s="1" a="1"/>
  <c r="AI19" i="9" s="1"/>
  <c r="AH21" i="9"/>
  <c r="AH20" i="9"/>
  <c r="AI18" i="9" s="1"/>
  <c r="AG24" i="9"/>
  <c r="AG25" i="9" s="1"/>
  <c r="AG23" i="9" s="1"/>
  <c r="AH22" i="9"/>
  <c r="JD811" i="9"/>
  <c r="JE810" i="9"/>
  <c r="JH809" i="9"/>
  <c r="JI809" i="9"/>
  <c r="JG809" i="9"/>
  <c r="JF810" i="9"/>
  <c r="JG810" i="9"/>
  <c r="JH810" i="9"/>
  <c r="AH24" i="9" l="1"/>
  <c r="AH25" i="9" s="1"/>
  <c r="AH23" i="9" s="1"/>
  <c r="AI22" i="9"/>
  <c r="AI20" i="9"/>
  <c r="AJ18" i="9" s="1"/>
  <c r="AI17" i="9"/>
  <c r="AJ19" i="9" s="1" a="1"/>
  <c r="AJ19" i="9" s="1"/>
  <c r="AI21" i="9"/>
  <c r="JD812" i="9"/>
  <c r="JE811" i="9"/>
  <c r="JI810" i="9"/>
  <c r="JF811" i="9"/>
  <c r="AI24" i="9" l="1"/>
  <c r="AI25" i="9" s="1"/>
  <c r="AI23" i="9" s="1"/>
  <c r="AJ22" i="9"/>
  <c r="AJ20" i="9"/>
  <c r="AK18" i="9" s="1"/>
  <c r="AJ21" i="9"/>
  <c r="AJ17" i="9"/>
  <c r="AK19" i="9" s="1" a="1"/>
  <c r="AK19" i="9" s="1"/>
  <c r="JD813" i="9"/>
  <c r="JE812" i="9"/>
  <c r="JH811" i="9"/>
  <c r="JI811" i="9"/>
  <c r="JG811" i="9"/>
  <c r="JF812" i="9"/>
  <c r="AK20" i="9" l="1"/>
  <c r="AL18" i="9" s="1"/>
  <c r="AK17" i="9"/>
  <c r="AL19" i="9" s="1" a="1"/>
  <c r="AL19" i="9" s="1"/>
  <c r="AK21" i="9"/>
  <c r="AJ24" i="9"/>
  <c r="AJ25" i="9" s="1"/>
  <c r="AJ23" i="9" s="1"/>
  <c r="AK22" i="9"/>
  <c r="JD814" i="9"/>
  <c r="JE813" i="9"/>
  <c r="JH812" i="9"/>
  <c r="JI812" i="9"/>
  <c r="JG812" i="9"/>
  <c r="JF813" i="9"/>
  <c r="AK24" i="9" l="1"/>
  <c r="AK25" i="9" s="1"/>
  <c r="AK23" i="9" s="1"/>
  <c r="AL22" i="9"/>
  <c r="AL24" i="9" s="1"/>
  <c r="AL25" i="9" s="1"/>
  <c r="AL23" i="9" s="1"/>
  <c r="AL20" i="9"/>
  <c r="AM18" i="9" s="1"/>
  <c r="AL21" i="9"/>
  <c r="AL17" i="9"/>
  <c r="AM19" i="9" s="1" a="1"/>
  <c r="AM19" i="9" s="1"/>
  <c r="AM20" i="9" s="1"/>
  <c r="AN18" i="9" s="1"/>
  <c r="JD815" i="9"/>
  <c r="JE814" i="9"/>
  <c r="JH813" i="9"/>
  <c r="JI813" i="9"/>
  <c r="JG813" i="9"/>
  <c r="JF814" i="9"/>
  <c r="AM22" i="9" l="1"/>
  <c r="AM24" i="9" s="1"/>
  <c r="AM25" i="9" s="1"/>
  <c r="AM23" i="9" s="1"/>
  <c r="AM21" i="9"/>
  <c r="JD816" i="9"/>
  <c r="JE815" i="9"/>
  <c r="JH814" i="9"/>
  <c r="JI814" i="9"/>
  <c r="JG814" i="9"/>
  <c r="JF815" i="9"/>
  <c r="AM17" i="9"/>
  <c r="JD817" i="9" l="1"/>
  <c r="JE816" i="9"/>
  <c r="JH815" i="9"/>
  <c r="JG815" i="9"/>
  <c r="JI815" i="9"/>
  <c r="JF816" i="9"/>
  <c r="AN19" i="9" a="1"/>
  <c r="AN19" i="9" l="1"/>
  <c r="JD818" i="9"/>
  <c r="JE817" i="9"/>
  <c r="JH816" i="9"/>
  <c r="JG816" i="9"/>
  <c r="JI816" i="9"/>
  <c r="JF817" i="9"/>
  <c r="JG817" i="9"/>
  <c r="JH817" i="9"/>
  <c r="AN20" i="9" l="1"/>
  <c r="AO18" i="9" s="1"/>
  <c r="AN22" i="9"/>
  <c r="JD819" i="9"/>
  <c r="JE818" i="9"/>
  <c r="JI817" i="9"/>
  <c r="JF818" i="9"/>
  <c r="AN21" i="9" l="1"/>
  <c r="AN24" i="9"/>
  <c r="AN25" i="9" s="1"/>
  <c r="AN23" i="9" s="1"/>
  <c r="JD820" i="9"/>
  <c r="JE819" i="9"/>
  <c r="JH818" i="9"/>
  <c r="JI818" i="9"/>
  <c r="JG818" i="9"/>
  <c r="JF819" i="9"/>
  <c r="AN17" i="9"/>
  <c r="JD821" i="9" l="1"/>
  <c r="JE820" i="9"/>
  <c r="JH819" i="9"/>
  <c r="JI819" i="9"/>
  <c r="JG819" i="9"/>
  <c r="JF820" i="9"/>
  <c r="AO19" i="9" a="1"/>
  <c r="AO19" i="9" l="1"/>
  <c r="AO20" i="9" s="1"/>
  <c r="JD822" i="9"/>
  <c r="JE821" i="9"/>
  <c r="JH820" i="9"/>
  <c r="JI820" i="9"/>
  <c r="JG820" i="9"/>
  <c r="JF821" i="9"/>
  <c r="AP18" i="9" l="1"/>
  <c r="AO21" i="9"/>
  <c r="AO22" i="9"/>
  <c r="AO24" i="9" s="1"/>
  <c r="AO25" i="9" s="1"/>
  <c r="AO23" i="9" s="1"/>
  <c r="JD823" i="9"/>
  <c r="JE822" i="9"/>
  <c r="JH821" i="9"/>
  <c r="JF822" i="9"/>
  <c r="JG822" i="9"/>
  <c r="JI821" i="9"/>
  <c r="JG821" i="9"/>
  <c r="JH822" i="9"/>
  <c r="AO17" i="9"/>
  <c r="JD824" i="9" l="1"/>
  <c r="JE823" i="9"/>
  <c r="JI822" i="9"/>
  <c r="JG823" i="9"/>
  <c r="JH823" i="9"/>
  <c r="AP19" i="9" a="1"/>
  <c r="AP19" i="9" l="1"/>
  <c r="AP20" i="9" s="1"/>
  <c r="JD825" i="9"/>
  <c r="JE824" i="9"/>
  <c r="JI823" i="9"/>
  <c r="JF823" i="9"/>
  <c r="JF824" i="9"/>
  <c r="JG824" i="9"/>
  <c r="JH824" i="9"/>
  <c r="AQ18" i="9" l="1"/>
  <c r="AP21" i="9"/>
  <c r="AP22" i="9"/>
  <c r="AP24" i="9" s="1"/>
  <c r="AP25" i="9" s="1"/>
  <c r="AP23" i="9" s="1"/>
  <c r="JD826" i="9"/>
  <c r="JE825" i="9"/>
  <c r="JI824" i="9"/>
  <c r="JF825" i="9"/>
  <c r="AP17" i="9"/>
  <c r="JD827" i="9" l="1"/>
  <c r="JE826" i="9"/>
  <c r="JH825" i="9"/>
  <c r="JI825" i="9"/>
  <c r="JG825" i="9"/>
  <c r="JF826" i="9"/>
  <c r="AQ19" i="9" a="1"/>
  <c r="AQ19" i="9" l="1"/>
  <c r="AQ22" i="9" s="1"/>
  <c r="AQ24" i="9" s="1"/>
  <c r="AQ25" i="9" s="1"/>
  <c r="AQ23" i="9" s="1"/>
  <c r="JD828" i="9"/>
  <c r="JE827" i="9"/>
  <c r="JH826" i="9"/>
  <c r="JI826" i="9"/>
  <c r="JG826" i="9"/>
  <c r="JF827" i="9"/>
  <c r="AQ20" i="9" l="1"/>
  <c r="AR18" i="9" s="1"/>
  <c r="JD829" i="9"/>
  <c r="JE828" i="9"/>
  <c r="JH827" i="9"/>
  <c r="JI827" i="9"/>
  <c r="JG827" i="9"/>
  <c r="JF828" i="9"/>
  <c r="AQ17" i="9"/>
  <c r="AQ21" i="9" l="1"/>
  <c r="JD830" i="9"/>
  <c r="JE829" i="9"/>
  <c r="JH828" i="9"/>
  <c r="JI828" i="9"/>
  <c r="JG828" i="9"/>
  <c r="JF829" i="9"/>
  <c r="JG829" i="9"/>
  <c r="JH829" i="9"/>
  <c r="AR19" i="9" a="1"/>
  <c r="AR19" i="9" l="1"/>
  <c r="AR20" i="9" s="1"/>
  <c r="AS18" i="9" s="1"/>
  <c r="JD831" i="9"/>
  <c r="JE830" i="9"/>
  <c r="JI829" i="9"/>
  <c r="JF830" i="9"/>
  <c r="AR21" i="9" l="1"/>
  <c r="AR22" i="9"/>
  <c r="AR24" i="9" s="1"/>
  <c r="AR25" i="9" s="1"/>
  <c r="AR23" i="9" s="1"/>
  <c r="AR17" i="9"/>
  <c r="AS19" i="9" s="1" a="1"/>
  <c r="AS19" i="9" s="1"/>
  <c r="AS20" i="9" s="1"/>
  <c r="AT18" i="9" s="1"/>
  <c r="JD832" i="9"/>
  <c r="JE831" i="9"/>
  <c r="JH830" i="9"/>
  <c r="JI830" i="9"/>
  <c r="JG830" i="9"/>
  <c r="JF831" i="9"/>
  <c r="AS22" i="9" l="1"/>
  <c r="AS24" i="9" s="1"/>
  <c r="AS25" i="9" s="1"/>
  <c r="AS23" i="9" s="1"/>
  <c r="AS17" i="9"/>
  <c r="AT19" i="9" s="1" a="1"/>
  <c r="AT19" i="9" s="1"/>
  <c r="AT20" i="9" s="1"/>
  <c r="AU18" i="9" s="1"/>
  <c r="AS21" i="9"/>
  <c r="JD833" i="9"/>
  <c r="JE832" i="9"/>
  <c r="JH831" i="9"/>
  <c r="JI831" i="9"/>
  <c r="JG831" i="9"/>
  <c r="JF832" i="9"/>
  <c r="AT17" i="9" l="1"/>
  <c r="AU19" i="9" s="1" a="1"/>
  <c r="AU19" i="9" s="1"/>
  <c r="AU17" i="9" s="1"/>
  <c r="AV19" i="9" s="1" a="1"/>
  <c r="AV19" i="9" s="1"/>
  <c r="AT21" i="9"/>
  <c r="AT22" i="9"/>
  <c r="AT24" i="9" s="1"/>
  <c r="AT25" i="9" s="1"/>
  <c r="AT23" i="9" s="1"/>
  <c r="JD834" i="9"/>
  <c r="JE833" i="9"/>
  <c r="JH832" i="9"/>
  <c r="JI832" i="9"/>
  <c r="JG832" i="9"/>
  <c r="JF833" i="9"/>
  <c r="AU21" i="9" l="1"/>
  <c r="AU20" i="9"/>
  <c r="AV18" i="9" s="1"/>
  <c r="AU22" i="9"/>
  <c r="AU24" i="9" s="1"/>
  <c r="AU25" i="9" s="1"/>
  <c r="AU23" i="9" s="1"/>
  <c r="AV20" i="9"/>
  <c r="AW18" i="9" s="1"/>
  <c r="AV21" i="9"/>
  <c r="AV17" i="9"/>
  <c r="AW19" i="9" s="1" a="1"/>
  <c r="AW19" i="9" s="1"/>
  <c r="JD835" i="9"/>
  <c r="JE834" i="9"/>
  <c r="JH833" i="9"/>
  <c r="JI833" i="9"/>
  <c r="JG833" i="9"/>
  <c r="JF834" i="9"/>
  <c r="AV22" i="9" l="1"/>
  <c r="AV24" i="9" s="1"/>
  <c r="AV25" i="9" s="1"/>
  <c r="AV23" i="9" s="1"/>
  <c r="AW17" i="9"/>
  <c r="AX19" i="9" s="1" a="1"/>
  <c r="AX19" i="9" s="1"/>
  <c r="AW21" i="9"/>
  <c r="AW20" i="9"/>
  <c r="AX18" i="9" s="1"/>
  <c r="JD836" i="9"/>
  <c r="JE835" i="9"/>
  <c r="JH834" i="9"/>
  <c r="JI834" i="9"/>
  <c r="JG834" i="9"/>
  <c r="JF835" i="9"/>
  <c r="AW22" i="9" l="1"/>
  <c r="AX22" i="9" s="1"/>
  <c r="AX17" i="9"/>
  <c r="AY19" i="9" s="1" a="1"/>
  <c r="AY19" i="9" s="1"/>
  <c r="AX21" i="9"/>
  <c r="AX20" i="9"/>
  <c r="AY18" i="9" s="1"/>
  <c r="JD837" i="9"/>
  <c r="JE836" i="9"/>
  <c r="JH835" i="9"/>
  <c r="JG835" i="9"/>
  <c r="JI835" i="9"/>
  <c r="JF836" i="9"/>
  <c r="JG836" i="9"/>
  <c r="JH836" i="9"/>
  <c r="AW24" i="9" l="1"/>
  <c r="AW25" i="9" s="1"/>
  <c r="AW23" i="9" s="1"/>
  <c r="AY20" i="9"/>
  <c r="AZ18" i="9" s="1"/>
  <c r="AY17" i="9"/>
  <c r="AZ19" i="9" s="1" a="1"/>
  <c r="AZ19" i="9" s="1"/>
  <c r="AY21" i="9"/>
  <c r="AX24" i="9"/>
  <c r="AX25" i="9" s="1"/>
  <c r="AX23" i="9" s="1"/>
  <c r="AY22" i="9"/>
  <c r="JD838" i="9"/>
  <c r="JE837" i="9"/>
  <c r="JI836" i="9"/>
  <c r="JF837" i="9"/>
  <c r="AZ17" i="9" l="1"/>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L13" i="9" a="1"/>
  <c r="V11" i="9" a="1"/>
  <c r="F11" i="9" a="1"/>
  <c r="V11" i="9" l="1"/>
  <c r="F11" i="9"/>
  <c r="G11" i="9" s="1"/>
  <c r="L13" i="9"/>
  <c r="M13" i="9" s="1"/>
  <c r="F12" i="9" l="1"/>
  <c r="L5" i="9" a="1"/>
  <c r="L5" i="9" l="1"/>
  <c r="M5" i="9" s="1"/>
  <c r="L4" i="9" a="1"/>
  <c r="L4" i="9" l="1"/>
  <c r="M4" i="9" s="1"/>
  <c r="L6" i="9" s="1"/>
  <c r="L7" i="9" a="1"/>
  <c r="L7" i="9" l="1"/>
  <c r="C27" i="9" s="1" a="1"/>
  <c r="C27" i="9" l="1"/>
  <c r="C28" i="9" a="1"/>
  <c r="BJ27" i="9"/>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M27" i="9"/>
  <c r="U27" i="9"/>
  <c r="N27" i="9"/>
  <c r="T27" i="9"/>
  <c r="P27" i="9"/>
  <c r="L27" i="9"/>
  <c r="J27" i="9"/>
  <c r="S27" i="9"/>
  <c r="R27" i="9"/>
  <c r="O27" i="9"/>
  <c r="K27" i="9"/>
  <c r="C29" i="9" a="1"/>
  <c r="D27" i="9"/>
  <c r="H27" i="9"/>
  <c r="I27" i="9"/>
  <c r="V27" i="9"/>
  <c r="Q27" i="9"/>
  <c r="G27" i="9"/>
  <c r="BJ28" i="9"/>
  <c r="BG28" i="9" l="1"/>
  <c r="E27" i="9"/>
  <c r="DM27" i="9" s="1"/>
  <c r="C29" i="9"/>
  <c r="K29" i="9" s="1"/>
  <c r="BC28" i="9"/>
  <c r="AX28" i="9"/>
  <c r="AY28" i="9"/>
  <c r="BA28" i="9"/>
  <c r="BB28" i="9"/>
  <c r="BE28" i="9"/>
  <c r="AW28" i="9"/>
  <c r="AU28" i="9"/>
  <c r="BD28" i="9"/>
  <c r="AZ28" i="9"/>
  <c r="AV28" i="9"/>
  <c r="BF28" i="9"/>
  <c r="AS28" i="9"/>
  <c r="AT28" i="9"/>
  <c r="AR28" i="9"/>
  <c r="AO28" i="9"/>
  <c r="AP28" i="9"/>
  <c r="AL28" i="9"/>
  <c r="AJ28" i="9"/>
  <c r="AK28" i="9"/>
  <c r="AQ28" i="9"/>
  <c r="AM28" i="9"/>
  <c r="AN28" i="9"/>
  <c r="AI28" i="9"/>
  <c r="Y28" i="9"/>
  <c r="U28" i="9"/>
  <c r="K28" i="9"/>
  <c r="Z28" i="9"/>
  <c r="D28" i="9"/>
  <c r="J28" i="9"/>
  <c r="AD28" i="9"/>
  <c r="W28" i="9"/>
  <c r="AE28" i="9"/>
  <c r="Q28" i="9"/>
  <c r="R28" i="9"/>
  <c r="N28" i="9"/>
  <c r="AC28" i="9"/>
  <c r="AG28" i="9"/>
  <c r="G28" i="9"/>
  <c r="AA28" i="9"/>
  <c r="P28" i="9"/>
  <c r="S28" i="9"/>
  <c r="AH28" i="9"/>
  <c r="M28" i="9"/>
  <c r="X28" i="9"/>
  <c r="H28" i="9"/>
  <c r="V28" i="9"/>
  <c r="O28" i="9"/>
  <c r="AB28" i="9"/>
  <c r="I28" i="9"/>
  <c r="T28" i="9"/>
  <c r="AF28" i="9"/>
  <c r="L28" i="9"/>
  <c r="C30" i="9" a="1"/>
  <c r="BG29" i="9" l="1"/>
  <c r="E28" i="9"/>
  <c r="BV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D29" i="9"/>
  <c r="CS27" i="9"/>
  <c r="CR27" i="9"/>
  <c r="P29" i="9"/>
  <c r="AC29" i="9"/>
  <c r="R29" i="9"/>
  <c r="AF29" i="9"/>
  <c r="H29" i="9"/>
  <c r="AJ29" i="9"/>
  <c r="AD29" i="9"/>
  <c r="G29" i="9"/>
  <c r="Z29" i="9"/>
  <c r="AB29" i="9"/>
  <c r="AP29" i="9"/>
  <c r="AG29" i="9"/>
  <c r="AE29" i="9"/>
  <c r="I29" i="9"/>
  <c r="CU27" i="9"/>
  <c r="U29" i="9"/>
  <c r="CP27" i="9"/>
  <c r="CO27" i="9"/>
  <c r="S29" i="9"/>
  <c r="V29" i="9"/>
  <c r="L29" i="9"/>
  <c r="AM29" i="9"/>
  <c r="O29" i="9"/>
  <c r="AK29" i="9"/>
  <c r="AQ29" i="9"/>
  <c r="AA29" i="9"/>
  <c r="AO29" i="9"/>
  <c r="W29" i="9"/>
  <c r="J29" i="9"/>
  <c r="Q29" i="9"/>
  <c r="CT27" i="9"/>
  <c r="N29" i="9"/>
  <c r="X29" i="9"/>
  <c r="Y29" i="9"/>
  <c r="M29" i="9"/>
  <c r="T29" i="9"/>
  <c r="CW27" i="9"/>
  <c r="CQ27" i="9"/>
  <c r="AI29" i="9"/>
  <c r="CV27" i="9"/>
  <c r="CC27" i="9"/>
  <c r="CF27" i="9"/>
  <c r="CH27" i="9"/>
  <c r="CM27" i="9"/>
  <c r="CJ27" i="9"/>
  <c r="CI27" i="9"/>
  <c r="CD27" i="9"/>
  <c r="CN27" i="9"/>
  <c r="CL27" i="9"/>
  <c r="CE27" i="9"/>
  <c r="CK27" i="9"/>
  <c r="CG27" i="9"/>
  <c r="BV27" i="9"/>
  <c r="BY27" i="9"/>
  <c r="BN27" i="9"/>
  <c r="BO27" i="9"/>
  <c r="BR27" i="9"/>
  <c r="F27" i="9"/>
  <c r="BS27" i="9"/>
  <c r="BU27" i="9"/>
  <c r="BQ27" i="9"/>
  <c r="CA27" i="9"/>
  <c r="CB27" i="9"/>
  <c r="BZ27" i="9"/>
  <c r="C31" i="9" a="1"/>
  <c r="BX27" i="9"/>
  <c r="BW27" i="9"/>
  <c r="BP27" i="9"/>
  <c r="BT27" i="9"/>
  <c r="BJ29" i="9"/>
  <c r="CK28" i="9" l="1"/>
  <c r="BT28" i="9"/>
  <c r="CM28" i="9"/>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BO28" i="9"/>
  <c r="CF28" i="9"/>
  <c r="BR28" i="9"/>
  <c r="CL28" i="9"/>
  <c r="F28" i="9"/>
  <c r="BS28" i="9"/>
  <c r="CN28" i="9"/>
  <c r="CE28" i="9"/>
  <c r="BZ28" i="9"/>
  <c r="BX28" i="9"/>
  <c r="CA28" i="9"/>
  <c r="BU28" i="9"/>
  <c r="BY28" i="9"/>
  <c r="CC28" i="9"/>
  <c r="BW28" i="9"/>
  <c r="CH28" i="9"/>
  <c r="CD28" i="9"/>
  <c r="BN28" i="9"/>
  <c r="CB28" i="9"/>
  <c r="CG28" i="9"/>
  <c r="BQ28" i="9"/>
  <c r="BP28" i="9"/>
  <c r="BJ30" i="9"/>
  <c r="BJ31"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BU29" i="9"/>
  <c r="CO29" i="9"/>
  <c r="CD29" i="9"/>
  <c r="CN29" i="9"/>
  <c r="BT29" i="9"/>
  <c r="CH29" i="9"/>
  <c r="BN29" i="9"/>
  <c r="BO29" i="9"/>
  <c r="CE29" i="9"/>
  <c r="BQ29" i="9"/>
  <c r="CC29" i="9"/>
  <c r="CB29" i="9"/>
  <c r="BX29" i="9"/>
  <c r="CR29" i="9"/>
  <c r="CK29" i="9"/>
  <c r="CQ29" i="9"/>
  <c r="CU29" i="9"/>
  <c r="CM29" i="9"/>
  <c r="BW29" i="9"/>
  <c r="CV29" i="9"/>
  <c r="CP29" i="9"/>
  <c r="F29" i="9"/>
  <c r="CJ29" i="9"/>
  <c r="CW29" i="9"/>
  <c r="CG29" i="9"/>
  <c r="CL29" i="9"/>
  <c r="CA29" i="9"/>
  <c r="BR29" i="9"/>
  <c r="CF29" i="9"/>
  <c r="CI29" i="9"/>
  <c r="BY29" i="9"/>
  <c r="BS29" i="9"/>
  <c r="BP29" i="9"/>
  <c r="BV29" i="9"/>
  <c r="BZ29" i="9"/>
  <c r="CT29" i="9"/>
  <c r="F31" i="9" l="1"/>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1"/>
            <color indexed="81"/>
            <rFont val="Tahoma"/>
            <family val="2"/>
          </rPr>
          <t xml:space="preserve">€  </t>
        </r>
        <r>
          <rPr>
            <b/>
            <sz val="8"/>
            <color indexed="81"/>
            <rFont val="Tahoma"/>
            <family val="2"/>
          </rPr>
          <t xml:space="preserve">  - to view euro-based time series
U    - to view all Units
All  - to view all</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<sst xmlns="http://schemas.openxmlformats.org/spreadsheetml/2006/main" count="1239" uniqueCount="589">
  <si>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</si>
  <si>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</si>
  <si>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</si>
  <si>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</si>
  <si>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</si>
  <si>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</si>
  <si>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</si>
  <si>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</si>
  <si>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</si>
  <si>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</si>
  <si>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</si>
  <si>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</si>
  <si>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</si>
  <si>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</si>
  <si>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</si>
  <si>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</si>
  <si>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</si>
  <si>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</si>
  <si>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</si>
  <si>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</si>
  <si>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</si>
  <si>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</si>
  <si>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</si>
  <si>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</si>
  <si>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</si>
  <si>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</si>
  <si>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</si>
  <si>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</si>
  <si>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</si>
  <si>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</si>
  <si>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</si>
  <si>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</si>
  <si>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</si>
  <si>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</si>
  <si>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</si>
  <si>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</si>
  <si>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</si>
  <si>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</si>
  <si>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</si>
  <si>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</si>
  <si>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</si>
  <si>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</si>
  <si>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</si>
  <si>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</si>
  <si>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</si>
  <si>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</si>
  <si>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</si>
  <si>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</si>
  <si>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</si>
  <si>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</si>
  <si>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</si>
  <si>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</si>
  <si>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</si>
  <si>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</si>
  <si>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</si>
  <si>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</si>
  <si>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</si>
  <si>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</si>
  <si>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</si>
  <si>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</si>
  <si>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</si>
  <si>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</si>
  <si>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</si>
  <si>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</si>
  <si>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</si>
  <si>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</si>
  <si>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</si>
  <si>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</si>
  <si>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</si>
  <si>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</si>
  <si>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</si>
  <si>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</si>
  <si>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</si>
  <si>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</si>
  <si>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</si>
  <si>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</si>
  <si>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</si>
  <si>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</si>
  <si>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</si>
  <si>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</si>
  <si>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</si>
  <si>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</si>
  <si>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</si>
  <si>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</si>
  <si>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</si>
  <si>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</si>
  <si>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</si>
  <si>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</si>
  <si>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</si>
  <si>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</si>
  <si>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</si>
  <si>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</si>
  <si>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</si>
  <si>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</si>
  <si>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</si>
  <si>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</si>
  <si>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</si>
  <si>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</si>
  <si>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</si>
  <si>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</si>
  <si>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</si>
  <si>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</si>
  <si>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</si>
  <si>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</si>
  <si>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</si>
  <si>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</si>
  <si>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</si>
  <si>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</si>
  <si>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</si>
  <si>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</si>
  <si>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</si>
  <si>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</si>
  <si>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</si>
  <si>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</si>
  <si>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</si>
  <si>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</si>
  <si>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</si>
  <si>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</si>
  <si>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</si>
  <si>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</si>
  <si>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</si>
  <si>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</si>
  <si>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</si>
  <si>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</si>
  <si>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</si>
  <si>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</si>
  <si>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</si>
  <si>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</si>
  <si>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</si>
  <si>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</si>
  <si>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</si>
  <si>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</si>
  <si>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</si>
  <si>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</si>
  <si>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</si>
  <si>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</si>
  <si>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</si>
  <si>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</si>
  <si>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</si>
  <si>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</si>
  <si>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</si>
  <si>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</si>
  <si>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</si>
  <si>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</si>
  <si>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</si>
  <si>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</si>
  <si>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</si>
  <si>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</si>
  <si>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</si>
  <si>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</si>
  <si>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</si>
  <si>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</si>
  <si>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</si>
  <si>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</si>
  <si>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</si>
  <si>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</si>
  <si>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</si>
  <si>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</si>
  <si>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</si>
  <si>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</si>
  <si>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</si>
  <si>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</si>
  <si>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</si>
  <si>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</si>
  <si>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</si>
  <si>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</si>
  <si>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</si>
  <si>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</si>
  <si>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</si>
  <si>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</si>
  <si>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</si>
  <si>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</si>
  <si>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</si>
  <si>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</si>
  <si>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</si>
  <si>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</si>
  <si>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</si>
  <si>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</si>
  <si>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</si>
  <si>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</si>
  <si>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</si>
  <si>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</si>
  <si>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</si>
  <si>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</si>
  <si>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</si>
  <si>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</si>
  <si>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</si>
  <si>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</si>
  <si>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</si>
  <si>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</si>
  <si>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</si>
  <si>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</si>
  <si>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</si>
  <si>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</si>
  <si>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</si>
  <si>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</si>
  <si>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</si>
  <si>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</si>
  <si>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</si>
  <si>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</si>
  <si>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</si>
  <si>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</si>
  <si>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</si>
  <si>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</si>
  <si>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</si>
  <si>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</si>
  <si>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</si>
  <si>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</si>
  <si>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</si>
  <si>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</si>
  <si>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</si>
  <si>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</si>
  <si>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</si>
  <si>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</si>
  <si>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</si>
  <si>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</si>
  <si>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</si>
  <si>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</si>
  <si>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</si>
  <si>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</si>
  <si>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</si>
  <si>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</si>
  <si>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</si>
  <si>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</si>
  <si>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</si>
  <si>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</si>
  <si>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</si>
  <si>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</si>
  <si>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</si>
  <si>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</si>
  <si>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</si>
  <si>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</si>
  <si>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</si>
  <si>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</si>
  <si>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</si>
  <si>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</si>
  <si>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</si>
  <si>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</si>
  <si>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</si>
  <si>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</si>
  <si>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</si>
  <si>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</si>
  <si>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</si>
  <si>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</si>
  <si>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</si>
  <si>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</si>
  <si>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</si>
  <si>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</si>
  <si>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</si>
  <si>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</si>
  <si>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</si>
  <si>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</si>
  <si>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</si>
  <si>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</si>
  <si>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</si>
  <si>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</si>
  <si>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</si>
  <si>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</si>
  <si>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</si>
  <si>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</si>
  <si>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</si>
  <si>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</si>
  <si>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</si>
  <si>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</si>
  <si>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</si>
  <si>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</si>
  <si>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</si>
  <si>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</si>
  <si>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</si>
  <si>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</si>
  <si>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</si>
  <si>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</si>
  <si>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</si>
  <si>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</si>
  <si>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</si>
  <si>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</si>
  <si>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</si>
  <si>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</si>
  <si>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</si>
  <si>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</si>
  <si>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</si>
  <si>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</si>
  <si>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</si>
  <si>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</si>
  <si>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</si>
  <si>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</si>
  <si>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</si>
  <si>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</si>
  <si>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</si>
  <si>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</si>
  <si>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</si>
  <si>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</si>
  <si>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</si>
  <si>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</si>
  <si>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</si>
  <si>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</si>
  <si>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</si>
  <si>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</si>
  <si>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</si>
  <si>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</si>
  <si>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</si>
  <si>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</si>
  <si>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</si>
  <si>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</si>
  <si>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</si>
  <si>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</si>
  <si>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</si>
  <si>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</si>
  <si>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</si>
  <si>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</si>
  <si>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</si>
  <si>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</si>
  <si>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</si>
  <si>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</si>
  <si>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</si>
  <si>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</si>
  <si>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</si>
  <si>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</si>
  <si>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</si>
  <si>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</si>
  <si>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</si>
  <si>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</si>
  <si>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</si>
  <si>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</si>
  <si>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</si>
  <si>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</si>
  <si>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</si>
  <si>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</si>
  <si>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</si>
  <si>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</si>
  <si>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</si>
  <si>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</si>
  <si>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</si>
  <si>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</si>
  <si>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</si>
  <si>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</si>
  <si>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</si>
  <si>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</si>
  <si>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</si>
  <si>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</si>
  <si>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</si>
  <si>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</si>
  <si>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</si>
  <si>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</si>
  <si>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</si>
  <si>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</si>
  <si>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</si>
  <si>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</si>
  <si>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</si>
  <si>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</si>
  <si>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</si>
  <si>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</si>
  <si>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</si>
  <si>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</si>
  <si>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</si>
  <si>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</si>
  <si>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</si>
  <si>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</si>
  <si>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</si>
  <si>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</si>
  <si>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</si>
  <si>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</si>
  <si>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</si>
  <si>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</si>
  <si>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</si>
  <si>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</si>
  <si>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</si>
  <si>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</si>
  <si>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</si>
  <si>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</si>
  <si>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</si>
  <si>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</si>
  <si>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</si>
  <si>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</si>
  <si>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</si>
  <si>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</si>
  <si>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</si>
  <si>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</si>
  <si>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</si>
  <si>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</si>
  <si>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</si>
  <si>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</si>
  <si>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</si>
  <si>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</si>
  <si>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</si>
  <si>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</si>
  <si>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</si>
  <si>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</si>
  <si>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</si>
  <si>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</si>
  <si>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</si>
  <si>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</si>
  <si>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</si>
  <si>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</si>
  <si>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</si>
  <si>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</si>
  <si>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</si>
  <si>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</si>
  <si>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</si>
  <si>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</si>
  <si>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</si>
  <si>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</si>
  <si>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</si>
  <si>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</si>
  <si>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</si>
  <si>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</si>
  <si>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</si>
  <si>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</si>
  <si>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</si>
  <si>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</si>
  <si>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</si>
  <si>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</si>
  <si>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</si>
  <si>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</si>
  <si>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</si>
  <si>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</si>
  <si>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</si>
  <si>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</si>
  <si>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</si>
  <si>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</si>
  <si>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</si>
  <si>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</si>
  <si>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</si>
  <si>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</si>
  <si>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</si>
  <si>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</si>
  <si>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</si>
  <si>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</si>
  <si>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</si>
  <si>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</si>
  <si>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</si>
  <si>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</si>
  <si>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</si>
  <si>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</si>
  <si>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</si>
  <si>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</si>
  <si>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</si>
  <si>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</si>
  <si>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</si>
  <si>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</si>
  <si>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</si>
  <si>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</si>
  <si>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</si>
  <si>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</si>
  <si>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</si>
  <si>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</si>
  <si>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</si>
  <si>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</si>
  <si>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</si>
  <si>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</si>
  <si>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</si>
  <si>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</si>
  <si>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</si>
  <si>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</si>
  <si>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</si>
  <si>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</si>
  <si>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</si>
  <si>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</si>
  <si>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</si>
  <si>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</si>
  <si>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</si>
  <si>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</si>
  <si>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</si>
  <si>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</si>
  <si>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</si>
  <si>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</si>
  <si>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</si>
  <si>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</si>
  <si>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</si>
  <si>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</si>
  <si>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</si>
  <si>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</si>
  <si>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</si>
  <si>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</si>
  <si>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</si>
  <si>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</si>
  <si>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</si>
  <si>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</si>
  <si>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</si>
  <si>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</si>
  <si>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</si>
  <si>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</si>
  <si>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</si>
  <si>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</si>
  <si>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</si>
  <si>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</si>
  <si>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</si>
  <si>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</si>
  <si>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</si>
  <si>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</si>
  <si>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</si>
  <si>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</si>
  <si>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</si>
  <si>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</si>
  <si>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</si>
  <si>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</si>
  <si>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</si>
  <si>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</si>
  <si>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</si>
  <si>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</si>
  <si>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</si>
  <si>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</si>
  <si>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</si>
  <si>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</si>
  <si>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</si>
  <si>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</si>
  <si>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</si>
  <si>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</si>
  <si>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</si>
  <si>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</si>
  <si>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</si>
  <si>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</si>
  <si>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</si>
  <si>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</si>
  <si>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</si>
  <si>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</si>
  <si>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</si>
  <si>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</si>
  <si>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</si>
  <si>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</si>
  <si>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</si>
  <si>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</si>
  <si>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</si>
  <si>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</si>
  <si>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</si>
  <si>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</si>
  <si>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</si>
  <si>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</si>
  <si>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</si>
  <si>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</si>
  <si>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</si>
  <si>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</si>
  <si>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</si>
  <si>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</si>
  <si>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</si>
  <si>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</si>
  <si>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</si>
  <si>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</si>
  <si>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</si>
  <si>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</si>
  <si>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</si>
  <si>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</si>
  <si>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</si>
  <si>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</si>
  <si>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</si>
  <si>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</si>
  <si>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</si>
  <si>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</si>
  <si>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</si>
  <si>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</si>
  <si>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</si>
  <si>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</si>
  <si>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</si>
  <si>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</si>
  <si>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</si>
  <si>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</si>
  <si>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</si>
  <si>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</si>
  <si>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</si>
  <si>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</si>
  <si>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</si>
  <si>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</si>
  <si>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</si>
  <si>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</si>
  <si>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</si>
  <si>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</si>
  <si>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</si>
  <si>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</si>
  <si>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</si>
  <si>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Last Modified  on 7/23/2012 by gbalaji</t>
  </si>
  <si>
    <t>NO</t>
  </si>
  <si>
    <t>EUR</t>
  </si>
  <si>
    <t>EUR Dollar</t>
  </si>
  <si>
    <t>CT BOM Template</t>
  </si>
  <si>
    <t>CT CBP Override Risk Filter (Units)</t>
  </si>
  <si>
    <t>Attach Rate</t>
  </si>
  <si>
    <t>Configuration Based Plan (Units)</t>
  </si>
  <si>
    <t>Loaded (Trans)</t>
  </si>
  <si>
    <t xml:space="preserve">Equal to CT CBP Override Risk Filter_Intermediate (Units) *CT CBP Override (Units) </t>
  </si>
  <si>
    <t>Data supplied from Source System.</t>
  </si>
  <si>
    <t>Calculated based on attach rate * CT CBP Override Risk Filter (Units)</t>
  </si>
  <si>
    <t>Planning UOM</t>
  </si>
  <si>
    <t>UOM_INDEX</t>
  </si>
  <si>
    <t>SWUPD_REFRESH_UOM</t>
  </si>
  <si>
    <t>First item</t>
  </si>
  <si>
    <t>Unique TS</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</si>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</sst>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83"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sz val="9"/>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1"/>
      <color indexed="81"/>
      <name val="Tahoma"/>
      <family val="2"/>
    </font>
    <font>
      <b/>
      <sz val="9"/>
      <color rgb="FFFF0000"/>
      <name val="Arial"/>
      <family val="2"/>
    </font>
    <font>
      <sz val="10"/>
      <color rgb="FFFF0000"/>
      <name val="Arial"/>
      <family val="2"/>
    </font>
    <font>
      <sz val="9"/>
      <color rgb="FFFF0000"/>
      <name val="Arial"/>
      <family val="2"/>
    </font>
    <font>
      <i/>
      <sz val="9"/>
      <color theme="0"/>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87">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9"/>
      </left>
      <right/>
      <top/>
      <bottom style="thin">
        <color indexed="15"/>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thin">
        <color indexed="15"/>
      </right>
      <top/>
      <bottom style="double">
        <color rgb="FFB50A00"/>
      </bottom>
      <diagonal/>
    </border>
    <border>
      <left/>
      <right style="thin">
        <color indexed="15"/>
      </right>
      <top style="thin">
        <color indexed="15"/>
      </top>
      <bottom style="thin">
        <color indexed="15"/>
      </bottom>
      <diagonal/>
    </border>
    <border>
      <left style="thin">
        <color indexed="15"/>
      </left>
      <right style="thin">
        <color indexed="15"/>
      </right>
      <top/>
      <bottom style="double">
        <color theme="9" tint="-0.499984740745262"/>
      </bottom>
      <diagonal/>
    </border>
    <border>
      <left style="thin">
        <color indexed="15"/>
      </left>
      <right/>
      <top/>
      <bottom style="double">
        <color theme="9" tint="-0.499984740745262"/>
      </bottom>
      <diagonal/>
    </border>
    <border>
      <left/>
      <right style="thin">
        <color indexed="15"/>
      </right>
      <top/>
      <bottom style="double">
        <color theme="9" tint="-0.499984740745262"/>
      </bottom>
      <diagonal/>
    </border>
    <border>
      <left style="thin">
        <color indexed="18"/>
      </left>
      <right style="thin">
        <color indexed="18"/>
      </right>
      <top/>
      <bottom style="double">
        <color theme="9" tint="-0.499984740745262"/>
      </bottom>
      <diagonal/>
    </border>
    <border>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bottom/>
      <diagonal/>
    </border>
    <border>
      <left/>
      <right style="thin">
        <color indexed="18"/>
      </right>
      <top/>
      <bottom style="double">
        <color theme="9" tint="-0.499984740745262"/>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hair">
        <color indexed="64"/>
      </top>
      <bottom/>
      <diagonal/>
    </border>
  </borders>
  <cellStyleXfs count="12">
    <xf numFmtId="0" fontId="0" fillId="0" borderId="0"/>
    <xf numFmtId="0" fontId="3" fillId="0" borderId="0" applyNumberFormat="0" applyFill="0" applyBorder="0" applyAlignment="0" applyProtection="0"/>
    <xf numFmtId="0" fontId="49"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28">
    <xf numFmtId="0" fontId="0" fillId="0" borderId="0" xfId="0"/>
    <xf numFmtId="0" fontId="61" fillId="20" borderId="79" xfId="0" applyFont="1" applyFill="1" applyBorder="1" applyAlignment="1">
      <alignment horizontal="center" vertical="center"/>
    </xf>
    <xf numFmtId="0" fontId="61" fillId="20" borderId="80"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6"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7" fillId="9" borderId="0" xfId="0" applyFont="1" applyFill="1"/>
    <xf numFmtId="0" fontId="47"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1"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2"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3"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4" fillId="9" borderId="0" xfId="0" applyFont="1" applyFill="1"/>
    <xf numFmtId="0" fontId="53" fillId="0" borderId="0" xfId="0" applyFont="1" applyFill="1" applyBorder="1" applyAlignment="1">
      <alignment vertical="center"/>
    </xf>
    <xf numFmtId="0" fontId="55" fillId="0" borderId="0" xfId="0" applyFont="1" applyBorder="1" applyAlignment="1">
      <alignment vertical="center"/>
    </xf>
    <xf numFmtId="0" fontId="56"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60" fillId="9" borderId="0" xfId="0" applyFont="1" applyFill="1" applyAlignment="1">
      <alignment vertical="center"/>
    </xf>
    <xf numFmtId="0" fontId="59" fillId="9" borderId="38" xfId="0" applyFont="1" applyFill="1" applyBorder="1" applyAlignment="1">
      <alignment vertical="center"/>
    </xf>
    <xf numFmtId="0" fontId="58" fillId="9" borderId="33" xfId="2" applyFont="1" applyFill="1" applyBorder="1" applyAlignment="1" applyProtection="1">
      <alignment vertical="center" shrinkToFit="1"/>
    </xf>
    <xf numFmtId="0" fontId="50" fillId="0" borderId="33" xfId="0" applyFont="1" applyFill="1" applyBorder="1" applyAlignment="1">
      <alignment horizontal="left" vertical="center"/>
    </xf>
    <xf numFmtId="0" fontId="50"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50"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0" fontId="57" fillId="0" borderId="0" xfId="0" applyFont="1" applyBorder="1" applyAlignment="1">
      <alignment vertical="center"/>
    </xf>
    <xf numFmtId="0" fontId="64"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1" fillId="15" borderId="0" xfId="0" applyFont="1" applyFill="1" applyAlignment="1">
      <alignment horizontal="left"/>
    </xf>
    <xf numFmtId="0" fontId="51" fillId="15" borderId="0" xfId="0" applyFont="1" applyFill="1" applyAlignment="1">
      <alignment horizontal="right"/>
    </xf>
    <xf numFmtId="0" fontId="51" fillId="15" borderId="0" xfId="0" applyFont="1" applyFill="1"/>
    <xf numFmtId="0" fontId="51"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0" fontId="69" fillId="0" borderId="0" xfId="0" applyFont="1"/>
    <xf numFmtId="0" fontId="58" fillId="9" borderId="0" xfId="1" applyFont="1" applyFill="1"/>
    <xf numFmtId="0" fontId="58" fillId="0" borderId="0" xfId="1" applyFont="1"/>
    <xf numFmtId="0" fontId="51"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applyAlignment="1">
      <alignment vertical="center"/>
    </xf>
    <xf numFmtId="0" fontId="3" fillId="9" borderId="0" xfId="1" applyFill="1"/>
    <xf numFmtId="0" fontId="50" fillId="9" borderId="33" xfId="0" applyNumberFormat="1" applyFont="1" applyFill="1" applyBorder="1" applyAlignment="1">
      <alignment horizontal="left" vertical="top"/>
    </xf>
    <xf numFmtId="38" fontId="62" fillId="0" borderId="39" xfId="3" applyNumberFormat="1" applyFont="1" applyFill="1" applyBorder="1" applyAlignment="1">
      <alignment horizontal="right" vertical="center"/>
    </xf>
    <xf numFmtId="38" fontId="62"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7" xfId="3" applyNumberFormat="1" applyFont="1" applyFill="1" applyBorder="1" applyAlignment="1">
      <alignment horizontal="left" vertical="center"/>
    </xf>
    <xf numFmtId="166" fontId="16" fillId="0" borderId="57" xfId="2" applyNumberFormat="1" applyFont="1" applyFill="1" applyBorder="1" applyAlignment="1">
      <alignment horizontal="left" vertical="center"/>
    </xf>
    <xf numFmtId="0" fontId="16" fillId="0" borderId="0" xfId="0" applyFont="1" applyBorder="1"/>
    <xf numFmtId="0" fontId="16" fillId="9" borderId="0" xfId="0" applyFont="1" applyFill="1" applyBorder="1" applyAlignment="1">
      <alignment vertical="center"/>
    </xf>
    <xf numFmtId="0" fontId="68" fillId="0" borderId="0" xfId="0" applyFont="1" applyFill="1" applyBorder="1" applyAlignment="1">
      <alignment vertical="center" shrinkToFit="1"/>
    </xf>
    <xf numFmtId="0" fontId="72" fillId="0" borderId="0" xfId="5" applyFont="1" applyAlignment="1" applyProtection="1"/>
    <xf numFmtId="9" fontId="16" fillId="9" borderId="0" xfId="6" applyFont="1" applyFill="1"/>
    <xf numFmtId="0" fontId="3" fillId="0" borderId="0" xfId="1" applyBorder="1"/>
    <xf numFmtId="0" fontId="70" fillId="0" borderId="0" xfId="0" applyFont="1" applyBorder="1" applyAlignment="1">
      <alignment vertical="center"/>
    </xf>
    <xf numFmtId="0" fontId="2" fillId="9" borderId="62" xfId="0" applyFont="1" applyFill="1" applyBorder="1"/>
    <xf numFmtId="10" fontId="2" fillId="9" borderId="63" xfId="6" applyNumberFormat="1" applyFont="1" applyFill="1" applyBorder="1"/>
    <xf numFmtId="0" fontId="2" fillId="9" borderId="60" xfId="0" applyFont="1" applyFill="1" applyBorder="1" applyAlignment="1"/>
    <xf numFmtId="0" fontId="2" fillId="9" borderId="63" xfId="0" applyFont="1" applyFill="1" applyBorder="1" applyAlignment="1">
      <alignment horizontal="center"/>
    </xf>
    <xf numFmtId="0" fontId="2" fillId="9" borderId="60" xfId="0" applyFont="1" applyFill="1" applyBorder="1"/>
    <xf numFmtId="0" fontId="2" fillId="9" borderId="63" xfId="0" applyNumberFormat="1" applyFont="1" applyFill="1" applyBorder="1" applyAlignment="1">
      <alignment horizontal="center"/>
    </xf>
    <xf numFmtId="0" fontId="2" fillId="9" borderId="63" xfId="0" applyFont="1" applyFill="1" applyBorder="1"/>
    <xf numFmtId="166" fontId="50" fillId="9" borderId="56" xfId="0" applyNumberFormat="1" applyFont="1" applyFill="1" applyBorder="1" applyAlignment="1">
      <alignment horizontal="left" vertical="center"/>
    </xf>
    <xf numFmtId="0" fontId="75" fillId="9" borderId="0" xfId="0" applyFont="1" applyFill="1"/>
    <xf numFmtId="1" fontId="2" fillId="9" borderId="61" xfId="6" applyNumberFormat="1" applyFont="1" applyFill="1" applyBorder="1"/>
    <xf numFmtId="0" fontId="66" fillId="14" borderId="64" xfId="0" applyNumberFormat="1" applyFont="1" applyFill="1" applyBorder="1" applyAlignment="1">
      <alignment horizontal="center" vertical="center"/>
    </xf>
    <xf numFmtId="0" fontId="51" fillId="18" borderId="34" xfId="0" applyFont="1" applyFill="1" applyBorder="1" applyAlignment="1">
      <alignment vertical="center"/>
    </xf>
    <xf numFmtId="0" fontId="58" fillId="18" borderId="55" xfId="2" applyFont="1" applyFill="1" applyBorder="1" applyAlignment="1">
      <alignment horizontal="center" vertical="center"/>
    </xf>
    <xf numFmtId="0" fontId="50" fillId="0" borderId="66" xfId="0" applyFont="1" applyFill="1" applyBorder="1" applyAlignment="1">
      <alignment horizontal="left" vertical="center"/>
    </xf>
    <xf numFmtId="0" fontId="50" fillId="9" borderId="66" xfId="0" applyFont="1" applyFill="1" applyBorder="1" applyAlignment="1">
      <alignment horizontal="left" vertical="center"/>
    </xf>
    <xf numFmtId="0" fontId="50" fillId="9" borderId="66" xfId="0" applyFont="1" applyFill="1" applyBorder="1" applyAlignment="1">
      <alignment horizontal="left" vertical="top"/>
    </xf>
    <xf numFmtId="38" fontId="62" fillId="0" borderId="33" xfId="3" applyNumberFormat="1" applyFont="1" applyFill="1" applyBorder="1" applyAlignment="1">
      <alignment horizontal="right" vertical="center"/>
    </xf>
    <xf numFmtId="0" fontId="66" fillId="14" borderId="67" xfId="0" applyNumberFormat="1" applyFont="1" applyFill="1" applyBorder="1" applyAlignment="1">
      <alignment horizontal="center" vertical="center"/>
    </xf>
    <xf numFmtId="0" fontId="66" fillId="14" borderId="65" xfId="0" applyNumberFormat="1" applyFont="1" applyFill="1" applyBorder="1" applyAlignment="1">
      <alignment horizontal="center" vertical="center"/>
    </xf>
    <xf numFmtId="38" fontId="62"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0"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0" fontId="65"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167" fontId="16" fillId="9" borderId="69" xfId="3" applyNumberFormat="1" applyFont="1" applyFill="1" applyBorder="1" applyAlignment="1">
      <alignment horizontal="center" vertical="center"/>
    </xf>
    <xf numFmtId="166" fontId="16" fillId="9" borderId="70" xfId="3" applyNumberFormat="1" applyFont="1" applyFill="1" applyBorder="1" applyAlignment="1">
      <alignment horizontal="left" vertical="center"/>
    </xf>
    <xf numFmtId="166" fontId="16" fillId="0" borderId="71" xfId="3" applyNumberFormat="1" applyFont="1" applyFill="1" applyBorder="1" applyAlignment="1">
      <alignment horizontal="left" vertical="center"/>
    </xf>
    <xf numFmtId="166" fontId="16" fillId="0" borderId="71" xfId="2" applyNumberFormat="1" applyFont="1" applyFill="1" applyBorder="1" applyAlignment="1">
      <alignment horizontal="left" vertical="center"/>
    </xf>
    <xf numFmtId="38" fontId="62" fillId="0" borderId="69" xfId="3" applyNumberFormat="1" applyFont="1" applyFill="1" applyBorder="1" applyAlignment="1">
      <alignment horizontal="right" vertical="center"/>
    </xf>
    <xf numFmtId="38" fontId="62" fillId="0" borderId="72" xfId="3" applyNumberFormat="1" applyFont="1" applyFill="1" applyBorder="1" applyAlignment="1">
      <alignment horizontal="right" vertical="center"/>
    </xf>
    <xf numFmtId="38" fontId="62" fillId="0" borderId="70" xfId="3" applyNumberFormat="1" applyFont="1" applyFill="1" applyBorder="1" applyAlignment="1">
      <alignment horizontal="right" vertical="center"/>
    </xf>
    <xf numFmtId="38" fontId="62" fillId="0" borderId="68" xfId="3" applyNumberFormat="1" applyFont="1" applyFill="1" applyBorder="1" applyAlignment="1">
      <alignment horizontal="right" vertical="center"/>
    </xf>
    <xf numFmtId="0" fontId="25" fillId="9" borderId="0" xfId="1" applyFont="1" applyFill="1" applyBorder="1"/>
    <xf numFmtId="0" fontId="3" fillId="9" borderId="0" xfId="1" applyFill="1" applyBorder="1"/>
    <xf numFmtId="0" fontId="66" fillId="17" borderId="64" xfId="0" applyNumberFormat="1" applyFont="1" applyFill="1" applyBorder="1" applyAlignment="1">
      <alignment horizontal="center" vertical="center"/>
    </xf>
    <xf numFmtId="0" fontId="58" fillId="18" borderId="73" xfId="0" applyFont="1" applyFill="1" applyBorder="1" applyAlignment="1">
      <alignment vertical="center"/>
    </xf>
    <xf numFmtId="0" fontId="51" fillId="0" borderId="0" xfId="0" applyFont="1" applyFill="1" applyBorder="1" applyAlignment="1">
      <alignment vertical="center"/>
    </xf>
    <xf numFmtId="0" fontId="25" fillId="19" borderId="60" xfId="0" applyFont="1" applyFill="1" applyBorder="1" applyAlignment="1">
      <alignment horizontal="left" vertical="center"/>
    </xf>
    <xf numFmtId="166" fontId="16" fillId="0" borderId="76" xfId="3" applyNumberFormat="1" applyFont="1" applyFill="1" applyBorder="1" applyAlignment="1">
      <alignment horizontal="left" vertical="center"/>
    </xf>
    <xf numFmtId="166" fontId="16" fillId="0" borderId="77" xfId="3" applyNumberFormat="1" applyFont="1" applyFill="1" applyBorder="1" applyAlignment="1">
      <alignment horizontal="left" vertical="center"/>
    </xf>
    <xf numFmtId="0" fontId="25" fillId="19" borderId="62" xfId="0" applyFont="1" applyFill="1" applyBorder="1" applyAlignment="1">
      <alignment horizontal="left" vertical="center"/>
    </xf>
    <xf numFmtId="0" fontId="51" fillId="9" borderId="33" xfId="3" applyNumberFormat="1" applyFont="1" applyFill="1" applyBorder="1" applyAlignment="1">
      <alignment horizontal="left" vertical="center"/>
    </xf>
    <xf numFmtId="0" fontId="25" fillId="19" borderId="60" xfId="0" applyFont="1" applyFill="1" applyBorder="1"/>
    <xf numFmtId="166" fontId="16" fillId="0" borderId="39" xfId="3" applyNumberFormat="1" applyFont="1" applyFill="1" applyBorder="1" applyAlignment="1">
      <alignment horizontal="left" vertical="center"/>
    </xf>
    <xf numFmtId="166" fontId="16" fillId="0" borderId="69" xfId="3" applyNumberFormat="1" applyFont="1" applyFill="1" applyBorder="1" applyAlignment="1">
      <alignment horizontal="left" vertical="center"/>
    </xf>
    <xf numFmtId="0" fontId="51" fillId="18" borderId="0" xfId="0" applyFont="1" applyFill="1" applyBorder="1" applyAlignment="1">
      <alignment vertical="center"/>
    </xf>
    <xf numFmtId="0" fontId="25" fillId="19" borderId="33" xfId="0" applyFont="1" applyFill="1" applyBorder="1" applyAlignment="1">
      <alignment horizontal="left"/>
    </xf>
    <xf numFmtId="0" fontId="77" fillId="9" borderId="0" xfId="0" applyFont="1" applyFill="1" applyBorder="1" applyAlignment="1">
      <alignment horizontal="right"/>
    </xf>
    <xf numFmtId="0" fontId="16" fillId="0" borderId="78" xfId="0" applyFont="1" applyBorder="1" applyAlignment="1">
      <alignment vertical="center"/>
    </xf>
    <xf numFmtId="0" fontId="16" fillId="0" borderId="0" xfId="0" applyFont="1" applyBorder="1" applyAlignment="1">
      <alignment vertical="center"/>
    </xf>
    <xf numFmtId="0" fontId="16" fillId="0" borderId="58" xfId="0" applyFont="1" applyBorder="1" applyAlignment="1">
      <alignment vertical="center"/>
    </xf>
    <xf numFmtId="0" fontId="16" fillId="0" borderId="82" xfId="0" applyFont="1" applyBorder="1" applyAlignment="1">
      <alignment vertical="center"/>
    </xf>
    <xf numFmtId="0" fontId="16" fillId="0" borderId="83" xfId="0" applyFont="1" applyBorder="1" applyAlignment="1">
      <alignment vertical="center"/>
    </xf>
    <xf numFmtId="9" fontId="67" fillId="0" borderId="0" xfId="6" applyFont="1" applyFill="1" applyBorder="1" applyAlignment="1">
      <alignment horizontal="left" vertical="center" indent="1"/>
    </xf>
    <xf numFmtId="0" fontId="71"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168" fontId="74" fillId="0" borderId="81" xfId="0" applyNumberFormat="1" applyFont="1" applyFill="1" applyBorder="1" applyAlignment="1">
      <alignment horizontal="left" vertical="center" indent="1"/>
    </xf>
    <xf numFmtId="0" fontId="63" fillId="0" borderId="82" xfId="0" applyFont="1" applyFill="1" applyBorder="1" applyAlignment="1">
      <alignment horizontal="left" vertical="center" indent="1"/>
    </xf>
    <xf numFmtId="0" fontId="76" fillId="0" borderId="0" xfId="0" applyFont="1" applyAlignment="1">
      <alignment horizontal="right"/>
    </xf>
    <xf numFmtId="0" fontId="76" fillId="0" borderId="0" xfId="0" applyFont="1" applyBorder="1" applyAlignment="1">
      <alignment horizontal="right"/>
    </xf>
    <xf numFmtId="0" fontId="51" fillId="9" borderId="0" xfId="0" applyFont="1" applyFill="1" applyBorder="1"/>
    <xf numFmtId="0" fontId="58" fillId="0" borderId="0" xfId="0" applyFont="1" applyFill="1" applyBorder="1" applyAlignment="1">
      <alignment vertical="center" shrinkToFit="1"/>
    </xf>
    <xf numFmtId="0" fontId="51" fillId="0" borderId="0" xfId="0" applyFont="1" applyBorder="1"/>
    <xf numFmtId="0" fontId="51" fillId="0" borderId="0" xfId="0" applyFont="1" applyBorder="1" applyAlignment="1">
      <alignment vertical="center" wrapText="1"/>
    </xf>
    <xf numFmtId="168" fontId="51" fillId="0" borderId="0" xfId="0" applyNumberFormat="1" applyFont="1" applyBorder="1"/>
    <xf numFmtId="3" fontId="51" fillId="0" borderId="0" xfId="0" applyNumberFormat="1" applyFont="1" applyBorder="1"/>
    <xf numFmtId="0" fontId="58" fillId="0" borderId="0" xfId="1" applyFont="1" applyBorder="1"/>
    <xf numFmtId="0" fontId="58" fillId="0" borderId="0" xfId="1" applyNumberFormat="1" applyFont="1" applyBorder="1"/>
    <xf numFmtId="168" fontId="58" fillId="0" borderId="0" xfId="1" applyNumberFormat="1" applyFont="1" applyBorder="1"/>
    <xf numFmtId="168" fontId="51" fillId="0" borderId="0" xfId="1" applyNumberFormat="1" applyFont="1" applyBorder="1"/>
    <xf numFmtId="0" fontId="58" fillId="0" borderId="0" xfId="0" applyFont="1" applyBorder="1"/>
    <xf numFmtId="0" fontId="51" fillId="0" borderId="0" xfId="0" applyFont="1" applyBorder="1" applyAlignment="1">
      <alignment horizontal="right"/>
    </xf>
    <xf numFmtId="0" fontId="75" fillId="0" borderId="0" xfId="0" applyFont="1" applyBorder="1"/>
    <xf numFmtId="38" fontId="51" fillId="0" borderId="0" xfId="0" applyNumberFormat="1" applyFont="1" applyBorder="1"/>
    <xf numFmtId="0" fontId="51" fillId="0" borderId="0" xfId="0" applyFont="1" applyBorder="1" applyAlignment="1">
      <alignment vertical="top"/>
    </xf>
    <xf numFmtId="0" fontId="51" fillId="0" borderId="0" xfId="0" applyFont="1" applyBorder="1" applyAlignment="1">
      <alignment vertical="center"/>
    </xf>
    <xf numFmtId="168" fontId="51" fillId="0" borderId="0" xfId="0" applyNumberFormat="1" applyFont="1" applyBorder="1" applyAlignment="1">
      <alignment horizontal="right"/>
    </xf>
    <xf numFmtId="17" fontId="51" fillId="0" borderId="0" xfId="0" applyNumberFormat="1" applyFont="1" applyBorder="1"/>
    <xf numFmtId="0" fontId="51" fillId="0" borderId="0" xfId="0" applyNumberFormat="1" applyFont="1" applyBorder="1"/>
    <xf numFmtId="3" fontId="45" fillId="0" borderId="0" xfId="0" applyNumberFormat="1" applyFont="1" applyBorder="1"/>
    <xf numFmtId="0" fontId="25" fillId="0" borderId="0" xfId="1" applyFont="1" applyBorder="1"/>
    <xf numFmtId="0" fontId="45" fillId="0" borderId="0" xfId="0" applyFont="1" applyBorder="1"/>
    <xf numFmtId="0" fontId="61" fillId="20" borderId="84"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86" xfId="0" applyFont="1" applyFill="1" applyBorder="1" applyAlignment="1">
      <alignment horizontal="center" vertical="center"/>
    </xf>
    <xf numFmtId="0" fontId="16" fillId="0" borderId="0" xfId="0" applyFont="1" applyFill="1" applyBorder="1" applyAlignment="1">
      <alignment horizontal="center" vertical="center"/>
    </xf>
    <xf numFmtId="0" fontId="16" fillId="9" borderId="0" xfId="0" quotePrefix="1" applyFont="1" applyFill="1" applyBorder="1" applyAlignment="1">
      <alignment horizontal="center" vertical="center"/>
    </xf>
    <xf numFmtId="0" fontId="16" fillId="9" borderId="0" xfId="0" applyFont="1" applyFill="1" applyBorder="1" applyAlignment="1">
      <alignment horizontal="left" vertical="center"/>
    </xf>
    <xf numFmtId="167" fontId="16" fillId="9" borderId="0" xfId="3" applyNumberFormat="1" applyFont="1" applyFill="1" applyBorder="1" applyAlignment="1">
      <alignment horizontal="center" vertical="center"/>
    </xf>
    <xf numFmtId="166" fontId="16" fillId="9" borderId="0" xfId="3" applyNumberFormat="1" applyFont="1" applyFill="1" applyBorder="1" applyAlignment="1">
      <alignment horizontal="left" vertical="center"/>
    </xf>
    <xf numFmtId="0" fontId="51" fillId="9" borderId="0" xfId="3" applyNumberFormat="1" applyFont="1" applyFill="1" applyBorder="1" applyAlignment="1">
      <alignment horizontal="left" vertical="center"/>
    </xf>
    <xf numFmtId="166" fontId="16" fillId="0" borderId="0" xfId="3" applyNumberFormat="1" applyFont="1" applyFill="1" applyBorder="1" applyAlignment="1">
      <alignment horizontal="left" vertical="center"/>
    </xf>
    <xf numFmtId="166" fontId="16" fillId="0" borderId="0" xfId="2" applyNumberFormat="1" applyFont="1" applyFill="1" applyBorder="1" applyAlignment="1">
      <alignment horizontal="left" vertical="center"/>
    </xf>
    <xf numFmtId="166" fontId="50" fillId="9" borderId="0" xfId="0" applyNumberFormat="1" applyFont="1" applyFill="1" applyBorder="1" applyAlignment="1">
      <alignment horizontal="left" vertical="center"/>
    </xf>
    <xf numFmtId="0" fontId="50" fillId="0" borderId="0" xfId="0" applyFont="1" applyFill="1" applyBorder="1" applyAlignment="1">
      <alignment horizontal="left" vertical="center"/>
    </xf>
    <xf numFmtId="0" fontId="50" fillId="9" borderId="0" xfId="0" applyFont="1" applyFill="1" applyBorder="1" applyAlignment="1">
      <alignment horizontal="left" vertical="center"/>
    </xf>
    <xf numFmtId="0" fontId="50" fillId="9" borderId="0" xfId="0" applyNumberFormat="1" applyFont="1" applyFill="1" applyBorder="1" applyAlignment="1">
      <alignment horizontal="left" vertical="top"/>
    </xf>
    <xf numFmtId="0" fontId="52" fillId="9" borderId="0" xfId="2" applyFont="1" applyFill="1" applyBorder="1" applyAlignment="1">
      <alignment horizontal="left" vertical="center" shrinkToFit="1"/>
    </xf>
    <xf numFmtId="0" fontId="50" fillId="9" borderId="0" xfId="0" applyFont="1" applyFill="1" applyBorder="1" applyAlignment="1">
      <alignment horizontal="left" vertical="top"/>
    </xf>
    <xf numFmtId="0" fontId="79" fillId="9" borderId="0" xfId="1" applyFont="1" applyFill="1"/>
    <xf numFmtId="0" fontId="80" fillId="0" borderId="0" xfId="0" applyFont="1"/>
    <xf numFmtId="0" fontId="71" fillId="0" borderId="0" xfId="1" applyFont="1"/>
    <xf numFmtId="0" fontId="79" fillId="0" borderId="0" xfId="1" applyFont="1"/>
    <xf numFmtId="0" fontId="81" fillId="9" borderId="0" xfId="0" applyFont="1" applyFill="1"/>
    <xf numFmtId="0" fontId="81" fillId="9" borderId="0" xfId="0" applyFont="1" applyFill="1" applyAlignment="1">
      <alignment shrinkToFit="1"/>
    </xf>
    <xf numFmtId="0" fontId="81" fillId="0" borderId="0" xfId="0" applyFont="1"/>
    <xf numFmtId="0" fontId="71" fillId="9" borderId="0" xfId="2" applyFont="1" applyFill="1"/>
    <xf numFmtId="0" fontId="81" fillId="9" borderId="0" xfId="0" applyNumberFormat="1" applyFont="1" applyFill="1"/>
    <xf numFmtId="0" fontId="71" fillId="9" borderId="0" xfId="2" applyNumberFormat="1" applyFont="1" applyFill="1"/>
    <xf numFmtId="0" fontId="79" fillId="0" borderId="0" xfId="2" applyFont="1"/>
    <xf numFmtId="0" fontId="51" fillId="0" borderId="0" xfId="0" applyFont="1" applyAlignment="1">
      <alignment vertical="center"/>
    </xf>
    <xf numFmtId="0" fontId="75" fillId="0" borderId="0" xfId="0" applyFont="1"/>
    <xf numFmtId="166" fontId="51" fillId="9" borderId="0" xfId="0" applyNumberFormat="1" applyFont="1" applyFill="1" applyBorder="1"/>
    <xf numFmtId="0" fontId="82" fillId="9" borderId="0" xfId="0" applyFont="1" applyFill="1" applyBorder="1" applyAlignment="1">
      <alignment vertical="center"/>
    </xf>
    <xf numFmtId="0" fontId="3" fillId="16" borderId="79" xfId="1" applyFill="1" applyBorder="1" applyAlignment="1">
      <alignment horizontal="center" vertical="center"/>
    </xf>
    <xf numFmtId="0" fontId="3" fillId="16" borderId="80" xfId="1" applyFill="1" applyBorder="1" applyAlignment="1">
      <alignment horizontal="center" vertical="center"/>
    </xf>
    <xf numFmtId="0" fontId="58" fillId="18" borderId="74" xfId="0" applyFont="1" applyFill="1" applyBorder="1" applyAlignment="1">
      <alignment horizontal="center" vertical="center"/>
    </xf>
    <xf numFmtId="0" fontId="58" fillId="18" borderId="75" xfId="0" applyFont="1" applyFill="1" applyBorder="1" applyAlignment="1">
      <alignment horizontal="center" vertical="center"/>
    </xf>
    <xf numFmtId="0" fontId="73" fillId="0" borderId="85" xfId="0" applyFont="1" applyFill="1" applyBorder="1" applyAlignment="1">
      <alignment horizontal="center" vertical="center"/>
    </xf>
    <xf numFmtId="0" fontId="73" fillId="0" borderId="59" xfId="0" applyFont="1" applyFill="1" applyBorder="1" applyAlignment="1">
      <alignment horizontal="center" vertical="center"/>
    </xf>
    <xf numFmtId="0" fontId="25" fillId="0" borderId="0" xfId="0" applyFont="1" applyFill="1" applyBorder="1" applyAlignment="1">
      <alignment horizontal="right" vertical="center"/>
    </xf>
    <xf numFmtId="0" fontId="68" fillId="0" borderId="0" xfId="0" applyFont="1" applyFill="1" applyBorder="1" applyAlignment="1">
      <alignment horizontal="right" vertical="center" shrinkToFit="1"/>
    </xf>
    <xf numFmtId="0" fontId="48"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89">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b/>
        <i val="0"/>
        <color theme="0"/>
      </font>
      <fill>
        <patternFill>
          <bgColor rgb="FFFF0000"/>
        </patternFill>
      </fill>
    </dxf>
    <dxf>
      <font>
        <b/>
        <i val="0"/>
        <color rgb="FF0000FF"/>
      </font>
      <fill>
        <patternFill patternType="solid">
          <fgColor auto="1"/>
          <bgColor rgb="FF99CCFF"/>
        </patternFill>
      </fill>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46C0A"/>
      <color rgb="FF7F63A1"/>
      <color rgb="FF0000FF"/>
      <color rgb="FF99CCFF"/>
      <color rgb="FFFFFF8B"/>
      <color rgb="FFC88500"/>
      <color rgb="FFFFCC66"/>
      <color rgb="FFB50A00"/>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lineChart>
        <c:grouping val="standard"/>
        <c:varyColors val="0"/>
        <c:ser>
          <c:idx val="0"/>
          <c:order val="0"/>
          <c:tx>
            <c:strRef>
              <c:f>'Planning View'!$DT$9</c:f>
              <c:strCache>
                <c:ptCount val="1"/>
                <c:pt idx="0">
                  <c:v>CT CBP Override Risk Filter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1"/>
          <c:tx>
            <c:strRef>
              <c:f>'Planning View'!$DT$10</c:f>
              <c:strCache>
                <c:ptCount val="1"/>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3006080"/>
        <c:axId val="93343104"/>
      </c:lineChart>
      <c:catAx>
        <c:axId val="93006080"/>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3343104"/>
        <c:crosses val="autoZero"/>
        <c:auto val="0"/>
        <c:lblAlgn val="ctr"/>
        <c:lblOffset val="100"/>
        <c:noMultiLvlLbl val="0"/>
      </c:catAx>
      <c:valAx>
        <c:axId val="93343104"/>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3006080"/>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2.8661406160947388E-2"/>
          <c:y val="1.5384615384615469E-2"/>
          <c:w val="0.92861227703776628"/>
          <c:h val="0.62771895820714763"/>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View'!$DO$8:$DO$9</c:f>
            </c:multiLvlStrRef>
          </c:cat>
          <c:val>
            <c:numRef>
              <c:f>'Planning View'!$DP$8:$DP$9</c:f>
            </c:numRef>
          </c:val>
        </c:ser>
        <c:dLbls>
          <c:showLegendKey val="0"/>
          <c:showVal val="1"/>
          <c:showCatName val="0"/>
          <c:showSerName val="0"/>
          <c:showPercent val="0"/>
          <c:showBubbleSize val="0"/>
        </c:dLbls>
        <c:gapWidth val="75"/>
        <c:axId val="94160768"/>
        <c:axId val="94162304"/>
      </c:barChart>
      <c:catAx>
        <c:axId val="94160768"/>
        <c:scaling>
          <c:orientation val="minMax"/>
        </c:scaling>
        <c:delete val="0"/>
        <c:axPos val="l"/>
        <c:numFmt formatCode="[$-409]mmm\-yy;@" sourceLinked="1"/>
        <c:majorTickMark val="none"/>
        <c:minorTickMark val="none"/>
        <c:tickLblPos val="none"/>
        <c:crossAx val="94162304"/>
        <c:crosses val="autoZero"/>
        <c:auto val="0"/>
        <c:lblAlgn val="ctr"/>
        <c:lblOffset val="100"/>
        <c:noMultiLvlLbl val="0"/>
      </c:catAx>
      <c:valAx>
        <c:axId val="94162304"/>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4160768"/>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Drop" dropLines="3" dropStyle="combo" dx="16" fmlaLink="Configuration!$J$13" fmlaRange="Display_By" sel="3" val="0"/>
</file>

<file path=xl/ctrlProps/ctrlProp3.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7744</xdr:colOff>
      <xdr:row>4</xdr:row>
      <xdr:rowOff>10583</xdr:rowOff>
    </xdr:from>
    <xdr:to>
      <xdr:col>16</xdr:col>
      <xdr:colOff>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21164</xdr:colOff>
      <xdr:row>0</xdr:row>
      <xdr:rowOff>31747</xdr:rowOff>
    </xdr:from>
    <xdr:to>
      <xdr:col>14</xdr:col>
      <xdr:colOff>52565</xdr:colOff>
      <xdr:row>15</xdr:row>
      <xdr:rowOff>91691</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571497" y="31747"/>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38100</xdr:colOff>
          <xdr:row>11</xdr:row>
          <xdr:rowOff>0</xdr:rowOff>
        </xdr:from>
        <xdr:to>
          <xdr:col>14</xdr:col>
          <xdr:colOff>1000125</xdr:colOff>
          <xdr:row>12</xdr:row>
          <xdr:rowOff>47625</xdr:rowOff>
        </xdr:to>
        <xdr:sp macro="" textlink="">
          <xdr:nvSpPr>
            <xdr:cNvPr id="6880" name="Drop Down 736" hidden="1">
              <a:extLst>
                <a:ext uri="{63B3BB69-23CF-44E3-9099-C40C66FF867C}">
                  <a14:compatExt spid="_x0000_s6880"/>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mments" Target="../comments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D4" activePane="bottomRight" state="frozen"/>
      <selection pane="topRight" activeCell="D1" sqref="D1"/>
      <selection pane="bottomLeft" activeCell="A4" sqref="A4"/>
      <selection pane="bottomRight"/>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321</v>
      </c>
      <c r="U2" s="138" t="s">
        <v>322</v>
      </c>
      <c r="V2" s="138" t="s">
        <v>323</v>
      </c>
      <c r="W2" t="s">
        <v>321</v>
      </c>
      <c r="X2" s="138" t="s">
        <v>324</v>
      </c>
      <c r="Y2" s="138" t="s">
        <v>325</v>
      </c>
      <c r="Z2" s="138" t="s">
        <v>326</v>
      </c>
      <c r="AA2" t="s">
        <v>324</v>
      </c>
      <c r="AB2" s="138" t="s">
        <v>327</v>
      </c>
      <c r="AC2" s="138" t="s">
        <v>328</v>
      </c>
      <c r="AD2" s="138" t="s">
        <v>329</v>
      </c>
      <c r="AE2" t="s">
        <v>327</v>
      </c>
      <c r="AF2" s="138" t="s">
        <v>330</v>
      </c>
      <c r="AG2" s="138" t="s">
        <v>331</v>
      </c>
      <c r="AH2" s="138" t="s">
        <v>332</v>
      </c>
      <c r="AI2" t="s">
        <v>330</v>
      </c>
      <c r="AJ2" s="138" t="s">
        <v>382</v>
      </c>
      <c r="AK2" s="138" t="s">
        <v>383</v>
      </c>
      <c r="AL2" s="138" t="s">
        <v>384</v>
      </c>
      <c r="AM2" t="s">
        <v>382</v>
      </c>
      <c r="AN2" s="138" t="s">
        <v>385</v>
      </c>
      <c r="AO2" s="138" t="s">
        <v>386</v>
      </c>
      <c r="AP2" s="138" t="s">
        <v>387</v>
      </c>
      <c r="AQ2" t="s">
        <v>385</v>
      </c>
      <c r="AR2" s="138" t="s">
        <v>388</v>
      </c>
      <c r="AS2" s="138" t="s">
        <v>389</v>
      </c>
      <c r="AT2" s="138" t="s">
        <v>390</v>
      </c>
      <c r="AU2" t="s">
        <v>388</v>
      </c>
      <c r="AV2" s="138" t="s">
        <v>391</v>
      </c>
      <c r="AW2" s="138" t="s">
        <v>392</v>
      </c>
      <c r="AX2" s="138" t="s">
        <v>393</v>
      </c>
      <c r="AY2" t="s">
        <v>391</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333</v>
      </c>
      <c r="U3" s="138" t="s">
        <v>334</v>
      </c>
      <c r="V3" s="138" t="s">
        <v>335</v>
      </c>
      <c r="W3" t="s">
        <v>335</v>
      </c>
      <c r="X3" s="138" t="s">
        <v>336</v>
      </c>
      <c r="Y3" s="138" t="s">
        <v>337</v>
      </c>
      <c r="Z3" s="138" t="s">
        <v>338</v>
      </c>
      <c r="AA3" t="s">
        <v>338</v>
      </c>
      <c r="AB3" s="138" t="s">
        <v>339</v>
      </c>
      <c r="AC3" s="138" t="s">
        <v>340</v>
      </c>
      <c r="AD3" s="138" t="s">
        <v>341</v>
      </c>
      <c r="AE3" t="s">
        <v>341</v>
      </c>
      <c r="AF3" s="138" t="s">
        <v>342</v>
      </c>
      <c r="AG3" s="138" t="s">
        <v>343</v>
      </c>
      <c r="AH3" s="138" t="s">
        <v>344</v>
      </c>
      <c r="AI3" t="s">
        <v>344</v>
      </c>
      <c r="AJ3" s="138" t="s">
        <v>394</v>
      </c>
      <c r="AK3" s="138" t="s">
        <v>395</v>
      </c>
      <c r="AL3" s="138" t="s">
        <v>396</v>
      </c>
      <c r="AM3" t="s">
        <v>396</v>
      </c>
      <c r="AN3" s="138" t="s">
        <v>397</v>
      </c>
      <c r="AO3" s="138" t="s">
        <v>398</v>
      </c>
      <c r="AP3" s="138" t="s">
        <v>399</v>
      </c>
      <c r="AQ3" t="s">
        <v>399</v>
      </c>
      <c r="AR3" s="138" t="s">
        <v>400</v>
      </c>
      <c r="AS3" s="138" t="s">
        <v>401</v>
      </c>
      <c r="AT3" s="138" t="s">
        <v>402</v>
      </c>
      <c r="AU3" t="s">
        <v>402</v>
      </c>
      <c r="AV3" s="138" t="s">
        <v>403</v>
      </c>
      <c r="AW3" s="138" t="s">
        <v>404</v>
      </c>
      <c r="AX3" s="138" t="s">
        <v>405</v>
      </c>
      <c r="AY3" t="s">
        <v>405</v>
      </c>
      <c r="AZ3">
        <v>3</v>
      </c>
      <c r="BA3" s="138"/>
      <c r="BB3" s="138"/>
    </row>
    <row r="4" spans="1:67" x14ac:dyDescent="0.2">
      <c r="A4">
        <v>1</v>
      </c>
      <c r="B4" t="s">
        <v>574</v>
      </c>
      <c r="C4" t="s">
        <v>574</v>
      </c>
      <c r="D4" t="s">
        <v>41</v>
      </c>
      <c r="E4" t="s">
        <v>42</v>
      </c>
      <c r="F4" t="s">
        <v>489</v>
      </c>
      <c r="G4" t="s">
        <v>490</v>
      </c>
      <c r="H4" s="191" t="s">
        <v>491</v>
      </c>
      <c r="I4" t="s">
        <v>484</v>
      </c>
      <c r="J4" t="s">
        <v>488</v>
      </c>
      <c r="K4" t="s">
        <v>406</v>
      </c>
      <c r="L4" t="s">
        <v>210</v>
      </c>
      <c r="M4">
        <v>0</v>
      </c>
      <c r="O4" t="s">
        <v>444</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575</v>
      </c>
      <c r="C5" t="s">
        <v>575</v>
      </c>
      <c r="D5" t="s">
        <v>41</v>
      </c>
      <c r="E5" t="s">
        <v>42</v>
      </c>
      <c r="F5" t="s">
        <v>489</v>
      </c>
      <c r="G5" t="s">
        <v>490</v>
      </c>
      <c r="H5" s="191" t="s">
        <v>491</v>
      </c>
      <c r="I5" t="s">
        <v>484</v>
      </c>
      <c r="J5" t="s">
        <v>488</v>
      </c>
      <c r="K5" t="s">
        <v>406</v>
      </c>
      <c r="L5" t="s">
        <v>210</v>
      </c>
      <c r="M5">
        <v>0</v>
      </c>
      <c r="O5" t="s">
        <v>445</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576</v>
      </c>
      <c r="C6" t="s">
        <v>576</v>
      </c>
      <c r="D6" t="s">
        <v>41</v>
      </c>
      <c r="E6" t="s">
        <v>42</v>
      </c>
      <c r="F6" t="s">
        <v>489</v>
      </c>
      <c r="G6" t="s">
        <v>490</v>
      </c>
      <c r="H6" s="191" t="s">
        <v>491</v>
      </c>
      <c r="I6" t="s">
        <v>484</v>
      </c>
      <c r="J6" t="s">
        <v>488</v>
      </c>
      <c r="K6" t="s">
        <v>406</v>
      </c>
      <c r="L6" t="s">
        <v>210</v>
      </c>
      <c r="M6">
        <v>0</v>
      </c>
      <c r="O6" t="s">
        <v>446</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H7" s="191"/>
      <c r="P7" s="191"/>
      <c r="Q7" s="191"/>
      <c r="R7" s="191"/>
      <c r="T7" s="191"/>
      <c r="U7" s="191"/>
      <c r="V7" s="191"/>
      <c r="X7" s="191"/>
      <c r="Y7" s="191"/>
      <c r="Z7" s="191"/>
      <c r="AB7" s="191"/>
      <c r="AC7" s="191"/>
      <c r="AD7" s="191"/>
      <c r="AF7" s="191"/>
      <c r="AG7" s="191"/>
      <c r="AH7" s="191"/>
      <c r="AJ7" s="191"/>
      <c r="AK7" s="191"/>
      <c r="AL7" s="191"/>
      <c r="AN7" s="191"/>
      <c r="AO7" s="191"/>
      <c r="AP7" s="191"/>
      <c r="AR7" s="191"/>
      <c r="AS7" s="191"/>
      <c r="AT7" s="191"/>
      <c r="AV7" s="191"/>
      <c r="AW7" s="191"/>
      <c r="AX7" s="191"/>
      <c r="AZ7" s="191"/>
      <c r="BA7" s="191"/>
      <c r="BB7" s="191"/>
      <c r="BD7" s="191"/>
      <c r="BE7" s="191"/>
      <c r="BF7" s="191"/>
      <c r="BH7" s="191"/>
      <c r="BI7" s="191"/>
      <c r="BJ7" s="191"/>
      <c r="BM7" s="191"/>
      <c r="BN7" s="191"/>
      <c r="BO7" s="191"/>
    </row>
    <row r="8" spans="1:67" x14ac:dyDescent="0.2">
      <c r="H8" s="191"/>
      <c r="P8" s="191"/>
      <c r="Q8" s="191"/>
      <c r="R8" s="191"/>
      <c r="T8" s="191"/>
      <c r="U8" s="191"/>
      <c r="V8" s="191"/>
      <c r="X8" s="191"/>
      <c r="Y8" s="191"/>
      <c r="Z8" s="191"/>
      <c r="AB8" s="191"/>
      <c r="AC8" s="191"/>
      <c r="AD8" s="191"/>
      <c r="AF8" s="191"/>
      <c r="AG8" s="191"/>
      <c r="AH8" s="191"/>
      <c r="AJ8" s="191"/>
      <c r="AK8" s="191"/>
      <c r="AL8" s="191"/>
      <c r="AN8" s="191"/>
      <c r="AO8" s="191"/>
      <c r="AP8" s="191"/>
      <c r="AR8" s="191"/>
      <c r="AS8" s="191"/>
      <c r="AT8" s="191"/>
      <c r="AV8" s="191"/>
      <c r="AW8" s="191"/>
      <c r="AX8" s="191"/>
      <c r="AZ8" s="191"/>
      <c r="BA8" s="191"/>
      <c r="BB8" s="191"/>
      <c r="BD8" s="191"/>
      <c r="BE8" s="191"/>
      <c r="BF8" s="191"/>
      <c r="BH8" s="191"/>
      <c r="BI8" s="191"/>
      <c r="BJ8" s="191"/>
      <c r="BM8" s="191"/>
      <c r="BN8" s="191"/>
      <c r="BO8" s="191"/>
    </row>
    <row r="9" spans="1:67" x14ac:dyDescent="0.2">
      <c r="H9" s="191"/>
      <c r="P9" s="191"/>
      <c r="Q9" s="191"/>
      <c r="R9" s="191"/>
      <c r="T9" s="191"/>
      <c r="U9" s="191"/>
      <c r="V9" s="191"/>
      <c r="X9" s="191"/>
      <c r="Y9" s="191"/>
      <c r="Z9" s="191"/>
      <c r="AB9" s="191"/>
      <c r="AC9" s="191"/>
      <c r="AD9" s="191"/>
      <c r="AF9" s="191"/>
      <c r="AG9" s="191"/>
      <c r="AH9" s="191"/>
      <c r="AJ9" s="191"/>
      <c r="AK9" s="191"/>
      <c r="AL9" s="191"/>
      <c r="AN9" s="191"/>
      <c r="AO9" s="191"/>
      <c r="AP9" s="191"/>
      <c r="AR9" s="191"/>
      <c r="AS9" s="191"/>
      <c r="AT9" s="191"/>
      <c r="AV9" s="191"/>
      <c r="AW9" s="191"/>
      <c r="AX9" s="191"/>
      <c r="AZ9" s="191"/>
      <c r="BA9" s="191"/>
      <c r="BB9" s="191"/>
      <c r="BD9" s="191"/>
      <c r="BE9" s="191"/>
      <c r="BF9" s="191"/>
      <c r="BH9" s="191"/>
      <c r="BI9" s="191"/>
      <c r="BJ9" s="191"/>
      <c r="BM9" s="191"/>
      <c r="BN9" s="191"/>
      <c r="BO9" s="191"/>
    </row>
    <row r="10" spans="1:67" x14ac:dyDescent="0.2">
      <c r="H10" s="191"/>
      <c r="P10" s="191"/>
      <c r="Q10" s="191"/>
      <c r="R10" s="191"/>
      <c r="T10" s="191"/>
      <c r="U10" s="191"/>
      <c r="V10" s="191"/>
      <c r="X10" s="191"/>
      <c r="Y10" s="191"/>
      <c r="Z10" s="191"/>
      <c r="AB10" s="191"/>
      <c r="AC10" s="191"/>
      <c r="AD10" s="191"/>
      <c r="AF10" s="191"/>
      <c r="AG10" s="191"/>
      <c r="AH10" s="191"/>
      <c r="AJ10" s="191"/>
      <c r="AK10" s="191"/>
      <c r="AL10" s="191"/>
      <c r="AN10" s="191"/>
      <c r="AO10" s="191"/>
      <c r="AP10" s="191"/>
      <c r="AR10" s="191"/>
      <c r="AS10" s="191"/>
      <c r="AT10" s="191"/>
      <c r="AV10" s="191"/>
      <c r="AW10" s="191"/>
      <c r="AX10" s="191"/>
      <c r="AZ10" s="191"/>
      <c r="BA10" s="191"/>
      <c r="BB10" s="191"/>
      <c r="BD10" s="191"/>
      <c r="BE10" s="191"/>
      <c r="BF10" s="191"/>
      <c r="BH10" s="191"/>
      <c r="BI10" s="191"/>
      <c r="BJ10" s="191"/>
      <c r="BM10" s="191"/>
      <c r="BN10" s="191"/>
      <c r="BO10" s="191"/>
    </row>
    <row r="11" spans="1:67" x14ac:dyDescent="0.2">
      <c r="H11" s="191"/>
      <c r="P11" s="191"/>
      <c r="Q11" s="191"/>
      <c r="R11" s="191"/>
      <c r="T11" s="191"/>
      <c r="U11" s="191"/>
      <c r="V11" s="191"/>
      <c r="X11" s="191"/>
      <c r="Y11" s="191"/>
      <c r="Z11" s="191"/>
      <c r="AB11" s="191"/>
      <c r="AC11" s="191"/>
      <c r="AD11" s="191"/>
      <c r="AF11" s="191"/>
      <c r="AG11" s="191"/>
      <c r="AH11" s="191"/>
      <c r="AJ11" s="191"/>
      <c r="AK11" s="191"/>
      <c r="AL11" s="191"/>
      <c r="AN11" s="191"/>
      <c r="AO11" s="191"/>
      <c r="AP11" s="191"/>
      <c r="AR11" s="191"/>
      <c r="AS11" s="191"/>
      <c r="AT11" s="191"/>
      <c r="AV11" s="191"/>
      <c r="AW11" s="191"/>
      <c r="AX11" s="191"/>
      <c r="AZ11" s="191"/>
      <c r="BA11" s="191"/>
      <c r="BB11" s="191"/>
      <c r="BD11" s="191"/>
      <c r="BE11" s="191"/>
      <c r="BF11" s="191"/>
      <c r="BH11" s="191"/>
      <c r="BI11" s="191"/>
      <c r="BJ11" s="191"/>
      <c r="BM11" s="191"/>
      <c r="BN11" s="191"/>
      <c r="BO11" s="191"/>
    </row>
    <row r="12" spans="1:67" x14ac:dyDescent="0.2">
      <c r="H12" s="191"/>
      <c r="P12" s="191"/>
      <c r="Q12" s="191"/>
      <c r="R12" s="191"/>
      <c r="T12" s="191"/>
      <c r="U12" s="191"/>
      <c r="V12" s="191"/>
      <c r="X12" s="191"/>
      <c r="Y12" s="191"/>
      <c r="Z12" s="191"/>
      <c r="AB12" s="191"/>
      <c r="AC12" s="191"/>
      <c r="AD12" s="191"/>
      <c r="AF12" s="191"/>
      <c r="AG12" s="191"/>
      <c r="AH12" s="191"/>
      <c r="AJ12" s="191"/>
      <c r="AK12" s="191"/>
      <c r="AL12" s="191"/>
      <c r="AN12" s="191"/>
      <c r="AO12" s="191"/>
      <c r="AP12" s="191"/>
      <c r="AR12" s="191"/>
      <c r="AS12" s="191"/>
      <c r="AT12" s="191"/>
      <c r="AV12" s="191"/>
      <c r="AW12" s="191"/>
      <c r="AX12" s="191"/>
      <c r="AZ12" s="191"/>
      <c r="BA12" s="191"/>
      <c r="BB12" s="191"/>
      <c r="BD12" s="191"/>
      <c r="BE12" s="191"/>
      <c r="BF12" s="191"/>
      <c r="BH12" s="191"/>
      <c r="BI12" s="191"/>
      <c r="BJ12" s="191"/>
      <c r="BM12" s="191"/>
      <c r="BN12" s="191"/>
      <c r="BO12" s="191"/>
    </row>
    <row r="13" spans="1:67" x14ac:dyDescent="0.2">
      <c r="H13" s="191"/>
      <c r="P13" s="191"/>
      <c r="Q13" s="191"/>
      <c r="R13" s="191"/>
      <c r="T13" s="191"/>
      <c r="U13" s="191"/>
      <c r="V13" s="191"/>
      <c r="X13" s="191"/>
      <c r="Y13" s="191"/>
      <c r="Z13" s="191"/>
      <c r="AB13" s="191"/>
      <c r="AC13" s="191"/>
      <c r="AD13" s="191"/>
      <c r="AF13" s="191"/>
      <c r="AG13" s="191"/>
      <c r="AH13" s="191"/>
      <c r="AJ13" s="191"/>
      <c r="AK13" s="191"/>
      <c r="AL13" s="191"/>
      <c r="AN13" s="191"/>
      <c r="AO13" s="191"/>
      <c r="AP13" s="191"/>
      <c r="AR13" s="191"/>
      <c r="AS13" s="191"/>
      <c r="AT13" s="191"/>
      <c r="AV13" s="191"/>
      <c r="AW13" s="191"/>
      <c r="AX13" s="191"/>
      <c r="AZ13" s="191"/>
      <c r="BA13" s="191"/>
      <c r="BB13" s="191"/>
      <c r="BD13" s="191"/>
      <c r="BE13" s="191"/>
      <c r="BF13" s="191"/>
      <c r="BH13" s="191"/>
      <c r="BI13" s="191"/>
      <c r="BJ13" s="191"/>
      <c r="BM13" s="191"/>
      <c r="BN13" s="191"/>
      <c r="BO13" s="191"/>
    </row>
    <row r="14" spans="1:67" x14ac:dyDescent="0.2">
      <c r="H14" s="191"/>
      <c r="P14" s="191"/>
      <c r="Q14" s="191"/>
      <c r="R14" s="191"/>
      <c r="T14" s="191"/>
      <c r="U14" s="191"/>
      <c r="V14" s="191"/>
      <c r="X14" s="191"/>
      <c r="Y14" s="191"/>
      <c r="Z14" s="191"/>
      <c r="AB14" s="191"/>
      <c r="AC14" s="191"/>
      <c r="AD14" s="191"/>
      <c r="AF14" s="191"/>
      <c r="AG14" s="191"/>
      <c r="AH14" s="191"/>
      <c r="AJ14" s="191"/>
      <c r="AK14" s="191"/>
      <c r="AL14" s="191"/>
      <c r="AN14" s="191"/>
      <c r="AO14" s="191"/>
      <c r="AP14" s="191"/>
      <c r="AR14" s="191"/>
      <c r="AS14" s="191"/>
      <c r="AT14" s="191"/>
      <c r="AV14" s="191"/>
      <c r="AW14" s="191"/>
      <c r="AX14" s="191"/>
      <c r="AZ14" s="191"/>
      <c r="BA14" s="191"/>
      <c r="BB14" s="191"/>
      <c r="BD14" s="191"/>
      <c r="BE14" s="191"/>
      <c r="BF14" s="191"/>
      <c r="BH14" s="191"/>
      <c r="BI14" s="191"/>
      <c r="BJ14" s="191"/>
      <c r="BM14" s="191"/>
      <c r="BN14" s="191"/>
      <c r="BO14" s="191"/>
    </row>
    <row r="15" spans="1:67" x14ac:dyDescent="0.2">
      <c r="H15" s="191"/>
      <c r="P15" s="191"/>
      <c r="Q15" s="191"/>
      <c r="R15" s="191"/>
      <c r="T15" s="191"/>
      <c r="U15" s="191"/>
      <c r="V15" s="191"/>
      <c r="X15" s="191"/>
      <c r="Y15" s="191"/>
      <c r="Z15" s="191"/>
      <c r="AB15" s="191"/>
      <c r="AC15" s="191"/>
      <c r="AD15" s="191"/>
      <c r="AF15" s="191"/>
      <c r="AG15" s="191"/>
      <c r="AH15" s="191"/>
      <c r="AJ15" s="191"/>
      <c r="AK15" s="191"/>
      <c r="AL15" s="191"/>
      <c r="AN15" s="191"/>
      <c r="AO15" s="191"/>
      <c r="AP15" s="191"/>
      <c r="AR15" s="191"/>
      <c r="AS15" s="191"/>
      <c r="AT15" s="191"/>
      <c r="AV15" s="191"/>
      <c r="AW15" s="191"/>
      <c r="AX15" s="191"/>
      <c r="AZ15" s="191"/>
      <c r="BA15" s="191"/>
      <c r="BB15" s="191"/>
      <c r="BD15" s="191"/>
      <c r="BE15" s="191"/>
      <c r="BF15" s="191"/>
      <c r="BH15" s="191"/>
      <c r="BI15" s="191"/>
      <c r="BJ15" s="191"/>
      <c r="BM15" s="191"/>
      <c r="BN15" s="191"/>
      <c r="BO15" s="191"/>
    </row>
    <row r="16" spans="1:67" x14ac:dyDescent="0.2">
      <c r="H16" s="191"/>
      <c r="P16" s="191"/>
      <c r="Q16" s="191"/>
      <c r="R16" s="191"/>
      <c r="T16" s="191"/>
      <c r="U16" s="191"/>
      <c r="V16" s="191"/>
      <c r="X16" s="191"/>
      <c r="Y16" s="191"/>
      <c r="Z16" s="191"/>
      <c r="AB16" s="191"/>
      <c r="AC16" s="191"/>
      <c r="AD16" s="191"/>
      <c r="AF16" s="191"/>
      <c r="AG16" s="191"/>
      <c r="AH16" s="191"/>
      <c r="AJ16" s="191"/>
      <c r="AK16" s="191"/>
      <c r="AL16" s="191"/>
      <c r="AN16" s="191"/>
      <c r="AO16" s="191"/>
      <c r="AP16" s="191"/>
      <c r="AR16" s="191"/>
      <c r="AS16" s="191"/>
      <c r="AT16" s="191"/>
      <c r="AV16" s="191"/>
      <c r="AW16" s="191"/>
      <c r="AX16" s="191"/>
      <c r="AZ16" s="191"/>
      <c r="BA16" s="191"/>
      <c r="BB16" s="191"/>
      <c r="BD16" s="191"/>
      <c r="BE16" s="191"/>
      <c r="BF16" s="191"/>
      <c r="BH16" s="191"/>
      <c r="BI16" s="191"/>
      <c r="BJ16" s="191"/>
      <c r="BM16" s="191"/>
      <c r="BN16" s="191"/>
      <c r="BO16" s="191"/>
    </row>
    <row r="17" spans="8:67" x14ac:dyDescent="0.2">
      <c r="H17" s="191"/>
      <c r="P17" s="191"/>
      <c r="Q17" s="191"/>
      <c r="R17" s="191"/>
      <c r="T17" s="191"/>
      <c r="U17" s="191"/>
      <c r="V17" s="191"/>
      <c r="X17" s="191"/>
      <c r="Y17" s="191"/>
      <c r="Z17" s="191"/>
      <c r="AB17" s="191"/>
      <c r="AC17" s="191"/>
      <c r="AD17" s="191"/>
      <c r="AF17" s="191"/>
      <c r="AG17" s="191"/>
      <c r="AH17" s="191"/>
      <c r="AJ17" s="191"/>
      <c r="AK17" s="191"/>
      <c r="AL17" s="191"/>
      <c r="AN17" s="191"/>
      <c r="AO17" s="191"/>
      <c r="AP17" s="191"/>
      <c r="AR17" s="191"/>
      <c r="AS17" s="191"/>
      <c r="AT17" s="191"/>
      <c r="AV17" s="191"/>
      <c r="AW17" s="191"/>
      <c r="AX17" s="191"/>
      <c r="AZ17" s="191"/>
      <c r="BA17" s="191"/>
      <c r="BB17" s="191"/>
      <c r="BD17" s="191"/>
      <c r="BE17" s="191"/>
      <c r="BF17" s="191"/>
      <c r="BH17" s="191"/>
      <c r="BI17" s="191"/>
      <c r="BJ17" s="191"/>
      <c r="BM17" s="191"/>
      <c r="BN17" s="191"/>
      <c r="BO17" s="191"/>
    </row>
    <row r="18" spans="8:67" x14ac:dyDescent="0.2">
      <c r="H18" s="191"/>
      <c r="P18" s="191"/>
      <c r="Q18" s="191"/>
      <c r="R18" s="191"/>
      <c r="T18" s="191"/>
      <c r="U18" s="191"/>
      <c r="V18" s="191"/>
      <c r="X18" s="191"/>
      <c r="Y18" s="191"/>
      <c r="Z18" s="191"/>
      <c r="AB18" s="191"/>
      <c r="AC18" s="191"/>
      <c r="AD18" s="191"/>
      <c r="AF18" s="191"/>
      <c r="AG18" s="191"/>
      <c r="AH18" s="191"/>
      <c r="AJ18" s="191"/>
      <c r="AK18" s="191"/>
      <c r="AL18" s="191"/>
      <c r="AN18" s="191"/>
      <c r="AO18" s="191"/>
      <c r="AP18" s="191"/>
      <c r="AR18" s="191"/>
      <c r="AS18" s="191"/>
      <c r="AT18" s="191"/>
      <c r="AV18" s="191"/>
      <c r="AW18" s="191"/>
      <c r="AX18" s="191"/>
      <c r="AZ18" s="191"/>
      <c r="BA18" s="191"/>
      <c r="BB18" s="191"/>
      <c r="BD18" s="191"/>
      <c r="BE18" s="191"/>
      <c r="BF18" s="191"/>
      <c r="BH18" s="191"/>
      <c r="BI18" s="191"/>
      <c r="BJ18" s="191"/>
      <c r="BM18" s="191"/>
      <c r="BN18" s="191"/>
      <c r="BO18" s="191"/>
    </row>
    <row r="19" spans="8:67" x14ac:dyDescent="0.2">
      <c r="H19" s="191"/>
      <c r="P19" s="191"/>
      <c r="Q19" s="191"/>
      <c r="R19" s="191"/>
      <c r="T19" s="191"/>
      <c r="U19" s="191"/>
      <c r="V19" s="191"/>
      <c r="X19" s="191"/>
      <c r="Y19" s="191"/>
      <c r="Z19" s="191"/>
      <c r="AB19" s="191"/>
      <c r="AC19" s="191"/>
      <c r="AD19" s="191"/>
      <c r="AF19" s="191"/>
      <c r="AG19" s="191"/>
      <c r="AH19" s="191"/>
      <c r="AJ19" s="191"/>
      <c r="AK19" s="191"/>
      <c r="AL19" s="191"/>
      <c r="AN19" s="191"/>
      <c r="AO19" s="191"/>
      <c r="AP19" s="191"/>
      <c r="AR19" s="191"/>
      <c r="AS19" s="191"/>
      <c r="AT19" s="191"/>
      <c r="AV19" s="191"/>
      <c r="AW19" s="191"/>
      <c r="AX19" s="191"/>
      <c r="AZ19" s="191"/>
      <c r="BA19" s="191"/>
      <c r="BB19" s="191"/>
      <c r="BD19" s="191"/>
      <c r="BE19" s="191"/>
      <c r="BF19" s="191"/>
      <c r="BH19" s="191"/>
      <c r="BI19" s="191"/>
      <c r="BJ19" s="191"/>
      <c r="BM19" s="191"/>
      <c r="BN19" s="191"/>
      <c r="BO19" s="191"/>
    </row>
    <row r="20" spans="8:67" x14ac:dyDescent="0.2">
      <c r="H20" s="191"/>
      <c r="P20" s="191"/>
      <c r="Q20" s="191"/>
      <c r="R20" s="191"/>
      <c r="T20" s="191"/>
      <c r="U20" s="191"/>
      <c r="V20" s="191"/>
      <c r="X20" s="191"/>
      <c r="Y20" s="191"/>
      <c r="Z20" s="191"/>
      <c r="AB20" s="191"/>
      <c r="AC20" s="191"/>
      <c r="AD20" s="191"/>
      <c r="AF20" s="191"/>
      <c r="AG20" s="191"/>
      <c r="AH20" s="191"/>
      <c r="AJ20" s="191"/>
      <c r="AK20" s="191"/>
      <c r="AL20" s="191"/>
      <c r="AN20" s="191"/>
      <c r="AO20" s="191"/>
      <c r="AP20" s="191"/>
      <c r="AR20" s="191"/>
      <c r="AS20" s="191"/>
      <c r="AT20" s="191"/>
      <c r="AV20" s="191"/>
      <c r="AW20" s="191"/>
      <c r="AX20" s="191"/>
      <c r="AZ20" s="191"/>
      <c r="BA20" s="191"/>
      <c r="BB20" s="191"/>
      <c r="BD20" s="191"/>
      <c r="BE20" s="191"/>
      <c r="BF20" s="191"/>
      <c r="BH20" s="191"/>
      <c r="BI20" s="191"/>
      <c r="BJ20" s="191"/>
      <c r="BM20" s="191"/>
      <c r="BN20" s="191"/>
      <c r="BO20" s="191"/>
    </row>
    <row r="21" spans="8:67" x14ac:dyDescent="0.2">
      <c r="H21" s="191"/>
      <c r="P21" s="191"/>
      <c r="Q21" s="191"/>
      <c r="R21" s="191"/>
      <c r="T21" s="191"/>
      <c r="U21" s="191"/>
      <c r="V21" s="191"/>
      <c r="X21" s="191"/>
      <c r="Y21" s="191"/>
      <c r="Z21" s="191"/>
      <c r="AB21" s="191"/>
      <c r="AC21" s="191"/>
      <c r="AD21" s="191"/>
      <c r="AF21" s="191"/>
      <c r="AG21" s="191"/>
      <c r="AH21" s="191"/>
      <c r="AJ21" s="191"/>
      <c r="AK21" s="191"/>
      <c r="AL21" s="191"/>
      <c r="AN21" s="191"/>
      <c r="AO21" s="191"/>
      <c r="AP21" s="191"/>
      <c r="AR21" s="191"/>
      <c r="AS21" s="191"/>
      <c r="AT21" s="191"/>
      <c r="AV21" s="191"/>
      <c r="AW21" s="191"/>
      <c r="AX21" s="191"/>
      <c r="AZ21" s="191"/>
      <c r="BA21" s="191"/>
      <c r="BB21" s="191"/>
      <c r="BD21" s="191"/>
      <c r="BE21" s="191"/>
      <c r="BF21" s="191"/>
      <c r="BH21" s="191"/>
      <c r="BI21" s="191"/>
      <c r="BJ21" s="191"/>
      <c r="BM21" s="191"/>
      <c r="BN21" s="191"/>
      <c r="BO21" s="191"/>
    </row>
    <row r="22" spans="8:67" x14ac:dyDescent="0.2">
      <c r="H22" s="191"/>
      <c r="P22" s="191"/>
      <c r="Q22" s="191"/>
      <c r="R22" s="191"/>
      <c r="T22" s="191"/>
      <c r="U22" s="191"/>
      <c r="V22" s="191"/>
      <c r="X22" s="191"/>
      <c r="Y22" s="191"/>
      <c r="Z22" s="191"/>
      <c r="AB22" s="191"/>
      <c r="AC22" s="191"/>
      <c r="AD22" s="191"/>
      <c r="AF22" s="191"/>
      <c r="AG22" s="191"/>
      <c r="AH22" s="191"/>
      <c r="AJ22" s="191"/>
      <c r="AK22" s="191"/>
      <c r="AL22" s="191"/>
      <c r="AN22" s="191"/>
      <c r="AO22" s="191"/>
      <c r="AP22" s="191"/>
      <c r="AR22" s="191"/>
      <c r="AS22" s="191"/>
      <c r="AT22" s="191"/>
      <c r="AV22" s="191"/>
      <c r="AW22" s="191"/>
      <c r="AX22" s="191"/>
      <c r="AZ22" s="191"/>
      <c r="BA22" s="191"/>
      <c r="BB22" s="191"/>
      <c r="BD22" s="191"/>
      <c r="BE22" s="191"/>
      <c r="BF22" s="191"/>
      <c r="BH22" s="191"/>
      <c r="BI22" s="191"/>
      <c r="BJ22" s="191"/>
    </row>
    <row r="23" spans="8:67" x14ac:dyDescent="0.2">
      <c r="H23" s="191"/>
      <c r="P23" s="191"/>
      <c r="Q23" s="191"/>
      <c r="R23" s="191"/>
      <c r="T23" s="191"/>
      <c r="U23" s="191"/>
      <c r="V23" s="191"/>
      <c r="X23" s="191"/>
      <c r="Y23" s="191"/>
      <c r="Z23" s="191"/>
      <c r="AB23" s="191"/>
      <c r="AC23" s="191"/>
      <c r="AD23" s="191"/>
      <c r="AF23" s="191"/>
      <c r="AG23" s="191"/>
      <c r="AH23" s="191"/>
      <c r="AJ23" s="191"/>
      <c r="AK23" s="191"/>
      <c r="AL23" s="191"/>
      <c r="AN23" s="191"/>
      <c r="AO23" s="191"/>
      <c r="AP23" s="191"/>
      <c r="AR23" s="191"/>
      <c r="AS23" s="191"/>
      <c r="AT23" s="191"/>
      <c r="AV23" s="191"/>
      <c r="AW23" s="191"/>
      <c r="AX23" s="191"/>
      <c r="AZ23" s="191"/>
      <c r="BA23" s="191"/>
      <c r="BB23" s="191"/>
      <c r="BD23" s="191"/>
      <c r="BE23" s="191"/>
      <c r="BF23" s="191"/>
      <c r="BH23" s="191"/>
      <c r="BI23" s="191"/>
      <c r="BJ23" s="191"/>
    </row>
    <row r="24" spans="8:67" x14ac:dyDescent="0.2">
      <c r="H24" s="191"/>
      <c r="P24" s="191"/>
      <c r="Q24" s="191"/>
      <c r="R24" s="191"/>
      <c r="T24" s="191"/>
      <c r="U24" s="191"/>
      <c r="V24" s="191"/>
      <c r="X24" s="191"/>
      <c r="Y24" s="191"/>
      <c r="Z24" s="191"/>
      <c r="AB24" s="191"/>
      <c r="AC24" s="191"/>
      <c r="AD24" s="191"/>
      <c r="AF24" s="191"/>
      <c r="AG24" s="191"/>
      <c r="AH24" s="191"/>
      <c r="AJ24" s="191"/>
      <c r="AK24" s="191"/>
      <c r="AL24" s="191"/>
      <c r="AN24" s="191"/>
      <c r="AO24" s="191"/>
      <c r="AP24" s="191"/>
      <c r="AR24" s="191"/>
      <c r="AS24" s="191"/>
      <c r="AT24" s="191"/>
      <c r="AV24" s="191"/>
      <c r="AW24" s="191"/>
      <c r="AX24" s="191"/>
      <c r="AZ24" s="191"/>
      <c r="BA24" s="191"/>
      <c r="BB24" s="191"/>
      <c r="BD24" s="191"/>
      <c r="BE24" s="191"/>
      <c r="BF24" s="191"/>
      <c r="BH24" s="191"/>
      <c r="BI24" s="191"/>
      <c r="BJ24" s="191"/>
    </row>
    <row r="25" spans="8:67" x14ac:dyDescent="0.2">
      <c r="H25" s="191"/>
      <c r="P25" s="191"/>
      <c r="Q25" s="191"/>
      <c r="R25" s="191"/>
      <c r="T25" s="191"/>
      <c r="U25" s="191"/>
      <c r="V25" s="191"/>
      <c r="X25" s="191"/>
      <c r="Y25" s="191"/>
      <c r="Z25" s="191"/>
      <c r="AB25" s="191"/>
      <c r="AC25" s="191"/>
      <c r="AD25" s="191"/>
      <c r="AF25" s="191"/>
      <c r="AG25" s="191"/>
      <c r="AH25" s="191"/>
      <c r="AJ25" s="191"/>
      <c r="AK25" s="191"/>
      <c r="AL25" s="191"/>
      <c r="AN25" s="191"/>
      <c r="AO25" s="191"/>
      <c r="AP25" s="191"/>
      <c r="AR25" s="191"/>
      <c r="AS25" s="191"/>
      <c r="AT25" s="191"/>
      <c r="AV25" s="191"/>
      <c r="AW25" s="191"/>
      <c r="AX25" s="191"/>
      <c r="AZ25" s="191"/>
      <c r="BA25" s="191"/>
      <c r="BB25" s="191"/>
      <c r="BD25" s="191"/>
      <c r="BE25" s="191"/>
      <c r="BF25" s="191"/>
      <c r="BH25" s="191"/>
      <c r="BI25" s="191"/>
      <c r="BJ25" s="191"/>
    </row>
    <row r="26" spans="8:67" x14ac:dyDescent="0.2">
      <c r="H26" s="191"/>
      <c r="P26" s="191"/>
      <c r="Q26" s="191"/>
      <c r="R26" s="191"/>
      <c r="T26" s="191"/>
      <c r="U26" s="191"/>
      <c r="V26" s="191"/>
      <c r="X26" s="191"/>
      <c r="Y26" s="191"/>
      <c r="Z26" s="191"/>
      <c r="AB26" s="191"/>
      <c r="AC26" s="191"/>
      <c r="AD26" s="191"/>
      <c r="AF26" s="191"/>
      <c r="AG26" s="191"/>
      <c r="AH26" s="191"/>
      <c r="AJ26" s="191"/>
      <c r="AK26" s="191"/>
      <c r="AL26" s="191"/>
      <c r="AN26" s="191"/>
      <c r="AO26" s="191"/>
      <c r="AP26" s="191"/>
      <c r="AR26" s="191"/>
      <c r="AS26" s="191"/>
      <c r="AT26" s="191"/>
      <c r="AV26" s="191"/>
      <c r="AW26" s="191"/>
      <c r="AX26" s="191"/>
      <c r="AZ26" s="191"/>
      <c r="BA26" s="191"/>
      <c r="BB26" s="191"/>
      <c r="BD26" s="191"/>
      <c r="BE26" s="191"/>
      <c r="BF26" s="191"/>
      <c r="BH26" s="191"/>
      <c r="BI26" s="191"/>
      <c r="BJ26" s="191"/>
    </row>
    <row r="27" spans="8: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8: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8: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8: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8: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8: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265</v>
      </c>
    </row>
    <row r="35" spans="2:5" x14ac:dyDescent="0.2">
      <c r="B35" t="s">
        <v>237</v>
      </c>
      <c r="C35">
        <v>2</v>
      </c>
      <c r="D35">
        <v>100</v>
      </c>
    </row>
    <row r="36" spans="2:5" x14ac:dyDescent="0.2">
      <c r="B36" t="s">
        <v>264</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G12" sqref="G12"/>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307</v>
      </c>
    </row>
    <row r="3" spans="2:15" x14ac:dyDescent="0.2">
      <c r="B3" s="163" t="s">
        <v>145</v>
      </c>
      <c r="C3" s="163" t="s">
        <v>146</v>
      </c>
      <c r="F3" s="163" t="s">
        <v>306</v>
      </c>
      <c r="I3" s="163" t="s">
        <v>317</v>
      </c>
      <c r="N3" s="163" t="s">
        <v>358</v>
      </c>
      <c r="O3" s="163" t="s">
        <v>359</v>
      </c>
    </row>
    <row r="4" spans="2:15" x14ac:dyDescent="0.2">
      <c r="B4" s="241">
        <v>1</v>
      </c>
      <c r="C4" s="241">
        <v>1</v>
      </c>
      <c r="F4" s="172">
        <v>1</v>
      </c>
      <c r="I4" s="233" t="s">
        <v>482</v>
      </c>
      <c r="K4" s="191" t="s">
        <v>569</v>
      </c>
      <c r="N4" s="171" t="str">
        <f ca="1">IF(ROW()-3&lt;=TS_Count,SWDATA!C4,"")</f>
        <v>CT CBP Override Risk Filter (Units)</v>
      </c>
      <c r="O4" s="171">
        <f ca="1">IF(LEN(N4)&gt;0,ROW(SWDATA!C4)+15,"")</f>
        <v>19</v>
      </c>
    </row>
    <row r="5" spans="2:15" x14ac:dyDescent="0.2">
      <c r="B5" s="241">
        <v>1</v>
      </c>
      <c r="C5" s="241">
        <v>2</v>
      </c>
      <c r="N5" s="171" t="str">
        <f ca="1">IF(ROW()-3&lt;=TS_Count,SWDATA!C5,"")</f>
        <v>Attach Rate</v>
      </c>
      <c r="O5" s="171">
        <f ca="1">IF(LEN(N5)&gt;0,ROW(SWDATA!C5)+15,"")</f>
        <v>20</v>
      </c>
    </row>
    <row r="6" spans="2:15" x14ac:dyDescent="0.2">
      <c r="B6" s="241">
        <v>1</v>
      </c>
      <c r="C6" s="241">
        <v>3</v>
      </c>
      <c r="F6" s="163" t="s">
        <v>300</v>
      </c>
      <c r="I6" s="163" t="s">
        <v>319</v>
      </c>
      <c r="N6" s="171" t="str">
        <f ca="1">IF(ROW()-3&lt;=TS_Count,SWDATA!C6,"")</f>
        <v>Configuration Based Plan (Units)</v>
      </c>
      <c r="O6" s="171">
        <f ca="1">IF(LEN(N6)&gt;0,ROW(SWDATA!C6)+15,"")</f>
        <v>21</v>
      </c>
    </row>
    <row r="7" spans="2:15" x14ac:dyDescent="0.2">
      <c r="B7" s="241">
        <v>2</v>
      </c>
      <c r="C7" s="241">
        <v>4</v>
      </c>
      <c r="F7" s="172" t="s">
        <v>570</v>
      </c>
      <c r="I7" s="172">
        <f ca="1">COUNTIF(INDIRECT("SWDATA!$E:$E"),"PARENT00001")</f>
        <v>3</v>
      </c>
      <c r="N7" s="171" t="str">
        <f ca="1">IF(ROW()-3&lt;=TS_Count,SWDATA!C7,"")</f>
        <v/>
      </c>
      <c r="O7" s="171" t="str">
        <f ca="1">IF(LEN(N7)&gt;0,ROW(SWDATA!C7)+15,"")</f>
        <v/>
      </c>
    </row>
    <row r="8" spans="2:15" x14ac:dyDescent="0.2">
      <c r="B8" s="241">
        <v>2</v>
      </c>
      <c r="C8" s="241">
        <v>5</v>
      </c>
      <c r="N8" s="171" t="str">
        <f ca="1">IF(ROW()-3&lt;=TS_Count,SWDATA!C8,"")</f>
        <v/>
      </c>
      <c r="O8" s="171" t="str">
        <f ca="1">IF(LEN(N8)&gt;0,ROW(SWDATA!C8)+15,"")</f>
        <v/>
      </c>
    </row>
    <row r="9" spans="2:15" x14ac:dyDescent="0.2">
      <c r="B9" s="241">
        <v>2</v>
      </c>
      <c r="C9" s="241">
        <v>6</v>
      </c>
      <c r="F9" s="163" t="s">
        <v>301</v>
      </c>
      <c r="I9" t="s">
        <v>353</v>
      </c>
      <c r="N9" s="171" t="str">
        <f ca="1">IF(ROW()-3&lt;=TS_Count,SWDATA!C9,"")</f>
        <v/>
      </c>
      <c r="O9" s="171" t="str">
        <f ca="1">IF(LEN(N9)&gt;0,ROW(SWDATA!C9)+15,"")</f>
        <v/>
      </c>
    </row>
    <row r="10" spans="2:15" x14ac:dyDescent="0.2">
      <c r="B10" s="241">
        <v>3</v>
      </c>
      <c r="C10" s="241">
        <v>7</v>
      </c>
      <c r="F10" s="243" t="s">
        <v>493</v>
      </c>
      <c r="I10" s="172">
        <f>Number_of_Items</f>
        <v>1</v>
      </c>
      <c r="N10" s="171" t="str">
        <f ca="1">IF(ROW()-3&lt;=TS_Count,SWDATA!C10,"")</f>
        <v/>
      </c>
      <c r="O10" s="171" t="str">
        <f ca="1">IF(LEN(N10)&gt;0,ROW(SWDATA!C10)+15,"")</f>
        <v/>
      </c>
    </row>
    <row r="11" spans="2:15" x14ac:dyDescent="0.2">
      <c r="B11" s="241">
        <v>3</v>
      </c>
      <c r="C11" s="241">
        <v>8</v>
      </c>
      <c r="F11" s="296" t="str">
        <f ca="1">HYPERLINK(Current_Period_Link,"test link here...")</f>
        <v>test link here...</v>
      </c>
      <c r="N11" s="171" t="str">
        <f ca="1">IF(ROW()-3&lt;=TS_Count,SWDATA!C11,"")</f>
        <v/>
      </c>
      <c r="O11" s="171" t="str">
        <f ca="1">IF(LEN(N11)&gt;0,ROW(SWDATA!C11)+15,"")</f>
        <v/>
      </c>
    </row>
    <row r="12" spans="2:15" x14ac:dyDescent="0.2">
      <c r="B12" s="241">
        <v>3</v>
      </c>
      <c r="C12" s="241">
        <v>9</v>
      </c>
      <c r="I12" t="s">
        <v>354</v>
      </c>
      <c r="N12" s="171" t="str">
        <f ca="1">IF(ROW()-3&lt;=TS_Count,SWDATA!C12,"")</f>
        <v/>
      </c>
      <c r="O12" s="171" t="str">
        <f ca="1">IF(LEN(N12)&gt;0,ROW(SWDATA!C12)+15,"")</f>
        <v/>
      </c>
    </row>
    <row r="13" spans="2:15" x14ac:dyDescent="0.2">
      <c r="B13" s="241">
        <v>4</v>
      </c>
      <c r="C13" s="241">
        <v>10</v>
      </c>
      <c r="F13" s="163" t="s">
        <v>309</v>
      </c>
      <c r="I13" s="172">
        <f>LEN(I10)</f>
        <v>1</v>
      </c>
      <c r="J13">
        <v>3</v>
      </c>
      <c r="N13" s="171" t="str">
        <f ca="1">IF(ROW()-3&lt;=TS_Count,SWDATA!C13,"")</f>
        <v/>
      </c>
      <c r="O13" s="171" t="str">
        <f ca="1">IF(LEN(N13)&gt;0,ROW(SWDATA!C13)+15,"")</f>
        <v/>
      </c>
    </row>
    <row r="14" spans="2:15" x14ac:dyDescent="0.2">
      <c r="B14" s="241">
        <v>4</v>
      </c>
      <c r="C14" s="241">
        <v>11</v>
      </c>
      <c r="F14" s="172" t="s">
        <v>351</v>
      </c>
      <c r="N14" s="171" t="str">
        <f ca="1">IF(ROW()-3&lt;=TS_Count,SWDATA!C14,"")</f>
        <v/>
      </c>
      <c r="O14" s="171" t="str">
        <f ca="1">IF(LEN(N14)&gt;0,ROW(SWDATA!C14)+15,"")</f>
        <v/>
      </c>
    </row>
    <row r="15" spans="2:15" x14ac:dyDescent="0.2">
      <c r="B15" s="241">
        <v>4</v>
      </c>
      <c r="C15" s="241">
        <v>12</v>
      </c>
      <c r="N15" s="171" t="str">
        <f ca="1">IF(ROW()-3&lt;=TS_Count,SWDATA!C15,"")</f>
        <v/>
      </c>
      <c r="O15" s="171" t="str">
        <f ca="1">IF(LEN(N15)&gt;0,ROW(SWDATA!C15)+15,"")</f>
        <v/>
      </c>
    </row>
    <row r="16" spans="2:15" x14ac:dyDescent="0.2">
      <c r="K16" t="s">
        <v>362</v>
      </c>
      <c r="N16" s="171" t="str">
        <f ca="1">IF(ROW()-3&lt;=TS_Count,SWDATA!C16,"")</f>
        <v/>
      </c>
      <c r="O16" s="171" t="str">
        <f ca="1">IF(LEN(N16)&gt;0,ROW(SWDATA!C16)+15,"")</f>
        <v/>
      </c>
    </row>
    <row r="17" spans="2:15" x14ac:dyDescent="0.2">
      <c r="F17" s="170" t="s">
        <v>310</v>
      </c>
      <c r="K17" t="s">
        <v>479</v>
      </c>
      <c r="N17" s="171" t="str">
        <f ca="1">IF(ROW()-3&lt;=TS_Count,SWDATA!C17,"")</f>
        <v/>
      </c>
      <c r="O17" s="171" t="str">
        <f ca="1">IF(LEN(N17)&gt;0,ROW(SWDATA!C17)+15,"")</f>
        <v/>
      </c>
    </row>
    <row r="18" spans="2:15" x14ac:dyDescent="0.2">
      <c r="B18" s="163" t="s">
        <v>318</v>
      </c>
      <c r="F18" s="164" t="s">
        <v>312</v>
      </c>
      <c r="K18" t="s">
        <v>480</v>
      </c>
      <c r="N18" s="171" t="str">
        <f ca="1">IF(ROW()-3&lt;=TS_Count,SWDATA!C18,"")</f>
        <v/>
      </c>
      <c r="O18" s="171" t="str">
        <f ca="1">IF(LEN(N18)&gt;0,ROW(SWDATA!C18)+15,"")</f>
        <v/>
      </c>
    </row>
    <row r="19" spans="2:15" x14ac:dyDescent="0.2">
      <c r="B19" s="242" t="s">
        <v>563</v>
      </c>
      <c r="F19" s="164" t="s">
        <v>345</v>
      </c>
      <c r="N19" s="171" t="str">
        <f ca="1">IF(ROW()-3&lt;=TS_Count,SWDATA!C19,"")</f>
        <v/>
      </c>
      <c r="O19" s="171" t="str">
        <f ca="1">IF(LEN(N19)&gt;0,ROW(SWDATA!C19)+15,"")</f>
        <v/>
      </c>
    </row>
    <row r="20" spans="2:15" x14ac:dyDescent="0.2">
      <c r="B20" s="242" t="s">
        <v>564</v>
      </c>
      <c r="F20" s="164" t="s">
        <v>346</v>
      </c>
      <c r="N20" s="171" t="str">
        <f ca="1">IF(ROW()-3&lt;=TS_Count,SWDATA!C20,"")</f>
        <v/>
      </c>
      <c r="O20" s="171" t="str">
        <f ca="1">IF(LEN(N20)&gt;0,ROW(SWDATA!C20)+15,"")</f>
        <v/>
      </c>
    </row>
    <row r="21" spans="2:15" x14ac:dyDescent="0.2">
      <c r="B21" s="242" t="s">
        <v>565</v>
      </c>
      <c r="F21" s="164" t="s">
        <v>311</v>
      </c>
      <c r="G21" s="137"/>
      <c r="N21" s="171" t="str">
        <f ca="1">IF(ROW()-3&lt;=TS_Count,SWDATA!C21,"")</f>
        <v/>
      </c>
      <c r="O21" s="171" t="str">
        <f ca="1">IF(LEN(N21)&gt;0,ROW(SWDATA!C21)+15,"")</f>
        <v/>
      </c>
    </row>
    <row r="22" spans="2:15" x14ac:dyDescent="0.2">
      <c r="B22" s="242" t="s">
        <v>566</v>
      </c>
      <c r="F22" s="164" t="s">
        <v>313</v>
      </c>
      <c r="N22" s="171" t="str">
        <f ca="1">IF(ROW()-3&lt;=TS_Count,SWDATA!C22,"")</f>
        <v/>
      </c>
      <c r="O22" s="171" t="str">
        <f ca="1">IF(LEN(N22)&gt;0,ROW(SWDATA!C22)+15,"")</f>
        <v/>
      </c>
    </row>
    <row r="23" spans="2:15" x14ac:dyDescent="0.2">
      <c r="B23" s="242" t="s">
        <v>567</v>
      </c>
      <c r="F23" s="164" t="s">
        <v>314</v>
      </c>
      <c r="N23" s="171" t="str">
        <f ca="1">IF(ROW()-3&lt;=TS_Count,SWDATA!C23,"")</f>
        <v/>
      </c>
      <c r="O23" s="171" t="str">
        <f ca="1">IF(LEN(N23)&gt;0,ROW(SWDATA!C23)+15,"")</f>
        <v/>
      </c>
    </row>
    <row r="24" spans="2:15" x14ac:dyDescent="0.2">
      <c r="B24" s="242" t="s">
        <v>568</v>
      </c>
      <c r="F24" s="164" t="s">
        <v>315</v>
      </c>
      <c r="N24" s="171" t="str">
        <f ca="1">IF(ROW()-3&lt;=TS_Count,SWDATA!C24,"")</f>
        <v/>
      </c>
      <c r="O24" s="171" t="str">
        <f ca="1">IF(LEN(N24)&gt;0,ROW(SWDATA!C24)+15,"")</f>
        <v/>
      </c>
    </row>
    <row r="25" spans="2:15" ht="15" x14ac:dyDescent="0.25">
      <c r="B25" s="242" t="s">
        <v>265</v>
      </c>
      <c r="C25" s="251"/>
      <c r="F25" s="164" t="s">
        <v>316</v>
      </c>
      <c r="N25" s="171" t="str">
        <f ca="1">IF(ROW()-3&lt;=TS_Count,SWDATA!C25,"")</f>
        <v/>
      </c>
      <c r="O25" s="171" t="str">
        <f ca="1">IF(LEN(N25)&gt;0,ROW(SWDATA!C25)+15,"")</f>
        <v/>
      </c>
    </row>
    <row r="26" spans="2:15" x14ac:dyDescent="0.2">
      <c r="B26" s="171"/>
      <c r="F26" s="164" t="s">
        <v>347</v>
      </c>
      <c r="N26" s="171" t="str">
        <f ca="1">IF(ROW()-3&lt;=TS_Count,SWDATA!C26,"")</f>
        <v/>
      </c>
      <c r="O26" s="171" t="str">
        <f ca="1">IF(LEN(N26)&gt;0,ROW(SWDATA!C26)+15,"")</f>
        <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79"/>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K18" sqref="AK18"/>
    </sheetView>
  </sheetViews>
  <sheetFormatPr defaultRowHeight="15" customHeight="1" outlineLevelRow="1" outlineLevelCol="1" x14ac:dyDescent="0.2"/>
  <cols>
    <col min="1" max="1" width="88.140625" hidden="1" customWidth="1"/>
    <col min="2" max="2" width="7.140625" hidden="1" customWidth="1"/>
    <col min="3" max="3" width="6.28515625" hidden="1" customWidth="1"/>
    <col min="4" max="4" width="11.42578125" hidden="1" customWidth="1"/>
    <col min="5" max="5" width="9.140625" hidden="1" customWidth="1"/>
    <col min="6" max="6" width="4.42578125" hidden="1" customWidth="1"/>
    <col min="7" max="7" width="8.140625" hidden="1" customWidth="1"/>
    <col min="8" max="8" width="1.42578125" customWidth="1"/>
    <col min="9" max="9" width="1" customWidth="1"/>
    <col min="10" max="10" width="2.28515625" customWidth="1"/>
    <col min="11" max="11" width="3" customWidth="1"/>
    <col min="12" max="12" width="0.5703125" customWidth="1"/>
    <col min="13" max="13" width="1.85546875" hidden="1" customWidth="1"/>
    <col min="14" max="14" width="24.140625" customWidth="1"/>
    <col min="15" max="15" width="26.5703125" customWidth="1"/>
    <col min="16" max="16" width="35.42578125" customWidth="1"/>
    <col min="17" max="17" width="1.42578125" hidden="1" customWidth="1" outlineLevel="1"/>
    <col min="18" max="18" width="20.5703125" hidden="1" customWidth="1" outlineLevel="1"/>
    <col min="19" max="19" width="9.140625" hidden="1" customWidth="1" outlineLevel="1"/>
    <col min="20" max="20" width="6.85546875" hidden="1" customWidth="1" outlineLevel="1"/>
    <col min="21" max="21" width="57.140625" hidden="1" customWidth="1" outlineLevel="1"/>
    <col min="22" max="22" width="2.140625" customWidth="1" collapsed="1"/>
    <col min="23" max="25" width="12.28515625" customWidth="1"/>
    <col min="26" max="26" width="12.28515625" hidden="1" customWidth="1" outlineLevel="1"/>
    <col min="27" max="27" width="12.28515625" customWidth="1" collapsed="1"/>
    <col min="28" max="29" width="12.28515625" customWidth="1"/>
    <col min="30" max="30" width="12.28515625" hidden="1" customWidth="1" outlineLevel="1"/>
    <col min="31" max="31" width="12.28515625" customWidth="1" collapsed="1"/>
    <col min="32" max="33" width="12.28515625" customWidth="1"/>
    <col min="34" max="34" width="12.28515625" hidden="1" customWidth="1" outlineLevel="1"/>
    <col min="35" max="35" width="12.28515625" customWidth="1" collapsed="1"/>
    <col min="36" max="37" width="12.28515625" customWidth="1"/>
    <col min="38" max="38" width="12.28515625" hidden="1" customWidth="1" outlineLevel="1"/>
    <col min="39" max="39" width="12.28515625" customWidth="1" collapsed="1"/>
    <col min="40" max="41" width="12.28515625" customWidth="1"/>
    <col min="42" max="42" width="12.28515625" hidden="1" customWidth="1" outlineLevel="1"/>
    <col min="43" max="43" width="12.28515625" customWidth="1" collapsed="1"/>
    <col min="44" max="45" width="12.28515625" customWidth="1"/>
    <col min="46" max="46" width="12.28515625" hidden="1" customWidth="1" outlineLevel="1"/>
    <col min="47" max="47" width="12.28515625" customWidth="1" collapsed="1"/>
    <col min="48" max="49" width="12.28515625" customWidth="1"/>
    <col min="50" max="50" width="12.28515625" hidden="1" customWidth="1" outlineLevel="1"/>
    <col min="51" max="51" width="12.28515625" customWidth="1" collapsed="1"/>
    <col min="52" max="53" width="12.28515625" customWidth="1"/>
    <col min="54" max="54" width="12.28515625" hidden="1" customWidth="1" outlineLevel="1"/>
    <col min="55" max="55" width="12.28515625" customWidth="1" collapsed="1"/>
    <col min="56" max="57" width="12.28515625" customWidth="1"/>
    <col min="58" max="58" width="12.28515625" hidden="1" customWidth="1" outlineLevel="1"/>
    <col min="59" max="59" width="12.28515625" customWidth="1" collapsed="1"/>
    <col min="60" max="70" width="12.28515625" customWidth="1"/>
    <col min="71" max="90" width="12" customWidth="1"/>
    <col min="93" max="93" width="10.28515625" bestFit="1" customWidth="1"/>
    <col min="94" max="94" width="12.140625" customWidth="1"/>
    <col min="98" max="98" width="11.28515625" customWidth="1"/>
    <col min="102" max="102" width="9" customWidth="1"/>
    <col min="106" max="106" width="11.5703125" customWidth="1"/>
    <col min="110" max="110" width="8.5703125" bestFit="1" customWidth="1"/>
    <col min="114" max="114" width="5" customWidth="1"/>
    <col min="118" max="118" width="13.5703125" bestFit="1" customWidth="1"/>
    <col min="119" max="119" width="23.85546875" style="377" bestFit="1" customWidth="1"/>
    <col min="120" max="120" width="10.5703125" style="377" bestFit="1" customWidth="1"/>
    <col min="121" max="121" width="15.28515625" style="377" bestFit="1" customWidth="1"/>
    <col min="122" max="122" width="5" style="377" customWidth="1"/>
    <col min="123" max="123" width="9.42578125" style="377" bestFit="1" customWidth="1"/>
    <col min="124" max="124" width="29.28515625" style="377" bestFit="1" customWidth="1"/>
    <col min="125" max="154" width="9.140625" style="377"/>
    <col min="155" max="155" width="9.140625" style="377" customWidth="1"/>
    <col min="156" max="188" width="9.140625" style="377"/>
    <col min="189" max="16373" width="9.140625" style="11"/>
    <col min="16374" max="16374" width="32.85546875" style="11" customWidth="1"/>
    <col min="16375" max="16384" width="9.140625" style="11"/>
  </cols>
  <sheetData>
    <row r="1" spans="1:226" s="293"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0"/>
      <c r="O1" s="299"/>
      <c r="P1" s="299"/>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195"/>
      <c r="BJ1" s="195"/>
      <c r="BK1" s="209"/>
      <c r="BL1" s="195"/>
      <c r="BM1" s="195"/>
      <c r="BN1" s="195"/>
      <c r="BO1" s="209"/>
      <c r="BP1" s="195"/>
      <c r="BQ1" s="195"/>
      <c r="BR1" s="195"/>
      <c r="BS1"/>
      <c r="BT1"/>
      <c r="BU1"/>
      <c r="BV1"/>
      <c r="BW1"/>
      <c r="BX1"/>
      <c r="BY1"/>
      <c r="BZ1"/>
      <c r="CA1"/>
      <c r="CB1"/>
      <c r="CC1"/>
      <c r="CD1"/>
      <c r="CE1"/>
      <c r="CF1"/>
      <c r="CG1"/>
      <c r="CH1"/>
      <c r="CI1"/>
      <c r="CJ1"/>
      <c r="CK1"/>
      <c r="CL1"/>
      <c r="CM1"/>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367"/>
      <c r="DP1" s="367"/>
      <c r="DQ1" s="367"/>
      <c r="DR1" s="367"/>
      <c r="DS1" s="367"/>
      <c r="DT1" s="368" t="s">
        <v>291</v>
      </c>
      <c r="DU1" s="369">
        <f ca="1">INDEX(W18:BU18,MATCH(Forecast_Start_Key,W1:BU1,0))</f>
        <v>40649</v>
      </c>
      <c r="DV1" s="368" t="s">
        <v>292</v>
      </c>
      <c r="DW1" s="369">
        <f ca="1">O11</f>
        <v>40649</v>
      </c>
      <c r="DX1" s="368" t="s">
        <v>352</v>
      </c>
      <c r="DY1" s="367">
        <v>12</v>
      </c>
      <c r="DZ1" s="367"/>
      <c r="EA1" s="367"/>
      <c r="EB1" s="367"/>
      <c r="EC1" s="367"/>
      <c r="ED1" s="367"/>
      <c r="EE1" s="367"/>
      <c r="EF1" s="367"/>
      <c r="EG1" s="367"/>
      <c r="EH1" s="367"/>
      <c r="EI1" s="367"/>
      <c r="EJ1" s="367"/>
      <c r="EK1" s="367"/>
      <c r="EL1" s="367"/>
      <c r="EM1" s="367"/>
      <c r="EN1" s="367"/>
      <c r="EO1" s="367"/>
      <c r="EP1" s="367"/>
      <c r="EQ1" s="367"/>
      <c r="ER1" s="367"/>
      <c r="ES1" s="367"/>
      <c r="ET1" s="367"/>
      <c r="EU1" s="367"/>
      <c r="EV1" s="367"/>
      <c r="EW1" s="367"/>
      <c r="EX1" s="367"/>
      <c r="EY1" s="367"/>
      <c r="EZ1" s="367"/>
      <c r="FA1" s="367"/>
      <c r="FB1" s="367"/>
      <c r="FC1" s="367"/>
      <c r="FD1" s="367"/>
      <c r="FE1" s="367"/>
      <c r="FF1" s="367"/>
      <c r="FG1" s="367"/>
      <c r="FH1" s="367"/>
      <c r="FI1" s="367"/>
      <c r="FJ1" s="367"/>
      <c r="FK1" s="367"/>
      <c r="FL1" s="367"/>
      <c r="FM1" s="367"/>
      <c r="FN1" s="367"/>
      <c r="FO1" s="367"/>
      <c r="FP1" s="367"/>
      <c r="FQ1" s="367"/>
      <c r="FR1" s="367"/>
      <c r="FS1" s="367"/>
      <c r="FT1" s="367"/>
      <c r="FU1" s="367"/>
      <c r="FV1" s="367"/>
      <c r="FW1" s="367"/>
      <c r="FX1" s="367"/>
      <c r="FY1" s="369"/>
      <c r="FZ1" s="370"/>
      <c r="GA1" s="370"/>
      <c r="GB1" s="370"/>
      <c r="GC1" s="370"/>
      <c r="GD1" s="370"/>
      <c r="GE1" s="370"/>
      <c r="GF1" s="370"/>
      <c r="GG1" s="384"/>
      <c r="GH1" s="384"/>
      <c r="GI1" s="384"/>
      <c r="GJ1" s="384"/>
      <c r="GK1" s="384"/>
      <c r="GL1" s="384"/>
      <c r="GM1" s="384"/>
      <c r="GN1" s="384"/>
      <c r="GO1" s="384"/>
      <c r="GP1" s="384"/>
      <c r="GQ1" s="384"/>
      <c r="GR1" s="384"/>
      <c r="GS1" s="384"/>
      <c r="GT1" s="384"/>
      <c r="GU1" s="384"/>
      <c r="GV1" s="384"/>
      <c r="GW1" s="384"/>
      <c r="GX1" s="384"/>
      <c r="GY1" s="384"/>
      <c r="GZ1" s="384"/>
      <c r="HA1" s="384"/>
      <c r="HB1" s="384"/>
      <c r="HC1" s="384"/>
      <c r="HD1" s="384"/>
      <c r="HE1" s="384"/>
      <c r="HF1" s="384"/>
      <c r="HG1" s="384"/>
      <c r="HH1" s="384"/>
      <c r="HI1" s="384"/>
      <c r="HJ1" s="384"/>
      <c r="HK1" s="384"/>
      <c r="HL1" s="384"/>
      <c r="HM1" s="384"/>
      <c r="HN1" s="384"/>
      <c r="HO1" s="384"/>
      <c r="HP1" s="384"/>
      <c r="HQ1" s="384"/>
      <c r="HR1" s="11"/>
    </row>
    <row r="2" spans="1:226" s="385" customFormat="1" ht="17.25" customHeight="1" x14ac:dyDescent="0.2">
      <c r="A2" s="210"/>
      <c r="B2" s="211"/>
      <c r="C2" s="211"/>
      <c r="D2" s="212"/>
      <c r="E2" s="212"/>
      <c r="F2" s="212"/>
      <c r="G2" s="212"/>
      <c r="H2" s="213"/>
      <c r="I2" s="210"/>
      <c r="J2" s="210"/>
      <c r="K2" s="210"/>
      <c r="L2" s="259"/>
      <c r="M2" s="258"/>
      <c r="N2" s="298"/>
      <c r="O2" s="299"/>
      <c r="P2" s="299"/>
      <c r="Q2" s="259" t="s">
        <v>221</v>
      </c>
      <c r="R2" s="210"/>
      <c r="S2" s="210"/>
      <c r="T2" s="210"/>
      <c r="U2" s="210"/>
      <c r="V2" s="210"/>
      <c r="W2" s="252">
        <f>IF(LEFT(W18,1)="Q","",YEAR(W18))</f>
        <v>2010</v>
      </c>
      <c r="X2" s="252">
        <f t="shared" ref="X2:BE2" si="0">IF(LEFT(X18,1)="Q","",YEAR(X18))</f>
        <v>2010</v>
      </c>
      <c r="Y2" s="252">
        <f t="shared" si="0"/>
        <v>2010</v>
      </c>
      <c r="Z2" s="252" t="str">
        <f t="shared" si="0"/>
        <v/>
      </c>
      <c r="AA2" s="252">
        <f t="shared" si="0"/>
        <v>2010</v>
      </c>
      <c r="AB2" s="252">
        <f t="shared" si="0"/>
        <v>2010</v>
      </c>
      <c r="AC2" s="252">
        <f t="shared" si="0"/>
        <v>2010</v>
      </c>
      <c r="AD2" s="252" t="str">
        <f t="shared" si="0"/>
        <v/>
      </c>
      <c r="AE2" s="252">
        <f t="shared" si="0"/>
        <v>2010</v>
      </c>
      <c r="AF2" s="252">
        <f t="shared" si="0"/>
        <v>2010</v>
      </c>
      <c r="AG2" s="253">
        <f t="shared" si="0"/>
        <v>2010</v>
      </c>
      <c r="AH2" s="253" t="str">
        <f t="shared" si="0"/>
        <v/>
      </c>
      <c r="AI2" s="253">
        <f t="shared" si="0"/>
        <v>2011</v>
      </c>
      <c r="AJ2" s="253">
        <f t="shared" si="0"/>
        <v>2011</v>
      </c>
      <c r="AK2" s="252">
        <f t="shared" si="0"/>
        <v>2011</v>
      </c>
      <c r="AL2" s="252" t="str">
        <f t="shared" si="0"/>
        <v/>
      </c>
      <c r="AM2" s="252">
        <f t="shared" si="0"/>
        <v>2011</v>
      </c>
      <c r="AN2" s="252">
        <f t="shared" si="0"/>
        <v>2011</v>
      </c>
      <c r="AO2" s="252">
        <f t="shared" si="0"/>
        <v>2011</v>
      </c>
      <c r="AP2" s="252" t="str">
        <f t="shared" si="0"/>
        <v/>
      </c>
      <c r="AQ2" s="252">
        <f t="shared" si="0"/>
        <v>2011</v>
      </c>
      <c r="AR2" s="252">
        <f t="shared" si="0"/>
        <v>2011</v>
      </c>
      <c r="AS2" s="252">
        <f t="shared" si="0"/>
        <v>2011</v>
      </c>
      <c r="AT2" s="252" t="str">
        <f t="shared" si="0"/>
        <v/>
      </c>
      <c r="AU2" s="252">
        <f t="shared" si="0"/>
        <v>2011</v>
      </c>
      <c r="AV2" s="252">
        <f t="shared" si="0"/>
        <v>2011</v>
      </c>
      <c r="AW2" s="252">
        <f t="shared" si="0"/>
        <v>2011</v>
      </c>
      <c r="AX2" s="252" t="str">
        <f t="shared" si="0"/>
        <v/>
      </c>
      <c r="AY2" s="252">
        <f t="shared" si="0"/>
        <v>2012</v>
      </c>
      <c r="AZ2" s="252">
        <f t="shared" si="0"/>
        <v>2012</v>
      </c>
      <c r="BA2" s="253">
        <f t="shared" si="0"/>
        <v>2012</v>
      </c>
      <c r="BB2" s="252" t="str">
        <f t="shared" si="0"/>
        <v/>
      </c>
      <c r="BC2" s="253">
        <f t="shared" si="0"/>
        <v>2012</v>
      </c>
      <c r="BD2" s="254">
        <f t="shared" si="0"/>
        <v>2012</v>
      </c>
      <c r="BE2" s="252">
        <f t="shared" si="0"/>
        <v>2012</v>
      </c>
      <c r="BF2" s="252"/>
      <c r="BG2" s="252"/>
      <c r="BH2" s="404"/>
      <c r="BI2" s="404"/>
      <c r="BJ2" s="404"/>
      <c r="BK2" s="404"/>
      <c r="BL2" s="404"/>
      <c r="BM2" s="404"/>
      <c r="BN2" s="404"/>
      <c r="BO2" s="404"/>
      <c r="BP2" s="404"/>
      <c r="BQ2" s="404"/>
      <c r="BR2" s="404"/>
      <c r="BS2" s="405"/>
      <c r="BT2" s="405"/>
      <c r="BU2" s="405"/>
      <c r="BV2" s="405"/>
      <c r="BW2" s="405"/>
      <c r="BX2" s="405"/>
      <c r="BY2" s="405"/>
      <c r="BZ2" s="405"/>
      <c r="CA2" s="405"/>
      <c r="CB2" s="405"/>
      <c r="CC2" s="405"/>
      <c r="CD2" s="405"/>
      <c r="CE2" s="405"/>
      <c r="CF2" s="405"/>
      <c r="CG2" s="405"/>
      <c r="CH2" s="405"/>
      <c r="CI2" s="405"/>
      <c r="CJ2" s="405"/>
      <c r="CK2" s="405"/>
      <c r="CL2" s="406"/>
      <c r="CM2" s="406"/>
      <c r="CN2" s="406"/>
      <c r="CO2" s="407"/>
      <c r="CP2" s="407"/>
      <c r="CQ2" s="407"/>
      <c r="CR2" s="407"/>
      <c r="CS2" s="407"/>
      <c r="CT2" s="407"/>
      <c r="CU2" s="407"/>
      <c r="CV2" s="407"/>
      <c r="CW2" s="407"/>
      <c r="CX2" s="407"/>
      <c r="CY2" s="407"/>
      <c r="CZ2" s="407"/>
      <c r="DA2" s="407"/>
      <c r="DB2" s="407"/>
      <c r="DC2" s="407"/>
      <c r="DD2" s="407"/>
      <c r="DE2" s="407"/>
      <c r="DF2" s="407"/>
      <c r="DG2" s="407"/>
      <c r="DH2" s="407"/>
      <c r="DI2" s="407"/>
      <c r="DJ2" s="407"/>
      <c r="DK2" s="407"/>
      <c r="DL2" s="407"/>
      <c r="DM2" s="407"/>
      <c r="DN2" s="407"/>
      <c r="DO2" s="371"/>
      <c r="DP2" s="371"/>
      <c r="DQ2" s="371"/>
      <c r="DR2" s="371"/>
      <c r="DS2" s="371"/>
      <c r="DT2" s="368" t="s">
        <v>293</v>
      </c>
      <c r="DU2" s="372">
        <f ca="1">COLUMN(V18)+MATCH(DW1,W18:CK18,0)</f>
        <v>39</v>
      </c>
      <c r="DV2" s="371"/>
      <c r="DW2" s="373"/>
      <c r="DX2" s="371"/>
      <c r="DY2" s="371"/>
      <c r="DZ2" s="371"/>
      <c r="EA2" s="371"/>
      <c r="EB2" s="371"/>
      <c r="EC2" s="371"/>
      <c r="ED2" s="371"/>
      <c r="EE2" s="371"/>
      <c r="EF2" s="371"/>
      <c r="EG2" s="371"/>
      <c r="EH2" s="371"/>
      <c r="EI2" s="371"/>
      <c r="EJ2" s="371"/>
      <c r="EK2" s="371"/>
      <c r="EL2" s="371"/>
      <c r="EM2" s="371"/>
      <c r="EN2" s="371"/>
      <c r="EO2" s="371"/>
      <c r="EP2" s="371"/>
      <c r="EQ2" s="371"/>
      <c r="ER2" s="371"/>
      <c r="ES2" s="371"/>
      <c r="ET2" s="371"/>
      <c r="EU2" s="371"/>
      <c r="EV2" s="371"/>
      <c r="EW2" s="371"/>
      <c r="EX2" s="371"/>
      <c r="EY2" s="371"/>
      <c r="EZ2" s="371"/>
      <c r="FA2" s="371"/>
      <c r="FB2" s="371"/>
      <c r="FC2" s="371"/>
      <c r="FD2" s="371"/>
      <c r="FE2" s="371"/>
      <c r="FF2" s="371"/>
      <c r="FG2" s="371"/>
      <c r="FH2" s="371"/>
      <c r="FI2" s="371"/>
      <c r="FJ2" s="371"/>
      <c r="FK2" s="371"/>
      <c r="FL2" s="371"/>
      <c r="FM2" s="371"/>
      <c r="FN2" s="371"/>
      <c r="FO2" s="371"/>
      <c r="FP2" s="371"/>
      <c r="FQ2" s="371"/>
      <c r="FR2" s="371"/>
      <c r="FS2" s="371"/>
      <c r="FT2" s="371"/>
      <c r="FU2" s="371"/>
      <c r="FV2" s="371"/>
      <c r="FW2" s="371"/>
      <c r="FX2" s="371"/>
      <c r="FY2" s="374"/>
      <c r="FZ2" s="370"/>
      <c r="GA2" s="370"/>
      <c r="GB2" s="370"/>
      <c r="GC2" s="370"/>
      <c r="GD2" s="370"/>
      <c r="GE2" s="370"/>
      <c r="GF2" s="370"/>
      <c r="GG2" s="384"/>
      <c r="GH2" s="384"/>
      <c r="GI2" s="384"/>
      <c r="GJ2" s="384"/>
      <c r="GK2" s="384"/>
      <c r="GL2" s="384"/>
      <c r="GM2" s="384"/>
      <c r="GN2" s="384"/>
      <c r="GO2" s="384"/>
      <c r="GP2" s="384"/>
      <c r="GQ2" s="384"/>
      <c r="GR2" s="384"/>
      <c r="GS2" s="384"/>
      <c r="GT2" s="384"/>
      <c r="GU2" s="384"/>
      <c r="GV2" s="384"/>
      <c r="GW2" s="384"/>
      <c r="GX2" s="384"/>
      <c r="GY2" s="384"/>
      <c r="GZ2" s="384"/>
      <c r="HA2" s="384"/>
      <c r="HB2" s="384"/>
      <c r="HC2" s="384"/>
      <c r="HD2" s="384"/>
      <c r="HE2" s="384"/>
      <c r="HF2" s="384"/>
      <c r="HG2" s="384"/>
      <c r="HH2" s="384"/>
      <c r="HI2" s="384"/>
      <c r="HJ2" s="384"/>
      <c r="HK2" s="384"/>
      <c r="HL2" s="384"/>
      <c r="HM2" s="384"/>
      <c r="HN2" s="384"/>
      <c r="HO2" s="384"/>
      <c r="HP2" s="384"/>
      <c r="HQ2" s="384"/>
      <c r="HR2" s="11"/>
    </row>
    <row r="3" spans="1:226" s="293" customFormat="1" ht="11.85" hidden="1" customHeight="1" outlineLevel="1" x14ac:dyDescent="0.2">
      <c r="A3" s="108"/>
      <c r="B3" s="109"/>
      <c r="C3" s="109"/>
      <c r="D3" s="197"/>
      <c r="E3" s="197"/>
      <c r="F3" s="197"/>
      <c r="G3" s="197"/>
      <c r="H3" s="197"/>
      <c r="I3" s="207"/>
      <c r="J3" s="336"/>
      <c r="K3" s="336"/>
      <c r="L3" s="337"/>
      <c r="M3" s="258"/>
      <c r="N3" s="298"/>
      <c r="O3" s="299"/>
      <c r="P3" s="299"/>
      <c r="Q3" s="214" t="s">
        <v>221</v>
      </c>
      <c r="R3" s="108"/>
      <c r="S3" s="108"/>
      <c r="T3" s="297"/>
      <c r="U3" s="108"/>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408"/>
      <c r="BI3" s="408"/>
      <c r="BJ3" s="409"/>
      <c r="BK3" s="408"/>
      <c r="BL3" s="408"/>
      <c r="BM3" s="408"/>
      <c r="BN3" s="409"/>
      <c r="BO3" s="408"/>
      <c r="BP3" s="408"/>
      <c r="BQ3" s="408"/>
      <c r="BR3" s="409"/>
      <c r="BS3" s="405"/>
      <c r="BT3" s="405"/>
      <c r="BU3" s="405"/>
      <c r="BV3" s="405"/>
      <c r="BW3" s="405"/>
      <c r="BX3" s="405"/>
      <c r="BY3" s="405"/>
      <c r="BZ3" s="405"/>
      <c r="CA3" s="405"/>
      <c r="CB3" s="405"/>
      <c r="CC3" s="405"/>
      <c r="CD3" s="405"/>
      <c r="CE3" s="405"/>
      <c r="CF3" s="405"/>
      <c r="CG3" s="405"/>
      <c r="CH3" s="405"/>
      <c r="CI3" s="405"/>
      <c r="CJ3" s="405"/>
      <c r="CK3" s="405"/>
      <c r="CL3" s="405"/>
      <c r="CM3" s="405"/>
      <c r="CN3" s="410"/>
      <c r="CO3" s="410"/>
      <c r="CP3" s="410"/>
      <c r="CQ3" s="410"/>
      <c r="CR3" s="410"/>
      <c r="CS3" s="410"/>
      <c r="CT3" s="410"/>
      <c r="CU3" s="410"/>
      <c r="CV3" s="410"/>
      <c r="CW3" s="410"/>
      <c r="CX3" s="410"/>
      <c r="CY3" s="410"/>
      <c r="CZ3" s="410"/>
      <c r="DA3" s="410"/>
      <c r="DB3" s="410"/>
      <c r="DC3" s="410"/>
      <c r="DD3" s="410"/>
      <c r="DE3" s="410"/>
      <c r="DF3" s="410"/>
      <c r="DG3" s="410"/>
      <c r="DH3" s="410"/>
      <c r="DI3" s="410"/>
      <c r="DJ3" s="410"/>
      <c r="DK3" s="410"/>
      <c r="DL3" s="410"/>
      <c r="DM3" s="410"/>
      <c r="DN3" s="410"/>
      <c r="DO3" s="367"/>
      <c r="DP3" s="367"/>
      <c r="DQ3" s="375" t="s">
        <v>320</v>
      </c>
      <c r="DR3" s="367"/>
      <c r="DS3" s="367"/>
      <c r="DT3" s="367"/>
      <c r="DU3" s="376">
        <f ca="1">YEAR(DU7)</f>
        <v>2011</v>
      </c>
      <c r="DV3" s="376">
        <f t="shared" ref="DV3:FL3" ca="1" si="1">YEAR(DV7)</f>
        <v>2011</v>
      </c>
      <c r="DW3" s="376">
        <f t="shared" ca="1" si="1"/>
        <v>2011</v>
      </c>
      <c r="DX3" s="376">
        <f t="shared" ca="1" si="1"/>
        <v>2011</v>
      </c>
      <c r="DY3" s="376">
        <f t="shared" ca="1" si="1"/>
        <v>2011</v>
      </c>
      <c r="DZ3" s="376">
        <f t="shared" ca="1" si="1"/>
        <v>2011</v>
      </c>
      <c r="EA3" s="376">
        <f t="shared" ca="1" si="1"/>
        <v>2011</v>
      </c>
      <c r="EB3" s="376">
        <f t="shared" ca="1" si="1"/>
        <v>2011</v>
      </c>
      <c r="EC3" s="376">
        <f t="shared" ca="1" si="1"/>
        <v>2011</v>
      </c>
      <c r="ED3" s="376">
        <f t="shared" ca="1" si="1"/>
        <v>2012</v>
      </c>
      <c r="EE3" s="376">
        <f t="shared" ca="1" si="1"/>
        <v>2012</v>
      </c>
      <c r="EF3" s="376">
        <f t="shared" ca="1" si="1"/>
        <v>2012</v>
      </c>
      <c r="EG3" s="376">
        <f t="shared" ca="1" si="1"/>
        <v>2012</v>
      </c>
      <c r="EH3" s="376">
        <f t="shared" ca="1" si="1"/>
        <v>2012</v>
      </c>
      <c r="EI3" s="376">
        <f t="shared" ca="1" si="1"/>
        <v>2012</v>
      </c>
      <c r="EJ3" s="376" t="e">
        <f t="shared" ca="1" si="1"/>
        <v>#VALUE!</v>
      </c>
      <c r="EK3" s="376" t="e">
        <f t="shared" ca="1" si="1"/>
        <v>#VALUE!</v>
      </c>
      <c r="EL3" s="376" t="e">
        <f t="shared" ca="1" si="1"/>
        <v>#VALUE!</v>
      </c>
      <c r="EM3" s="376" t="e">
        <f t="shared" ca="1" si="1"/>
        <v>#VALUE!</v>
      </c>
      <c r="EN3" s="376" t="e">
        <f t="shared" ca="1" si="1"/>
        <v>#VALUE!</v>
      </c>
      <c r="EO3" s="376" t="e">
        <f t="shared" ca="1" si="1"/>
        <v>#VALUE!</v>
      </c>
      <c r="EP3" s="376" t="e">
        <f t="shared" ca="1" si="1"/>
        <v>#VALUE!</v>
      </c>
      <c r="EQ3" s="376" t="e">
        <f t="shared" ca="1" si="1"/>
        <v>#VALUE!</v>
      </c>
      <c r="ER3" s="376" t="e">
        <f t="shared" ca="1" si="1"/>
        <v>#VALUE!</v>
      </c>
      <c r="ES3" s="376" t="e">
        <f t="shared" ca="1" si="1"/>
        <v>#VALUE!</v>
      </c>
      <c r="ET3" s="376" t="e">
        <f t="shared" ca="1" si="1"/>
        <v>#VALUE!</v>
      </c>
      <c r="EU3" s="376" t="e">
        <f t="shared" ca="1" si="1"/>
        <v>#VALUE!</v>
      </c>
      <c r="EV3" s="376" t="e">
        <f t="shared" ca="1" si="1"/>
        <v>#VALUE!</v>
      </c>
      <c r="EW3" s="376" t="e">
        <f t="shared" ca="1" si="1"/>
        <v>#VALUE!</v>
      </c>
      <c r="EX3" s="376" t="e">
        <f t="shared" ca="1" si="1"/>
        <v>#VALUE!</v>
      </c>
      <c r="EY3" s="376" t="e">
        <f t="shared" ca="1" si="1"/>
        <v>#VALUE!</v>
      </c>
      <c r="EZ3" s="376" t="e">
        <f t="shared" ca="1" si="1"/>
        <v>#VALUE!</v>
      </c>
      <c r="FA3" s="376" t="e">
        <f t="shared" ca="1" si="1"/>
        <v>#VALUE!</v>
      </c>
      <c r="FB3" s="376" t="e">
        <f t="shared" ca="1" si="1"/>
        <v>#VALUE!</v>
      </c>
      <c r="FC3" s="376" t="e">
        <f t="shared" ca="1" si="1"/>
        <v>#VALUE!</v>
      </c>
      <c r="FD3" s="376" t="e">
        <f t="shared" ca="1" si="1"/>
        <v>#VALUE!</v>
      </c>
      <c r="FE3" s="376" t="e">
        <f t="shared" ca="1" si="1"/>
        <v>#VALUE!</v>
      </c>
      <c r="FF3" s="376" t="e">
        <f t="shared" ca="1" si="1"/>
        <v>#VALUE!</v>
      </c>
      <c r="FG3" s="376" t="e">
        <f t="shared" ca="1" si="1"/>
        <v>#VALUE!</v>
      </c>
      <c r="FH3" s="376" t="e">
        <f t="shared" ca="1" si="1"/>
        <v>#VALUE!</v>
      </c>
      <c r="FI3" s="376" t="e">
        <f t="shared" ca="1" si="1"/>
        <v>#VALUE!</v>
      </c>
      <c r="FJ3" s="376" t="e">
        <f t="shared" ca="1" si="1"/>
        <v>#VALUE!</v>
      </c>
      <c r="FK3" s="376" t="e">
        <f t="shared" ca="1" si="1"/>
        <v>#VALUE!</v>
      </c>
      <c r="FL3" s="376" t="e">
        <f t="shared" ca="1" si="1"/>
        <v>#VALUE!</v>
      </c>
      <c r="FM3" s="367"/>
      <c r="FN3" s="367"/>
      <c r="FO3" s="367"/>
      <c r="FP3" s="367"/>
      <c r="FQ3" s="367"/>
      <c r="FR3" s="367"/>
      <c r="FS3" s="367"/>
      <c r="FT3" s="367"/>
      <c r="FU3" s="367"/>
      <c r="FV3" s="367"/>
      <c r="FW3" s="367"/>
      <c r="FX3" s="367"/>
      <c r="FY3" s="369"/>
      <c r="FZ3" s="370"/>
      <c r="GA3" s="370"/>
      <c r="GB3" s="370"/>
      <c r="GC3" s="370"/>
      <c r="GD3" s="370"/>
      <c r="GE3" s="370"/>
      <c r="GF3" s="370"/>
      <c r="GG3" s="384"/>
      <c r="GH3" s="384"/>
      <c r="GI3" s="384"/>
      <c r="GJ3" s="384"/>
      <c r="GK3" s="384"/>
      <c r="GL3" s="384"/>
      <c r="GM3" s="384"/>
      <c r="GN3" s="384"/>
      <c r="GO3" s="384"/>
      <c r="GP3" s="384"/>
      <c r="GQ3" s="384"/>
      <c r="GR3" s="384"/>
      <c r="GS3" s="384"/>
      <c r="GT3" s="384"/>
      <c r="GU3" s="384"/>
      <c r="GV3" s="384"/>
      <c r="GW3" s="384"/>
      <c r="GX3" s="384"/>
      <c r="GY3" s="384"/>
      <c r="GZ3" s="384"/>
      <c r="HA3" s="384"/>
      <c r="HB3" s="384"/>
      <c r="HC3" s="384"/>
      <c r="HD3" s="384"/>
      <c r="HE3" s="384"/>
      <c r="HF3" s="384"/>
      <c r="HG3" s="384"/>
      <c r="HH3" s="384"/>
      <c r="HI3" s="384"/>
      <c r="HJ3" s="384"/>
      <c r="HK3" s="384"/>
      <c r="HL3" s="384"/>
      <c r="HM3" s="384"/>
      <c r="HN3" s="384"/>
      <c r="HO3" s="384"/>
      <c r="HP3" s="384"/>
      <c r="HQ3" s="384"/>
      <c r="HR3" s="11"/>
    </row>
    <row r="4" spans="1:226" s="293" customFormat="1" ht="11.85" hidden="1" customHeight="1" outlineLevel="1" x14ac:dyDescent="0.2">
      <c r="A4" s="108"/>
      <c r="B4" s="109"/>
      <c r="C4" s="109"/>
      <c r="D4" s="197"/>
      <c r="E4" s="197"/>
      <c r="F4" s="197"/>
      <c r="G4" s="197"/>
      <c r="H4" s="197"/>
      <c r="I4" s="207"/>
      <c r="J4" s="336"/>
      <c r="K4" s="336"/>
      <c r="L4" s="337"/>
      <c r="M4" s="258"/>
      <c r="N4" s="298"/>
      <c r="O4" s="1" t="s">
        <v>492</v>
      </c>
      <c r="P4" s="2"/>
      <c r="Q4" s="214" t="s">
        <v>221</v>
      </c>
      <c r="R4" s="207"/>
      <c r="S4" s="207"/>
      <c r="T4" s="108"/>
      <c r="U4" s="108"/>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408"/>
      <c r="BI4" s="408"/>
      <c r="BJ4" s="409"/>
      <c r="BK4" s="408"/>
      <c r="BL4" s="408"/>
      <c r="BM4" s="408"/>
      <c r="BN4" s="409"/>
      <c r="BO4" s="408"/>
      <c r="BP4" s="408"/>
      <c r="BQ4" s="408"/>
      <c r="BR4" s="409"/>
      <c r="BS4" s="405"/>
      <c r="BT4" s="405"/>
      <c r="BU4" s="405"/>
      <c r="BV4" s="405"/>
      <c r="BW4" s="405"/>
      <c r="BX4" s="405"/>
      <c r="BY4" s="405"/>
      <c r="BZ4" s="405"/>
      <c r="CA4" s="405"/>
      <c r="CB4" s="405"/>
      <c r="CC4" s="405"/>
      <c r="CD4" s="405"/>
      <c r="CE4" s="405"/>
      <c r="CF4" s="405"/>
      <c r="CG4" s="405"/>
      <c r="CH4" s="405"/>
      <c r="CI4" s="405"/>
      <c r="CJ4" s="405"/>
      <c r="CK4" s="405"/>
      <c r="CL4" s="405"/>
      <c r="CM4" s="405"/>
      <c r="CN4" s="410"/>
      <c r="CO4" s="410"/>
      <c r="CP4" s="410"/>
      <c r="CQ4" s="410"/>
      <c r="CR4" s="410"/>
      <c r="CS4" s="410"/>
      <c r="CT4" s="410"/>
      <c r="CU4" s="410"/>
      <c r="CV4" s="410"/>
      <c r="CW4" s="410"/>
      <c r="CX4" s="410"/>
      <c r="CY4" s="410"/>
      <c r="CZ4" s="410"/>
      <c r="DA4" s="410"/>
      <c r="DB4" s="410"/>
      <c r="DC4" s="410"/>
      <c r="DD4" s="410"/>
      <c r="DE4" s="410"/>
      <c r="DF4" s="410"/>
      <c r="DG4" s="410"/>
      <c r="DH4" s="410"/>
      <c r="DI4" s="410"/>
      <c r="DJ4" s="410"/>
      <c r="DK4" s="410"/>
      <c r="DL4" s="410"/>
      <c r="DM4" s="410"/>
      <c r="DN4" s="410"/>
      <c r="DO4" s="367"/>
      <c r="DP4" s="367"/>
      <c r="DQ4" s="367"/>
      <c r="DR4" s="367"/>
      <c r="DS4" s="367"/>
      <c r="DT4" s="367"/>
      <c r="DU4" s="376" t="str">
        <f ca="1">IF(DU6=0, "", IF(DU6&gt;26, CHAR(64+INT((DU6-1)/26)),"")&amp;CHAR(65+MOD(DU6-1, 26)))</f>
        <v>AM</v>
      </c>
      <c r="DV4" s="376" t="str">
        <f t="shared" ref="DV4:EP4" ca="1" si="2">IF(DV6=0, "", IF(DV6&gt;26, CHAR(64+INT((DV6-1)/26)),"")&amp;CHAR(65+MOD(DV6-1, 26)))</f>
        <v>AN</v>
      </c>
      <c r="DW4" s="376" t="str">
        <f t="shared" ca="1" si="2"/>
        <v>AO</v>
      </c>
      <c r="DX4" s="376" t="str">
        <f t="shared" ca="1" si="2"/>
        <v>AQ</v>
      </c>
      <c r="DY4" s="376" t="str">
        <f t="shared" ca="1" si="2"/>
        <v>AR</v>
      </c>
      <c r="DZ4" s="376" t="str">
        <f t="shared" ca="1" si="2"/>
        <v>AS</v>
      </c>
      <c r="EA4" s="376" t="str">
        <f t="shared" ca="1" si="2"/>
        <v>AU</v>
      </c>
      <c r="EB4" s="376" t="str">
        <f t="shared" ca="1" si="2"/>
        <v>AV</v>
      </c>
      <c r="EC4" s="376" t="str">
        <f t="shared" ca="1" si="2"/>
        <v>AW</v>
      </c>
      <c r="ED4" s="376" t="str">
        <f t="shared" ca="1" si="2"/>
        <v>AY</v>
      </c>
      <c r="EE4" s="376" t="str">
        <f t="shared" ca="1" si="2"/>
        <v>AZ</v>
      </c>
      <c r="EF4" s="376" t="str">
        <f t="shared" ca="1" si="2"/>
        <v>BA</v>
      </c>
      <c r="EG4" s="376" t="str">
        <f t="shared" ca="1" si="2"/>
        <v>BC</v>
      </c>
      <c r="EH4" s="376" t="str">
        <f t="shared" ca="1" si="2"/>
        <v>BD</v>
      </c>
      <c r="EI4" s="376" t="str">
        <f t="shared" ca="1" si="2"/>
        <v>BE</v>
      </c>
      <c r="EJ4" s="376" t="str">
        <f t="shared" ca="1" si="2"/>
        <v>BG</v>
      </c>
      <c r="EK4" s="376" t="str">
        <f t="shared" ca="1" si="2"/>
        <v>BH</v>
      </c>
      <c r="EL4" s="376" t="str">
        <f t="shared" ca="1" si="2"/>
        <v>BI</v>
      </c>
      <c r="EM4" s="376" t="str">
        <f t="shared" ca="1" si="2"/>
        <v>BK</v>
      </c>
      <c r="EN4" s="376" t="str">
        <f t="shared" ca="1" si="2"/>
        <v>BL</v>
      </c>
      <c r="EO4" s="376" t="str">
        <f t="shared" ca="1" si="2"/>
        <v>BM</v>
      </c>
      <c r="EP4" s="376" t="str">
        <f t="shared" ca="1" si="2"/>
        <v>BO</v>
      </c>
      <c r="EQ4" s="376" t="str">
        <f t="shared" ref="EQ4:FL4" ca="1" si="3">IF(EQ6=0, "", IF(EQ6&gt;26, CHAR(64+INT((EQ6-1)/26)),"")&amp;CHAR(65+MOD(EQ6-1, 26)))</f>
        <v>BP</v>
      </c>
      <c r="ER4" s="376" t="str">
        <f t="shared" ca="1" si="3"/>
        <v>BQ</v>
      </c>
      <c r="ES4" s="376" t="str">
        <f t="shared" ca="1" si="3"/>
        <v>BS</v>
      </c>
      <c r="ET4" s="376" t="str">
        <f t="shared" ca="1" si="3"/>
        <v>BT</v>
      </c>
      <c r="EU4" s="376" t="str">
        <f t="shared" ca="1" si="3"/>
        <v>BU</v>
      </c>
      <c r="EV4" s="376" t="str">
        <f t="shared" ca="1" si="3"/>
        <v>BW</v>
      </c>
      <c r="EW4" s="376" t="str">
        <f t="shared" ca="1" si="3"/>
        <v>BX</v>
      </c>
      <c r="EX4" s="376" t="str">
        <f t="shared" ca="1" si="3"/>
        <v>BY</v>
      </c>
      <c r="EY4" s="376" t="str">
        <f t="shared" ca="1" si="3"/>
        <v>CA</v>
      </c>
      <c r="EZ4" s="376" t="str">
        <f t="shared" ca="1" si="3"/>
        <v>CB</v>
      </c>
      <c r="FA4" s="376" t="str">
        <f t="shared" ca="1" si="3"/>
        <v>CC</v>
      </c>
      <c r="FB4" s="376" t="str">
        <f t="shared" ca="1" si="3"/>
        <v>CE</v>
      </c>
      <c r="FC4" s="376" t="str">
        <f t="shared" ca="1" si="3"/>
        <v>CF</v>
      </c>
      <c r="FD4" s="376" t="str">
        <f t="shared" ca="1" si="3"/>
        <v>CG</v>
      </c>
      <c r="FE4" s="376" t="str">
        <f t="shared" ca="1" si="3"/>
        <v>CI</v>
      </c>
      <c r="FF4" s="376" t="str">
        <f t="shared" ca="1" si="3"/>
        <v>CJ</v>
      </c>
      <c r="FG4" s="376" t="str">
        <f t="shared" ca="1" si="3"/>
        <v>CK</v>
      </c>
      <c r="FH4" s="376" t="str">
        <f t="shared" ca="1" si="3"/>
        <v>CM</v>
      </c>
      <c r="FI4" s="376" t="str">
        <f t="shared" ca="1" si="3"/>
        <v>CN</v>
      </c>
      <c r="FJ4" s="376" t="str">
        <f t="shared" ca="1" si="3"/>
        <v>CO</v>
      </c>
      <c r="FK4" s="376" t="str">
        <f t="shared" ca="1" si="3"/>
        <v>CQ</v>
      </c>
      <c r="FL4" s="376" t="str">
        <f t="shared" ca="1" si="3"/>
        <v>CR</v>
      </c>
      <c r="FM4" s="377"/>
      <c r="FN4" s="377"/>
      <c r="FO4" s="377"/>
      <c r="FP4" s="377"/>
      <c r="FQ4" s="377"/>
      <c r="FR4" s="377"/>
      <c r="FS4" s="377"/>
      <c r="FT4" s="377"/>
      <c r="FU4" s="377"/>
      <c r="FV4" s="377"/>
      <c r="FW4" s="377"/>
      <c r="FX4" s="367"/>
      <c r="FY4" s="369"/>
      <c r="FZ4" s="370"/>
      <c r="GA4" s="370"/>
      <c r="GB4" s="370"/>
      <c r="GC4" s="370"/>
      <c r="GD4" s="370"/>
      <c r="GE4" s="370"/>
      <c r="GF4" s="370"/>
      <c r="GG4" s="384"/>
      <c r="GH4" s="384"/>
      <c r="GI4" s="384"/>
      <c r="GJ4" s="384"/>
      <c r="GK4" s="384"/>
      <c r="GL4" s="384"/>
      <c r="GM4" s="384"/>
      <c r="GN4" s="384"/>
      <c r="GO4" s="384"/>
      <c r="GP4" s="384"/>
      <c r="GQ4" s="384"/>
      <c r="GR4" s="384"/>
      <c r="GS4" s="384"/>
      <c r="GT4" s="384"/>
      <c r="GU4" s="384"/>
      <c r="GV4" s="384"/>
      <c r="GW4" s="384"/>
      <c r="GX4" s="384"/>
      <c r="GY4" s="384"/>
      <c r="GZ4" s="384"/>
      <c r="HA4" s="384"/>
      <c r="HB4" s="384"/>
      <c r="HC4" s="384"/>
      <c r="HD4" s="384"/>
      <c r="HE4" s="384"/>
      <c r="HF4" s="384"/>
      <c r="HG4" s="384"/>
      <c r="HH4" s="384"/>
      <c r="HI4" s="384"/>
      <c r="HJ4" s="384"/>
      <c r="HK4" s="384"/>
      <c r="HL4" s="384"/>
      <c r="HM4" s="384"/>
      <c r="HN4" s="384"/>
      <c r="HO4" s="384"/>
      <c r="HP4" s="384"/>
      <c r="HQ4" s="384"/>
      <c r="HR4" s="11"/>
    </row>
    <row r="5" spans="1:226" s="293" customFormat="1" ht="14.1" hidden="1" customHeight="1" outlineLevel="1" x14ac:dyDescent="0.2">
      <c r="A5" s="108"/>
      <c r="B5" s="109"/>
      <c r="C5" s="109"/>
      <c r="D5" s="197"/>
      <c r="E5" s="197"/>
      <c r="F5" s="197"/>
      <c r="G5" s="197"/>
      <c r="H5" s="194">
        <f>Number_of_Items</f>
        <v>1</v>
      </c>
      <c r="I5" s="207"/>
      <c r="J5" s="193"/>
      <c r="K5" s="193"/>
      <c r="L5" s="193"/>
      <c r="M5" s="365" t="str">
        <f>N5</f>
        <v>CT CBP Override Risk Filter (Units)</v>
      </c>
      <c r="N5" s="351" t="s">
        <v>574</v>
      </c>
      <c r="O5" s="215"/>
      <c r="P5" s="255"/>
      <c r="Q5" s="214" t="s">
        <v>221</v>
      </c>
      <c r="R5" s="410"/>
      <c r="S5" s="410"/>
      <c r="T5" s="408"/>
      <c r="U5" s="408"/>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408"/>
      <c r="BI5" s="408"/>
      <c r="BJ5" s="409"/>
      <c r="BK5" s="408"/>
      <c r="BL5" s="408"/>
      <c r="BM5" s="408"/>
      <c r="BN5" s="409"/>
      <c r="BO5" s="408"/>
      <c r="BP5" s="408"/>
      <c r="BQ5" s="408"/>
      <c r="BR5" s="409"/>
      <c r="BS5" s="405"/>
      <c r="BT5" s="405"/>
      <c r="BU5" s="405"/>
      <c r="BV5" s="405"/>
      <c r="BW5" s="405"/>
      <c r="BX5" s="405"/>
      <c r="BY5" s="405"/>
      <c r="BZ5" s="405"/>
      <c r="CA5" s="405"/>
      <c r="CB5" s="405"/>
      <c r="CC5" s="405"/>
      <c r="CD5" s="405"/>
      <c r="CE5" s="405"/>
      <c r="CF5" s="405"/>
      <c r="CG5" s="405"/>
      <c r="CH5" s="405"/>
      <c r="CI5" s="405"/>
      <c r="CJ5" s="405"/>
      <c r="CK5" s="405"/>
      <c r="CL5" s="405"/>
      <c r="CM5" s="405"/>
      <c r="CN5" s="410"/>
      <c r="CO5" s="410"/>
      <c r="CP5" s="410"/>
      <c r="CQ5" s="410"/>
      <c r="CR5" s="410"/>
      <c r="CS5" s="410"/>
      <c r="CT5" s="410"/>
      <c r="CU5" s="410"/>
      <c r="CV5" s="410"/>
      <c r="CW5" s="410"/>
      <c r="CX5" s="410"/>
      <c r="CY5" s="410"/>
      <c r="CZ5" s="410"/>
      <c r="DA5" s="410"/>
      <c r="DB5" s="410"/>
      <c r="DC5" s="410"/>
      <c r="DD5" s="410"/>
      <c r="DE5" s="410"/>
      <c r="DF5" s="410"/>
      <c r="DG5" s="410"/>
      <c r="DH5" s="410"/>
      <c r="DI5" s="410"/>
      <c r="DJ5" s="410"/>
      <c r="DK5" s="410"/>
      <c r="DL5" s="410"/>
      <c r="DM5" s="410"/>
      <c r="DN5" s="410"/>
      <c r="DO5" s="367"/>
      <c r="DP5" s="367"/>
      <c r="DQ5" s="367"/>
      <c r="DR5" s="367"/>
      <c r="DS5" s="367"/>
      <c r="DT5" s="367" t="s">
        <v>294</v>
      </c>
      <c r="DU5" s="367"/>
      <c r="DV5" s="367">
        <f ca="1">IF(INDIRECT("r1c"&amp;$DU$6-3,FALSE)="",1,0)</f>
        <v>0</v>
      </c>
      <c r="DW5" s="367">
        <f ca="1">IF(INDIRECT("r1c"&amp;$DU$6-2,FALSE)="",1,0)</f>
        <v>0</v>
      </c>
      <c r="DX5" s="367">
        <f ca="1">IF(INDIRECT("r1c"&amp;$DU$6-1,FALSE)="",1,0)</f>
        <v>1</v>
      </c>
      <c r="DY5" s="367">
        <f t="shared" ref="DY5:EG5" ca="1" si="4">DV5</f>
        <v>0</v>
      </c>
      <c r="DZ5" s="367">
        <f t="shared" ca="1" si="4"/>
        <v>0</v>
      </c>
      <c r="EA5" s="367">
        <f t="shared" ca="1" si="4"/>
        <v>1</v>
      </c>
      <c r="EB5" s="367">
        <f t="shared" ca="1" si="4"/>
        <v>0</v>
      </c>
      <c r="EC5" s="367">
        <f t="shared" ca="1" si="4"/>
        <v>0</v>
      </c>
      <c r="ED5" s="367">
        <f t="shared" ca="1" si="4"/>
        <v>1</v>
      </c>
      <c r="EE5" s="367">
        <f t="shared" ca="1" si="4"/>
        <v>0</v>
      </c>
      <c r="EF5" s="367">
        <f t="shared" ca="1" si="4"/>
        <v>0</v>
      </c>
      <c r="EG5" s="367">
        <f t="shared" ca="1" si="4"/>
        <v>1</v>
      </c>
      <c r="EH5" s="367">
        <f t="shared" ref="EH5:EP5" ca="1" si="5">EE5</f>
        <v>0</v>
      </c>
      <c r="EI5" s="367">
        <f t="shared" ca="1" si="5"/>
        <v>0</v>
      </c>
      <c r="EJ5" s="367">
        <f t="shared" ca="1" si="5"/>
        <v>1</v>
      </c>
      <c r="EK5" s="367">
        <f t="shared" ca="1" si="5"/>
        <v>0</v>
      </c>
      <c r="EL5" s="367">
        <f t="shared" ca="1" si="5"/>
        <v>0</v>
      </c>
      <c r="EM5" s="367">
        <f t="shared" ca="1" si="5"/>
        <v>1</v>
      </c>
      <c r="EN5" s="367">
        <f t="shared" ca="1" si="5"/>
        <v>0</v>
      </c>
      <c r="EO5" s="367">
        <f t="shared" ca="1" si="5"/>
        <v>0</v>
      </c>
      <c r="EP5" s="367">
        <f t="shared" ca="1" si="5"/>
        <v>1</v>
      </c>
      <c r="EQ5" s="367">
        <f t="shared" ref="EQ5" ca="1" si="6">EN5</f>
        <v>0</v>
      </c>
      <c r="ER5" s="367">
        <f t="shared" ref="ER5" ca="1" si="7">EO5</f>
        <v>0</v>
      </c>
      <c r="ES5" s="367">
        <f t="shared" ref="ES5" ca="1" si="8">EP5</f>
        <v>1</v>
      </c>
      <c r="ET5" s="367">
        <f t="shared" ref="ET5" ca="1" si="9">EQ5</f>
        <v>0</v>
      </c>
      <c r="EU5" s="367">
        <f t="shared" ref="EU5" ca="1" si="10">ER5</f>
        <v>0</v>
      </c>
      <c r="EV5" s="367">
        <f t="shared" ref="EV5" ca="1" si="11">ES5</f>
        <v>1</v>
      </c>
      <c r="EW5" s="367">
        <f t="shared" ref="EW5" ca="1" si="12">ET5</f>
        <v>0</v>
      </c>
      <c r="EX5" s="367">
        <f t="shared" ref="EX5" ca="1" si="13">EU5</f>
        <v>0</v>
      </c>
      <c r="EY5" s="367">
        <f t="shared" ref="EY5" ca="1" si="14">EV5</f>
        <v>1</v>
      </c>
      <c r="EZ5" s="367">
        <f t="shared" ref="EZ5" ca="1" si="15">EW5</f>
        <v>0</v>
      </c>
      <c r="FA5" s="367">
        <f t="shared" ref="FA5" ca="1" si="16">EX5</f>
        <v>0</v>
      </c>
      <c r="FB5" s="367">
        <f t="shared" ref="FB5" ca="1" si="17">EY5</f>
        <v>1</v>
      </c>
      <c r="FC5" s="367">
        <f t="shared" ref="FC5" ca="1" si="18">EZ5</f>
        <v>0</v>
      </c>
      <c r="FD5" s="367">
        <f t="shared" ref="FD5" ca="1" si="19">FA5</f>
        <v>0</v>
      </c>
      <c r="FE5" s="367">
        <f t="shared" ref="FE5" ca="1" si="20">FB5</f>
        <v>1</v>
      </c>
      <c r="FF5" s="367">
        <f t="shared" ref="FF5" ca="1" si="21">FC5</f>
        <v>0</v>
      </c>
      <c r="FG5" s="367">
        <f t="shared" ref="FG5" ca="1" si="22">FD5</f>
        <v>0</v>
      </c>
      <c r="FH5" s="367">
        <f t="shared" ref="FH5" ca="1" si="23">FE5</f>
        <v>1</v>
      </c>
      <c r="FI5" s="367">
        <f t="shared" ref="FI5" ca="1" si="24">FF5</f>
        <v>0</v>
      </c>
      <c r="FJ5" s="367">
        <f t="shared" ref="FJ5" ca="1" si="25">FG5</f>
        <v>0</v>
      </c>
      <c r="FK5" s="367">
        <f t="shared" ref="FK5" ca="1" si="26">FH5</f>
        <v>1</v>
      </c>
      <c r="FL5" s="367">
        <f t="shared" ref="FL5" ca="1" si="27">FI5</f>
        <v>0</v>
      </c>
      <c r="FM5" s="377"/>
      <c r="FN5" s="377"/>
      <c r="FO5" s="377"/>
      <c r="FP5" s="377"/>
      <c r="FQ5" s="377"/>
      <c r="FR5" s="377"/>
      <c r="FS5" s="377"/>
      <c r="FT5" s="377"/>
      <c r="FU5" s="377"/>
      <c r="FV5" s="377"/>
      <c r="FW5" s="377"/>
      <c r="FX5" s="367"/>
      <c r="FY5" s="369"/>
      <c r="FZ5" s="370"/>
      <c r="GA5" s="370"/>
      <c r="GB5" s="370"/>
      <c r="GC5" s="370"/>
      <c r="GD5" s="370"/>
      <c r="GE5" s="370"/>
      <c r="GF5" s="370"/>
      <c r="GG5" s="384"/>
      <c r="GH5" s="384"/>
      <c r="GI5" s="384"/>
      <c r="GJ5" s="384"/>
      <c r="GK5" s="384"/>
      <c r="GL5" s="384"/>
      <c r="GM5" s="384"/>
      <c r="GN5" s="384"/>
      <c r="GO5" s="384"/>
      <c r="GP5" s="384"/>
      <c r="GQ5" s="384"/>
      <c r="GR5" s="384"/>
      <c r="GS5" s="384"/>
      <c r="GT5" s="384"/>
      <c r="GU5" s="384"/>
      <c r="GV5" s="384"/>
      <c r="GW5" s="384"/>
      <c r="GX5" s="384"/>
      <c r="GY5" s="384"/>
      <c r="GZ5" s="384"/>
      <c r="HA5" s="384"/>
      <c r="HB5" s="384"/>
      <c r="HC5" s="384"/>
      <c r="HD5" s="384"/>
      <c r="HE5" s="384"/>
      <c r="HF5" s="384"/>
      <c r="HG5" s="384"/>
      <c r="HH5" s="384"/>
      <c r="HI5" s="384"/>
      <c r="HJ5" s="384"/>
      <c r="HK5" s="384"/>
      <c r="HL5" s="384"/>
      <c r="HM5" s="384"/>
      <c r="HN5" s="384"/>
      <c r="HO5" s="384"/>
      <c r="HP5" s="384"/>
      <c r="HQ5" s="384"/>
      <c r="HR5" s="11"/>
    </row>
    <row r="6" spans="1:226" s="293" customFormat="1" ht="14.1" hidden="1" customHeight="1" outlineLevel="1" x14ac:dyDescent="0.2">
      <c r="A6" s="108"/>
      <c r="B6" s="109"/>
      <c r="C6" s="109"/>
      <c r="D6" s="197"/>
      <c r="E6" s="197"/>
      <c r="F6" s="197"/>
      <c r="G6" s="197"/>
      <c r="H6" s="198"/>
      <c r="I6" s="207"/>
      <c r="J6" s="295"/>
      <c r="K6" s="295"/>
      <c r="L6" s="295"/>
      <c r="M6" s="366" t="str">
        <f>N7</f>
        <v>Configuration Based Plan (Units)</v>
      </c>
      <c r="O6" s="216"/>
      <c r="P6" s="255"/>
      <c r="Q6" s="214" t="s">
        <v>221</v>
      </c>
      <c r="R6" s="410" t="s">
        <v>0</v>
      </c>
      <c r="S6" s="410"/>
      <c r="T6" s="408"/>
      <c r="U6" s="408"/>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408"/>
      <c r="BI6" s="408"/>
      <c r="BJ6" s="409"/>
      <c r="BK6" s="408"/>
      <c r="BL6" s="408"/>
      <c r="BM6" s="408"/>
      <c r="BN6" s="409"/>
      <c r="BO6" s="408"/>
      <c r="BP6" s="408"/>
      <c r="BQ6" s="408"/>
      <c r="BR6" s="409"/>
      <c r="BS6" s="405"/>
      <c r="BT6" s="405"/>
      <c r="BU6" s="405"/>
      <c r="BV6" s="405"/>
      <c r="BW6" s="405"/>
      <c r="BX6" s="405"/>
      <c r="BY6" s="405"/>
      <c r="BZ6" s="405"/>
      <c r="CA6" s="405"/>
      <c r="CB6" s="405"/>
      <c r="CC6" s="405"/>
      <c r="CD6" s="405"/>
      <c r="CE6" s="405"/>
      <c r="CF6" s="405"/>
      <c r="CG6" s="405"/>
      <c r="CH6" s="405"/>
      <c r="CI6" s="405"/>
      <c r="CJ6" s="405"/>
      <c r="CK6" s="405"/>
      <c r="CL6" s="405"/>
      <c r="CM6" s="405"/>
      <c r="CN6" s="410"/>
      <c r="CO6" s="410"/>
      <c r="CP6" s="410"/>
      <c r="CQ6" s="410"/>
      <c r="CR6" s="410"/>
      <c r="CS6" s="410"/>
      <c r="CT6" s="410"/>
      <c r="CU6" s="410"/>
      <c r="CV6" s="410"/>
      <c r="CW6" s="410"/>
      <c r="CX6" s="410"/>
      <c r="CY6" s="410"/>
      <c r="CZ6" s="410"/>
      <c r="DA6" s="410"/>
      <c r="DB6" s="410"/>
      <c r="DC6" s="410"/>
      <c r="DD6" s="410"/>
      <c r="DE6" s="410"/>
      <c r="DF6" s="410"/>
      <c r="DG6" s="410"/>
      <c r="DH6" s="410"/>
      <c r="DI6" s="410"/>
      <c r="DJ6" s="410"/>
      <c r="DK6" s="410"/>
      <c r="DL6" s="410"/>
      <c r="DM6" s="410"/>
      <c r="DN6" s="410"/>
      <c r="DO6" s="367"/>
      <c r="DP6" s="367"/>
      <c r="DQ6" s="367"/>
      <c r="DR6" s="367"/>
      <c r="DS6" s="367"/>
      <c r="DT6" s="367" t="s">
        <v>295</v>
      </c>
      <c r="DU6" s="367">
        <f ca="1">DU2</f>
        <v>39</v>
      </c>
      <c r="DV6" s="367">
        <f ca="1">DU6+1+SUM(DV5)</f>
        <v>40</v>
      </c>
      <c r="DW6" s="367">
        <f t="shared" ref="DW6:EG6" ca="1" si="28">DV6+1+SUM(DW5)</f>
        <v>41</v>
      </c>
      <c r="DX6" s="367">
        <f t="shared" ca="1" si="28"/>
        <v>43</v>
      </c>
      <c r="DY6" s="367">
        <f t="shared" ca="1" si="28"/>
        <v>44</v>
      </c>
      <c r="DZ6" s="367">
        <f t="shared" ca="1" si="28"/>
        <v>45</v>
      </c>
      <c r="EA6" s="367">
        <f t="shared" ca="1" si="28"/>
        <v>47</v>
      </c>
      <c r="EB6" s="367">
        <f t="shared" ca="1" si="28"/>
        <v>48</v>
      </c>
      <c r="EC6" s="367">
        <f t="shared" ca="1" si="28"/>
        <v>49</v>
      </c>
      <c r="ED6" s="367">
        <f t="shared" ca="1" si="28"/>
        <v>51</v>
      </c>
      <c r="EE6" s="367">
        <f t="shared" ca="1" si="28"/>
        <v>52</v>
      </c>
      <c r="EF6" s="367">
        <f t="shared" ca="1" si="28"/>
        <v>53</v>
      </c>
      <c r="EG6" s="367">
        <f t="shared" ca="1" si="28"/>
        <v>55</v>
      </c>
      <c r="EH6" s="367">
        <f t="shared" ref="EH6:EP6" ca="1" si="29">EG6+1+SUM(EH5)</f>
        <v>56</v>
      </c>
      <c r="EI6" s="367">
        <f t="shared" ca="1" si="29"/>
        <v>57</v>
      </c>
      <c r="EJ6" s="367">
        <f t="shared" ca="1" si="29"/>
        <v>59</v>
      </c>
      <c r="EK6" s="367">
        <f t="shared" ca="1" si="29"/>
        <v>60</v>
      </c>
      <c r="EL6" s="367">
        <f t="shared" ca="1" si="29"/>
        <v>61</v>
      </c>
      <c r="EM6" s="367">
        <f t="shared" ca="1" si="29"/>
        <v>63</v>
      </c>
      <c r="EN6" s="367">
        <f t="shared" ca="1" si="29"/>
        <v>64</v>
      </c>
      <c r="EO6" s="367">
        <f t="shared" ca="1" si="29"/>
        <v>65</v>
      </c>
      <c r="EP6" s="367">
        <f t="shared" ca="1" si="29"/>
        <v>67</v>
      </c>
      <c r="EQ6" s="367">
        <f t="shared" ref="EQ6" ca="1" si="30">EP6+1+SUM(EQ5)</f>
        <v>68</v>
      </c>
      <c r="ER6" s="367">
        <f t="shared" ref="ER6" ca="1" si="31">EQ6+1+SUM(ER5)</f>
        <v>69</v>
      </c>
      <c r="ES6" s="367">
        <f t="shared" ref="ES6" ca="1" si="32">ER6+1+SUM(ES5)</f>
        <v>71</v>
      </c>
      <c r="ET6" s="367">
        <f t="shared" ref="ET6" ca="1" si="33">ES6+1+SUM(ET5)</f>
        <v>72</v>
      </c>
      <c r="EU6" s="367">
        <f t="shared" ref="EU6" ca="1" si="34">ET6+1+SUM(EU5)</f>
        <v>73</v>
      </c>
      <c r="EV6" s="367">
        <f t="shared" ref="EV6" ca="1" si="35">EU6+1+SUM(EV5)</f>
        <v>75</v>
      </c>
      <c r="EW6" s="367">
        <f t="shared" ref="EW6" ca="1" si="36">EV6+1+SUM(EW5)</f>
        <v>76</v>
      </c>
      <c r="EX6" s="367">
        <f t="shared" ref="EX6" ca="1" si="37">EW6+1+SUM(EX5)</f>
        <v>77</v>
      </c>
      <c r="EY6" s="367">
        <f t="shared" ref="EY6" ca="1" si="38">EX6+1+SUM(EY5)</f>
        <v>79</v>
      </c>
      <c r="EZ6" s="367">
        <f t="shared" ref="EZ6" ca="1" si="39">EY6+1+SUM(EZ5)</f>
        <v>80</v>
      </c>
      <c r="FA6" s="367">
        <f t="shared" ref="FA6" ca="1" si="40">EZ6+1+SUM(FA5)</f>
        <v>81</v>
      </c>
      <c r="FB6" s="367">
        <f t="shared" ref="FB6" ca="1" si="41">FA6+1+SUM(FB5)</f>
        <v>83</v>
      </c>
      <c r="FC6" s="367">
        <f t="shared" ref="FC6" ca="1" si="42">FB6+1+SUM(FC5)</f>
        <v>84</v>
      </c>
      <c r="FD6" s="367">
        <f t="shared" ref="FD6" ca="1" si="43">FC6+1+SUM(FD5)</f>
        <v>85</v>
      </c>
      <c r="FE6" s="367">
        <f t="shared" ref="FE6" ca="1" si="44">FD6+1+SUM(FE5)</f>
        <v>87</v>
      </c>
      <c r="FF6" s="367">
        <f t="shared" ref="FF6" ca="1" si="45">FE6+1+SUM(FF5)</f>
        <v>88</v>
      </c>
      <c r="FG6" s="367">
        <f t="shared" ref="FG6" ca="1" si="46">FF6+1+SUM(FG5)</f>
        <v>89</v>
      </c>
      <c r="FH6" s="367">
        <f t="shared" ref="FH6" ca="1" si="47">FG6+1+SUM(FH5)</f>
        <v>91</v>
      </c>
      <c r="FI6" s="367">
        <f t="shared" ref="FI6" ca="1" si="48">FH6+1+SUM(FI5)</f>
        <v>92</v>
      </c>
      <c r="FJ6" s="367">
        <f t="shared" ref="FJ6" ca="1" si="49">FI6+1+SUM(FJ5)</f>
        <v>93</v>
      </c>
      <c r="FK6" s="367">
        <f t="shared" ref="FK6" ca="1" si="50">FJ6+1+SUM(FK5)</f>
        <v>95</v>
      </c>
      <c r="FL6" s="367">
        <f t="shared" ref="FL6" ca="1" si="51">FK6+1+SUM(FL5)</f>
        <v>96</v>
      </c>
      <c r="FM6" s="377"/>
      <c r="FN6" s="377"/>
      <c r="FO6" s="377"/>
      <c r="FP6" s="377"/>
      <c r="FQ6" s="377"/>
      <c r="FR6" s="377"/>
      <c r="FS6" s="377"/>
      <c r="FT6" s="377"/>
      <c r="FU6" s="377"/>
      <c r="FV6" s="377"/>
      <c r="FW6" s="377"/>
      <c r="FX6" s="367"/>
      <c r="FY6" s="369"/>
      <c r="FZ6" s="370"/>
      <c r="GA6" s="370"/>
      <c r="GB6" s="370"/>
      <c r="GC6" s="370"/>
      <c r="GD6" s="370"/>
      <c r="GE6" s="370"/>
      <c r="GF6" s="370"/>
      <c r="GG6" s="384"/>
      <c r="GH6" s="384"/>
      <c r="GI6" s="384"/>
      <c r="GJ6" s="384"/>
      <c r="GK6" s="384"/>
      <c r="GL6" s="384"/>
      <c r="GM6" s="384"/>
      <c r="GN6" s="384"/>
      <c r="GO6" s="384"/>
      <c r="GP6" s="384"/>
      <c r="GQ6" s="384"/>
      <c r="GR6" s="384"/>
      <c r="GS6" s="384"/>
      <c r="GT6" s="384"/>
      <c r="GU6" s="384"/>
      <c r="GV6" s="384"/>
      <c r="GW6" s="384"/>
      <c r="GX6" s="384"/>
      <c r="GY6" s="384"/>
      <c r="GZ6" s="384"/>
      <c r="HA6" s="384"/>
      <c r="HB6" s="384"/>
      <c r="HC6" s="384"/>
      <c r="HD6" s="384"/>
      <c r="HE6" s="384"/>
      <c r="HF6" s="384"/>
      <c r="HG6" s="384"/>
      <c r="HH6" s="384"/>
      <c r="HI6" s="384"/>
      <c r="HJ6" s="384"/>
      <c r="HK6" s="384"/>
      <c r="HL6" s="384"/>
      <c r="HM6" s="384"/>
      <c r="HN6" s="384"/>
      <c r="HO6" s="384"/>
      <c r="HP6" s="384"/>
      <c r="HQ6" s="384"/>
      <c r="HR6" s="11"/>
    </row>
    <row r="7" spans="1:226" s="293" customFormat="1" ht="14.1" hidden="1" customHeight="1" outlineLevel="1" x14ac:dyDescent="0.2">
      <c r="A7" s="108"/>
      <c r="B7" s="108"/>
      <c r="C7" s="108"/>
      <c r="D7" s="108"/>
      <c r="E7" s="108"/>
      <c r="F7" s="108"/>
      <c r="G7" s="108"/>
      <c r="H7" s="108"/>
      <c r="I7" s="207"/>
      <c r="J7" s="193"/>
      <c r="K7" s="294"/>
      <c r="L7" s="193"/>
      <c r="M7" s="365" t="e">
        <f>#REF!</f>
        <v>#REF!</v>
      </c>
      <c r="N7" s="351" t="s">
        <v>576</v>
      </c>
      <c r="O7" s="217"/>
      <c r="P7" s="255"/>
      <c r="Q7" s="214" t="s">
        <v>221</v>
      </c>
      <c r="R7" s="410"/>
      <c r="S7" s="410"/>
      <c r="T7" s="408"/>
      <c r="U7" s="408"/>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408"/>
      <c r="BI7" s="408"/>
      <c r="BJ7" s="409"/>
      <c r="BK7" s="408"/>
      <c r="BL7" s="408"/>
      <c r="BM7" s="408"/>
      <c r="BN7" s="409"/>
      <c r="BO7" s="408"/>
      <c r="BP7" s="408"/>
      <c r="BQ7" s="408"/>
      <c r="BR7" s="409"/>
      <c r="BS7" s="405"/>
      <c r="BT7" s="405"/>
      <c r="BU7" s="405"/>
      <c r="BV7" s="405"/>
      <c r="BW7" s="405"/>
      <c r="BX7" s="405"/>
      <c r="BY7" s="405"/>
      <c r="BZ7" s="405"/>
      <c r="CA7" s="405"/>
      <c r="CB7" s="405"/>
      <c r="CC7" s="405"/>
      <c r="CD7" s="405"/>
      <c r="CE7" s="405"/>
      <c r="CF7" s="405"/>
      <c r="CG7" s="405"/>
      <c r="CH7" s="405"/>
      <c r="CI7" s="405"/>
      <c r="CJ7" s="405"/>
      <c r="CK7" s="405"/>
      <c r="CL7" s="405"/>
      <c r="CM7" s="405"/>
      <c r="CN7" s="410"/>
      <c r="CO7" s="410"/>
      <c r="CP7" s="410"/>
      <c r="CQ7" s="410"/>
      <c r="CR7" s="410"/>
      <c r="CS7" s="410"/>
      <c r="CT7" s="410"/>
      <c r="CU7" s="410"/>
      <c r="CV7" s="410"/>
      <c r="CW7" s="410"/>
      <c r="CX7" s="410"/>
      <c r="CY7" s="410"/>
      <c r="CZ7" s="410"/>
      <c r="DA7" s="410"/>
      <c r="DB7" s="410"/>
      <c r="DC7" s="410"/>
      <c r="DD7" s="410"/>
      <c r="DE7" s="410"/>
      <c r="DF7" s="410"/>
      <c r="DG7" s="410"/>
      <c r="DH7" s="410"/>
      <c r="DI7" s="410"/>
      <c r="DJ7" s="410"/>
      <c r="DK7" s="410"/>
      <c r="DL7" s="410"/>
      <c r="DM7" s="410"/>
      <c r="DN7" s="410"/>
      <c r="DO7" s="367"/>
      <c r="DP7" s="367"/>
      <c r="DQ7" s="367"/>
      <c r="DR7" s="367"/>
      <c r="DS7" s="367"/>
      <c r="DT7" s="369" t="s">
        <v>296</v>
      </c>
      <c r="DU7" s="369">
        <f ca="1">IF(INDIRECT("r18c"&amp;DU$6,FALSE)=0,"",INDIRECT("r18c"&amp;DU$6,FALSE))</f>
        <v>40649</v>
      </c>
      <c r="DV7" s="369">
        <f t="shared" ref="DV7:FL7" ca="1" si="52">IF(INDIRECT("r18c"&amp;DV$6,FALSE)=0,"",INDIRECT("r18c"&amp;DV$6,FALSE))</f>
        <v>40679</v>
      </c>
      <c r="DW7" s="369">
        <f t="shared" ca="1" si="52"/>
        <v>40710</v>
      </c>
      <c r="DX7" s="369">
        <f t="shared" ca="1" si="52"/>
        <v>40740</v>
      </c>
      <c r="DY7" s="369">
        <f t="shared" ca="1" si="52"/>
        <v>40771</v>
      </c>
      <c r="DZ7" s="369">
        <f t="shared" ca="1" si="52"/>
        <v>40802</v>
      </c>
      <c r="EA7" s="369">
        <f t="shared" ca="1" si="52"/>
        <v>40832</v>
      </c>
      <c r="EB7" s="369">
        <f t="shared" ca="1" si="52"/>
        <v>40863</v>
      </c>
      <c r="EC7" s="369">
        <f t="shared" ca="1" si="52"/>
        <v>40893</v>
      </c>
      <c r="ED7" s="369">
        <f t="shared" ca="1" si="52"/>
        <v>40924</v>
      </c>
      <c r="EE7" s="369">
        <f t="shared" ca="1" si="52"/>
        <v>40955</v>
      </c>
      <c r="EF7" s="369">
        <f t="shared" ca="1" si="52"/>
        <v>40984</v>
      </c>
      <c r="EG7" s="369">
        <f t="shared" ca="1" si="52"/>
        <v>41015</v>
      </c>
      <c r="EH7" s="369">
        <f t="shared" ca="1" si="52"/>
        <v>41045</v>
      </c>
      <c r="EI7" s="369">
        <f t="shared" ca="1" si="52"/>
        <v>41076</v>
      </c>
      <c r="EJ7" s="369" t="str">
        <f t="shared" ca="1" si="52"/>
        <v/>
      </c>
      <c r="EK7" s="369" t="str">
        <f t="shared" ca="1" si="52"/>
        <v/>
      </c>
      <c r="EL7" s="369" t="str">
        <f t="shared" ca="1" si="52"/>
        <v/>
      </c>
      <c r="EM7" s="369" t="str">
        <f t="shared" ca="1" si="52"/>
        <v/>
      </c>
      <c r="EN7" s="369" t="str">
        <f t="shared" ca="1" si="52"/>
        <v/>
      </c>
      <c r="EO7" s="369" t="str">
        <f t="shared" ca="1" si="52"/>
        <v/>
      </c>
      <c r="EP7" s="369" t="str">
        <f t="shared" ca="1" si="52"/>
        <v/>
      </c>
      <c r="EQ7" s="369" t="str">
        <f t="shared" ca="1" si="52"/>
        <v/>
      </c>
      <c r="ER7" s="369" t="str">
        <f t="shared" ca="1" si="52"/>
        <v/>
      </c>
      <c r="ES7" s="369" t="str">
        <f t="shared" ca="1" si="52"/>
        <v/>
      </c>
      <c r="ET7" s="369" t="str">
        <f t="shared" ca="1" si="52"/>
        <v/>
      </c>
      <c r="EU7" s="369" t="str">
        <f t="shared" ca="1" si="52"/>
        <v/>
      </c>
      <c r="EV7" s="369" t="str">
        <f t="shared" ca="1" si="52"/>
        <v/>
      </c>
      <c r="EW7" s="369" t="str">
        <f t="shared" ca="1" si="52"/>
        <v/>
      </c>
      <c r="EX7" s="369" t="str">
        <f t="shared" ca="1" si="52"/>
        <v/>
      </c>
      <c r="EY7" s="369" t="str">
        <f t="shared" ca="1" si="52"/>
        <v/>
      </c>
      <c r="EZ7" s="369" t="str">
        <f t="shared" ca="1" si="52"/>
        <v/>
      </c>
      <c r="FA7" s="369" t="str">
        <f t="shared" ca="1" si="52"/>
        <v/>
      </c>
      <c r="FB7" s="369" t="str">
        <f t="shared" ca="1" si="52"/>
        <v/>
      </c>
      <c r="FC7" s="369" t="str">
        <f t="shared" ca="1" si="52"/>
        <v/>
      </c>
      <c r="FD7" s="369" t="str">
        <f t="shared" ca="1" si="52"/>
        <v/>
      </c>
      <c r="FE7" s="369" t="str">
        <f t="shared" ca="1" si="52"/>
        <v/>
      </c>
      <c r="FF7" s="369" t="str">
        <f t="shared" ca="1" si="52"/>
        <v/>
      </c>
      <c r="FG7" s="369" t="str">
        <f t="shared" ca="1" si="52"/>
        <v/>
      </c>
      <c r="FH7" s="369" t="str">
        <f t="shared" ca="1" si="52"/>
        <v/>
      </c>
      <c r="FI7" s="369" t="str">
        <f t="shared" ca="1" si="52"/>
        <v/>
      </c>
      <c r="FJ7" s="369" t="str">
        <f t="shared" ca="1" si="52"/>
        <v/>
      </c>
      <c r="FK7" s="369" t="str">
        <f t="shared" ca="1" si="52"/>
        <v/>
      </c>
      <c r="FL7" s="369" t="str">
        <f t="shared" ca="1" si="52"/>
        <v/>
      </c>
      <c r="FM7" s="377"/>
      <c r="FN7" s="377"/>
      <c r="FO7" s="377"/>
      <c r="FP7" s="377"/>
      <c r="FQ7" s="377"/>
      <c r="FR7" s="377"/>
      <c r="FS7" s="377"/>
      <c r="FT7" s="377"/>
      <c r="FU7" s="377"/>
      <c r="FV7" s="377"/>
      <c r="FW7" s="377"/>
      <c r="FX7" s="367"/>
      <c r="FY7" s="369"/>
      <c r="FZ7" s="370"/>
      <c r="GA7" s="370"/>
      <c r="GB7" s="370"/>
      <c r="GC7" s="370"/>
      <c r="GD7" s="370"/>
      <c r="GE7" s="370"/>
      <c r="GF7" s="370"/>
      <c r="GG7" s="384"/>
      <c r="GH7" s="384"/>
      <c r="GI7" s="384"/>
      <c r="GJ7" s="384"/>
      <c r="GK7" s="384"/>
      <c r="GL7" s="384"/>
      <c r="GM7" s="384"/>
      <c r="GN7" s="384"/>
      <c r="GO7" s="384"/>
      <c r="GP7" s="384"/>
      <c r="GQ7" s="384"/>
      <c r="GR7" s="384"/>
      <c r="GS7" s="384"/>
      <c r="GT7" s="384"/>
      <c r="GU7" s="384"/>
      <c r="GV7" s="384"/>
      <c r="GW7" s="384"/>
      <c r="GX7" s="384"/>
      <c r="GY7" s="384"/>
      <c r="GZ7" s="384"/>
      <c r="HA7" s="384"/>
      <c r="HB7" s="384"/>
      <c r="HC7" s="384"/>
      <c r="HD7" s="384"/>
      <c r="HE7" s="384"/>
      <c r="HF7" s="384"/>
      <c r="HG7" s="384"/>
      <c r="HH7" s="384"/>
      <c r="HI7" s="384"/>
      <c r="HJ7" s="384"/>
      <c r="HK7" s="384"/>
      <c r="HL7" s="384"/>
      <c r="HM7" s="384"/>
      <c r="HN7" s="384"/>
      <c r="HO7" s="384"/>
      <c r="HP7" s="384"/>
      <c r="HQ7" s="384"/>
      <c r="HR7" s="11"/>
    </row>
    <row r="8" spans="1:226" s="293" customFormat="1" ht="14.1" hidden="1" customHeight="1" outlineLevel="1" x14ac:dyDescent="0.2">
      <c r="A8" s="108"/>
      <c r="B8" s="109"/>
      <c r="C8" s="109"/>
      <c r="D8" s="197"/>
      <c r="E8" s="197"/>
      <c r="F8" s="197"/>
      <c r="G8" s="197"/>
      <c r="H8" s="108"/>
      <c r="I8" s="198"/>
      <c r="J8" s="193"/>
      <c r="K8" s="193"/>
      <c r="M8" s="426"/>
      <c r="N8" s="426"/>
      <c r="O8" s="239"/>
      <c r="P8" s="255"/>
      <c r="Q8" s="214" t="s">
        <v>221</v>
      </c>
      <c r="R8" s="410"/>
      <c r="S8" s="410"/>
      <c r="T8" s="408"/>
      <c r="U8" s="408"/>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408"/>
      <c r="BI8" s="408"/>
      <c r="BJ8" s="409"/>
      <c r="BK8" s="408"/>
      <c r="BL8" s="408"/>
      <c r="BM8" s="408"/>
      <c r="BN8" s="409"/>
      <c r="BO8" s="408"/>
      <c r="BP8" s="408"/>
      <c r="BQ8" s="408"/>
      <c r="BR8" s="409"/>
      <c r="BS8" s="405"/>
      <c r="BT8" s="405"/>
      <c r="BU8" s="405"/>
      <c r="BV8" s="405"/>
      <c r="BW8" s="405"/>
      <c r="BX8" s="405"/>
      <c r="BY8" s="405"/>
      <c r="BZ8" s="405"/>
      <c r="CA8" s="405"/>
      <c r="CB8" s="405"/>
      <c r="CC8" s="405"/>
      <c r="CD8" s="405"/>
      <c r="CE8" s="405"/>
      <c r="CF8" s="405"/>
      <c r="CG8" s="405"/>
      <c r="CH8" s="405"/>
      <c r="CI8" s="405"/>
      <c r="CJ8" s="405"/>
      <c r="CK8" s="405"/>
      <c r="CL8" s="405"/>
      <c r="CM8" s="405"/>
      <c r="CN8" s="410"/>
      <c r="CO8" s="410"/>
      <c r="CP8" s="410"/>
      <c r="CQ8" s="410"/>
      <c r="CR8" s="410"/>
      <c r="CS8" s="410"/>
      <c r="CT8" s="410"/>
      <c r="CU8" s="410"/>
      <c r="CV8" s="410"/>
      <c r="CW8" s="410"/>
      <c r="CX8" s="410"/>
      <c r="CY8" s="410"/>
      <c r="CZ8" s="410"/>
      <c r="DA8" s="410"/>
      <c r="DB8" s="410"/>
      <c r="DC8" s="410"/>
      <c r="DD8" s="410"/>
      <c r="DE8" s="410"/>
      <c r="DF8" s="410"/>
      <c r="DG8" s="410"/>
      <c r="DH8" s="410"/>
      <c r="DI8" s="410"/>
      <c r="DJ8" s="410"/>
      <c r="DK8" s="410"/>
      <c r="DL8" s="410"/>
      <c r="DM8" s="410"/>
      <c r="DN8" s="410"/>
      <c r="DO8" s="369" t="str">
        <f>N5</f>
        <v>CT CBP Override Risk Filter (Units)</v>
      </c>
      <c r="DP8" s="378">
        <f ca="1">TRUNC(SUM(DU8:FL8),0)</f>
        <v>0</v>
      </c>
      <c r="DQ8" s="367"/>
      <c r="DR8" s="367"/>
      <c r="DS8" s="367" t="s">
        <v>297</v>
      </c>
      <c r="DT8" s="369" t="str">
        <f>N7</f>
        <v>Configuration Based Plan (Units)</v>
      </c>
      <c r="DU8" s="370">
        <f ca="1">SUMIF(INDIRECT("$Q$18:$Q$"&amp;$S$15),$DT8,OFFSET(INDIRECT("$W$18:$W$"&amp;$S$15),0,DU$6-COLUMN($W$18)))</f>
        <v>0</v>
      </c>
      <c r="DV8" s="370">
        <f t="shared" ref="DV8:FL10" ca="1" si="53">SUMIF(INDIRECT("$Q$18:$Q$"&amp;$S$15),$DT8,OFFSET(INDIRECT("$W$18:$W$"&amp;$S$15),0,DV$6-COLUMN($W$18)))</f>
        <v>0</v>
      </c>
      <c r="DW8" s="370">
        <f t="shared" ca="1" si="53"/>
        <v>0</v>
      </c>
      <c r="DX8" s="370">
        <f t="shared" ca="1" si="53"/>
        <v>0</v>
      </c>
      <c r="DY8" s="370">
        <f t="shared" ca="1" si="53"/>
        <v>0</v>
      </c>
      <c r="DZ8" s="370">
        <f t="shared" ca="1" si="53"/>
        <v>0</v>
      </c>
      <c r="EA8" s="370">
        <f t="shared" ca="1" si="53"/>
        <v>0</v>
      </c>
      <c r="EB8" s="370">
        <f t="shared" ca="1" si="53"/>
        <v>0</v>
      </c>
      <c r="EC8" s="370">
        <f t="shared" ca="1" si="53"/>
        <v>0</v>
      </c>
      <c r="ED8" s="370">
        <f t="shared" ca="1" si="53"/>
        <v>0</v>
      </c>
      <c r="EE8" s="370">
        <f t="shared" ca="1" si="53"/>
        <v>0</v>
      </c>
      <c r="EF8" s="370">
        <f t="shared" ca="1" si="53"/>
        <v>0</v>
      </c>
      <c r="EG8" s="370">
        <f t="shared" ca="1" si="53"/>
        <v>0</v>
      </c>
      <c r="EH8" s="370">
        <f t="shared" ca="1" si="53"/>
        <v>0</v>
      </c>
      <c r="EI8" s="370">
        <f t="shared" ca="1" si="53"/>
        <v>0</v>
      </c>
      <c r="EJ8" s="370">
        <f t="shared" ca="1" si="53"/>
        <v>0</v>
      </c>
      <c r="EK8" s="370">
        <f t="shared" ca="1" si="53"/>
        <v>0</v>
      </c>
      <c r="EL8" s="370">
        <f t="shared" ca="1" si="53"/>
        <v>0</v>
      </c>
      <c r="EM8" s="370">
        <f t="shared" ca="1" si="53"/>
        <v>0</v>
      </c>
      <c r="EN8" s="370">
        <f t="shared" ca="1" si="53"/>
        <v>0</v>
      </c>
      <c r="EO8" s="370">
        <f t="shared" ca="1" si="53"/>
        <v>0</v>
      </c>
      <c r="EP8" s="370">
        <f t="shared" ca="1" si="53"/>
        <v>0</v>
      </c>
      <c r="EQ8" s="370">
        <f t="shared" ca="1" si="53"/>
        <v>0</v>
      </c>
      <c r="ER8" s="370">
        <f t="shared" ca="1" si="53"/>
        <v>0</v>
      </c>
      <c r="ES8" s="370">
        <f t="shared" ca="1" si="53"/>
        <v>0</v>
      </c>
      <c r="ET8" s="370">
        <f t="shared" ca="1" si="53"/>
        <v>0</v>
      </c>
      <c r="EU8" s="370">
        <f t="shared" ca="1" si="53"/>
        <v>0</v>
      </c>
      <c r="EV8" s="370">
        <f t="shared" ca="1" si="53"/>
        <v>0</v>
      </c>
      <c r="EW8" s="370">
        <f t="shared" ca="1" si="53"/>
        <v>0</v>
      </c>
      <c r="EX8" s="370">
        <f t="shared" ca="1" si="53"/>
        <v>0</v>
      </c>
      <c r="EY8" s="370">
        <f t="shared" ca="1" si="53"/>
        <v>0</v>
      </c>
      <c r="EZ8" s="370">
        <f t="shared" ca="1" si="53"/>
        <v>0</v>
      </c>
      <c r="FA8" s="370">
        <f t="shared" ca="1" si="53"/>
        <v>0</v>
      </c>
      <c r="FB8" s="370">
        <f t="shared" ca="1" si="53"/>
        <v>0</v>
      </c>
      <c r="FC8" s="370">
        <f t="shared" ca="1" si="53"/>
        <v>0</v>
      </c>
      <c r="FD8" s="370">
        <f t="shared" ca="1" si="53"/>
        <v>0</v>
      </c>
      <c r="FE8" s="370">
        <f t="shared" ca="1" si="53"/>
        <v>0</v>
      </c>
      <c r="FF8" s="370">
        <f t="shared" ca="1" si="53"/>
        <v>0</v>
      </c>
      <c r="FG8" s="370">
        <f t="shared" ca="1" si="53"/>
        <v>0</v>
      </c>
      <c r="FH8" s="370">
        <f t="shared" ca="1" si="53"/>
        <v>0</v>
      </c>
      <c r="FI8" s="370">
        <f t="shared" ca="1" si="53"/>
        <v>0</v>
      </c>
      <c r="FJ8" s="370">
        <f t="shared" ca="1" si="53"/>
        <v>0</v>
      </c>
      <c r="FK8" s="370">
        <f t="shared" ca="1" si="53"/>
        <v>0</v>
      </c>
      <c r="FL8" s="370">
        <f t="shared" ca="1" si="53"/>
        <v>0</v>
      </c>
      <c r="FM8" s="377"/>
      <c r="FN8" s="377"/>
      <c r="FO8" s="377"/>
      <c r="FP8" s="377"/>
      <c r="FQ8" s="377"/>
      <c r="FR8" s="377"/>
      <c r="FS8" s="377"/>
      <c r="FT8" s="377"/>
      <c r="FU8" s="377"/>
      <c r="FV8" s="377"/>
      <c r="FW8" s="377"/>
      <c r="FX8" s="367"/>
      <c r="FY8" s="369"/>
      <c r="FZ8" s="370"/>
      <c r="GA8" s="370"/>
      <c r="GB8" s="370"/>
      <c r="GC8" s="370"/>
      <c r="GD8" s="370"/>
      <c r="GE8" s="370"/>
      <c r="GF8" s="370"/>
      <c r="GG8" s="384"/>
      <c r="GH8" s="384"/>
      <c r="GI8" s="384"/>
      <c r="GJ8" s="384"/>
      <c r="GK8" s="384"/>
      <c r="GL8" s="384"/>
      <c r="GM8" s="384"/>
      <c r="GN8" s="384"/>
      <c r="GO8" s="384"/>
      <c r="GP8" s="384"/>
      <c r="GQ8" s="384"/>
      <c r="GR8" s="384"/>
      <c r="GS8" s="384"/>
      <c r="GT8" s="384"/>
      <c r="GU8" s="384"/>
      <c r="GV8" s="384"/>
      <c r="GW8" s="384"/>
      <c r="GX8" s="384"/>
      <c r="GY8" s="384"/>
      <c r="GZ8" s="384"/>
      <c r="HA8" s="384"/>
      <c r="HB8" s="384"/>
      <c r="HC8" s="384"/>
      <c r="HD8" s="384"/>
      <c r="HE8" s="384"/>
      <c r="HF8" s="384"/>
      <c r="HG8" s="384"/>
      <c r="HH8" s="384"/>
      <c r="HI8" s="384"/>
      <c r="HJ8" s="384"/>
      <c r="HK8" s="384"/>
      <c r="HL8" s="384"/>
      <c r="HM8" s="384"/>
      <c r="HN8" s="384"/>
      <c r="HO8" s="384"/>
      <c r="HP8" s="384"/>
      <c r="HQ8" s="384"/>
      <c r="HR8" s="11"/>
    </row>
    <row r="9" spans="1:226" s="293" customFormat="1" ht="14.1" hidden="1" customHeight="1" outlineLevel="1" x14ac:dyDescent="0.2">
      <c r="A9" s="108"/>
      <c r="B9" s="109"/>
      <c r="C9" s="109"/>
      <c r="D9" s="197"/>
      <c r="E9" s="197"/>
      <c r="F9" s="197"/>
      <c r="G9" s="197"/>
      <c r="H9" s="108"/>
      <c r="I9" s="198"/>
      <c r="J9" s="207"/>
      <c r="K9" s="207"/>
      <c r="L9" s="207"/>
      <c r="M9" s="207"/>
      <c r="N9" s="207"/>
      <c r="O9" s="228"/>
      <c r="P9" s="256"/>
      <c r="Q9" s="214" t="s">
        <v>221</v>
      </c>
      <c r="R9" s="194"/>
      <c r="S9" s="194"/>
      <c r="T9" s="194"/>
      <c r="U9" s="194"/>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c r="BD9" s="108"/>
      <c r="BE9" s="108"/>
      <c r="BF9" s="111"/>
      <c r="BG9" s="108"/>
      <c r="BH9" s="408"/>
      <c r="BI9" s="408"/>
      <c r="BJ9" s="409"/>
      <c r="BK9" s="408"/>
      <c r="BL9" s="408"/>
      <c r="BM9" s="408"/>
      <c r="BN9" s="409"/>
      <c r="BO9" s="408"/>
      <c r="BP9" s="408"/>
      <c r="BQ9" s="408"/>
      <c r="BR9" s="409"/>
      <c r="BS9" s="405"/>
      <c r="BT9" s="405"/>
      <c r="BU9" s="405"/>
      <c r="BV9" s="405"/>
      <c r="BW9" s="405"/>
      <c r="BX9" s="405"/>
      <c r="BY9" s="405"/>
      <c r="BZ9" s="405"/>
      <c r="CA9" s="405"/>
      <c r="CB9" s="405"/>
      <c r="CC9" s="405"/>
      <c r="CD9" s="405"/>
      <c r="CE9" s="405"/>
      <c r="CF9" s="405"/>
      <c r="CG9" s="405"/>
      <c r="CH9" s="405"/>
      <c r="CI9" s="405"/>
      <c r="CJ9" s="405"/>
      <c r="CK9" s="405"/>
      <c r="CL9" s="405"/>
      <c r="CM9" s="405"/>
      <c r="CN9" s="410"/>
      <c r="CO9" s="410"/>
      <c r="CP9" s="410"/>
      <c r="CQ9" s="410"/>
      <c r="CR9" s="410"/>
      <c r="CS9" s="410"/>
      <c r="CT9" s="410"/>
      <c r="CU9" s="410"/>
      <c r="CV9" s="410"/>
      <c r="CW9" s="410"/>
      <c r="CX9" s="410"/>
      <c r="CY9" s="410"/>
      <c r="CZ9" s="410"/>
      <c r="DA9" s="410"/>
      <c r="DB9" s="410"/>
      <c r="DC9" s="410"/>
      <c r="DD9" s="410"/>
      <c r="DE9" s="410"/>
      <c r="DF9" s="410"/>
      <c r="DG9" s="410"/>
      <c r="DH9" s="410"/>
      <c r="DI9" s="410"/>
      <c r="DJ9" s="410"/>
      <c r="DK9" s="410"/>
      <c r="DL9" s="410"/>
      <c r="DM9" s="410"/>
      <c r="DN9" s="410"/>
      <c r="DO9" s="369" t="str">
        <f>N7</f>
        <v>Configuration Based Plan (Units)</v>
      </c>
      <c r="DP9" s="378">
        <f ca="1">TRUNC(SUM(DU9:FL9),0)</f>
        <v>0</v>
      </c>
      <c r="DQ9" s="367"/>
      <c r="DR9" s="367"/>
      <c r="DS9" s="367" t="s">
        <v>297</v>
      </c>
      <c r="DT9" s="369" t="str">
        <f>N5</f>
        <v>CT CBP Override Risk Filter (Units)</v>
      </c>
      <c r="DU9" s="370">
        <f t="shared" ref="DU9:EJ10" ca="1" si="54">SUMIF(INDIRECT("$Q$18:$Q$"&amp;$S$15),$DT9,OFFSET(INDIRECT("$W$18:$W$"&amp;$S$15),0,DU$6-COLUMN($W$18)))</f>
        <v>0</v>
      </c>
      <c r="DV9" s="370">
        <f t="shared" ca="1" si="54"/>
        <v>0</v>
      </c>
      <c r="DW9" s="370">
        <f t="shared" ca="1" si="54"/>
        <v>0</v>
      </c>
      <c r="DX9" s="370">
        <f t="shared" ca="1" si="54"/>
        <v>0</v>
      </c>
      <c r="DY9" s="370">
        <f t="shared" ca="1" si="54"/>
        <v>0</v>
      </c>
      <c r="DZ9" s="370">
        <f t="shared" ca="1" si="54"/>
        <v>0</v>
      </c>
      <c r="EA9" s="370">
        <f t="shared" ca="1" si="54"/>
        <v>0</v>
      </c>
      <c r="EB9" s="370">
        <f t="shared" ca="1" si="54"/>
        <v>0</v>
      </c>
      <c r="EC9" s="370">
        <f t="shared" ca="1" si="54"/>
        <v>0</v>
      </c>
      <c r="ED9" s="370">
        <f t="shared" ca="1" si="54"/>
        <v>0</v>
      </c>
      <c r="EE9" s="370">
        <f t="shared" ca="1" si="54"/>
        <v>0</v>
      </c>
      <c r="EF9" s="370">
        <f t="shared" ca="1" si="54"/>
        <v>0</v>
      </c>
      <c r="EG9" s="370">
        <f t="shared" ca="1" si="54"/>
        <v>0</v>
      </c>
      <c r="EH9" s="370">
        <f t="shared" ca="1" si="54"/>
        <v>0</v>
      </c>
      <c r="EI9" s="370">
        <f t="shared" ca="1" si="54"/>
        <v>0</v>
      </c>
      <c r="EJ9" s="370">
        <f t="shared" ca="1" si="54"/>
        <v>0</v>
      </c>
      <c r="EK9" s="370">
        <f t="shared" ca="1" si="53"/>
        <v>0</v>
      </c>
      <c r="EL9" s="370">
        <f t="shared" ca="1" si="53"/>
        <v>0</v>
      </c>
      <c r="EM9" s="370">
        <f t="shared" ca="1" si="53"/>
        <v>0</v>
      </c>
      <c r="EN9" s="370">
        <f t="shared" ca="1" si="53"/>
        <v>0</v>
      </c>
      <c r="EO9" s="370">
        <f t="shared" ca="1" si="53"/>
        <v>0</v>
      </c>
      <c r="EP9" s="370">
        <f t="shared" ca="1" si="53"/>
        <v>0</v>
      </c>
      <c r="EQ9" s="370">
        <f t="shared" ca="1" si="53"/>
        <v>0</v>
      </c>
      <c r="ER9" s="370">
        <f t="shared" ca="1" si="53"/>
        <v>0</v>
      </c>
      <c r="ES9" s="370">
        <f t="shared" ca="1" si="53"/>
        <v>0</v>
      </c>
      <c r="ET9" s="370">
        <f t="shared" ca="1" si="53"/>
        <v>0</v>
      </c>
      <c r="EU9" s="370">
        <f t="shared" ca="1" si="53"/>
        <v>0</v>
      </c>
      <c r="EV9" s="370">
        <f t="shared" ca="1" si="53"/>
        <v>0</v>
      </c>
      <c r="EW9" s="370">
        <f t="shared" ca="1" si="53"/>
        <v>0</v>
      </c>
      <c r="EX9" s="370">
        <f t="shared" ca="1" si="53"/>
        <v>0</v>
      </c>
      <c r="EY9" s="370">
        <f t="shared" ca="1" si="53"/>
        <v>0</v>
      </c>
      <c r="EZ9" s="370">
        <f t="shared" ca="1" si="53"/>
        <v>0</v>
      </c>
      <c r="FA9" s="370">
        <f t="shared" ca="1" si="53"/>
        <v>0</v>
      </c>
      <c r="FB9" s="370">
        <f t="shared" ca="1" si="53"/>
        <v>0</v>
      </c>
      <c r="FC9" s="370">
        <f t="shared" ca="1" si="53"/>
        <v>0</v>
      </c>
      <c r="FD9" s="370">
        <f t="shared" ca="1" si="53"/>
        <v>0</v>
      </c>
      <c r="FE9" s="370">
        <f t="shared" ca="1" si="53"/>
        <v>0</v>
      </c>
      <c r="FF9" s="370">
        <f t="shared" ca="1" si="53"/>
        <v>0</v>
      </c>
      <c r="FG9" s="370">
        <f t="shared" ca="1" si="53"/>
        <v>0</v>
      </c>
      <c r="FH9" s="370">
        <f t="shared" ca="1" si="53"/>
        <v>0</v>
      </c>
      <c r="FI9" s="370">
        <f t="shared" ca="1" si="53"/>
        <v>0</v>
      </c>
      <c r="FJ9" s="370">
        <f t="shared" ca="1" si="53"/>
        <v>0</v>
      </c>
      <c r="FK9" s="370">
        <f t="shared" ca="1" si="53"/>
        <v>0</v>
      </c>
      <c r="FL9" s="370">
        <f t="shared" ca="1" si="53"/>
        <v>0</v>
      </c>
      <c r="FM9" s="377"/>
      <c r="FN9" s="377"/>
      <c r="FO9" s="377"/>
      <c r="FP9" s="377"/>
      <c r="FQ9" s="377"/>
      <c r="FR9" s="377"/>
      <c r="FS9" s="377"/>
      <c r="FT9" s="377"/>
      <c r="FU9" s="377"/>
      <c r="FV9" s="377"/>
      <c r="FW9" s="377"/>
      <c r="FX9" s="367"/>
      <c r="FY9" s="369"/>
      <c r="FZ9" s="370"/>
      <c r="GA9" s="370"/>
      <c r="GB9" s="370"/>
      <c r="GC9" s="370"/>
      <c r="GD9" s="370"/>
      <c r="GE9" s="370"/>
      <c r="GF9" s="370"/>
      <c r="GG9" s="384"/>
      <c r="GH9" s="384"/>
      <c r="GI9" s="384"/>
      <c r="GJ9" s="384"/>
      <c r="GK9" s="384"/>
      <c r="GL9" s="384"/>
      <c r="GM9" s="384"/>
      <c r="GN9" s="384"/>
      <c r="GO9" s="384"/>
      <c r="GP9" s="384"/>
      <c r="GQ9" s="384"/>
      <c r="GR9" s="384"/>
      <c r="GS9" s="384"/>
      <c r="GT9" s="384"/>
      <c r="GU9" s="384"/>
      <c r="GV9" s="384"/>
      <c r="GW9" s="384"/>
      <c r="GX9" s="384"/>
      <c r="GY9" s="384"/>
      <c r="GZ9" s="384"/>
      <c r="HA9" s="384"/>
      <c r="HB9" s="384"/>
      <c r="HC9" s="384"/>
      <c r="HD9" s="384"/>
      <c r="HE9" s="384"/>
      <c r="HF9" s="384"/>
      <c r="HG9" s="384"/>
      <c r="HH9" s="384"/>
      <c r="HI9" s="384"/>
      <c r="HJ9" s="384"/>
      <c r="HK9" s="384"/>
      <c r="HL9" s="384"/>
      <c r="HM9" s="384"/>
      <c r="HN9" s="384"/>
      <c r="HO9" s="384"/>
      <c r="HP9" s="384"/>
      <c r="HQ9" s="384"/>
      <c r="HR9" s="11"/>
    </row>
    <row r="10" spans="1:226" s="293" customFormat="1" ht="11.85" hidden="1" customHeight="1" outlineLevel="1" x14ac:dyDescent="0.2">
      <c r="A10" s="108"/>
      <c r="B10" s="109"/>
      <c r="C10" s="109"/>
      <c r="D10" s="197"/>
      <c r="E10" s="197"/>
      <c r="F10" s="197"/>
      <c r="G10" s="197"/>
      <c r="H10" s="193"/>
      <c r="I10" s="198"/>
      <c r="J10" s="207"/>
      <c r="K10" s="207"/>
      <c r="L10" s="207"/>
      <c r="M10" s="207"/>
      <c r="N10" s="207"/>
      <c r="O10" s="387" t="s">
        <v>443</v>
      </c>
      <c r="P10" s="387" t="s">
        <v>486</v>
      </c>
      <c r="Q10" s="214" t="s">
        <v>221</v>
      </c>
      <c r="R10" s="194" t="s">
        <v>585</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3</v>
      </c>
      <c r="T10" s="194"/>
      <c r="U10" s="194"/>
      <c r="V10" s="108"/>
      <c r="W10" s="207"/>
      <c r="X10" s="207"/>
      <c r="Y10" s="108"/>
      <c r="Z10" s="111"/>
      <c r="AA10" s="108"/>
      <c r="AB10" s="108"/>
      <c r="AC10" s="108"/>
      <c r="AD10" s="111"/>
      <c r="AE10" s="108"/>
      <c r="AF10" s="108"/>
      <c r="AG10" s="108"/>
      <c r="AH10" s="111"/>
      <c r="AI10" s="244"/>
      <c r="AJ10" s="244"/>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408"/>
      <c r="BI10" s="408"/>
      <c r="BJ10" s="409"/>
      <c r="BK10" s="408"/>
      <c r="BL10" s="408"/>
      <c r="BM10" s="408"/>
      <c r="BN10" s="409"/>
      <c r="BO10" s="408"/>
      <c r="BP10" s="408"/>
      <c r="BQ10" s="408"/>
      <c r="BR10" s="409"/>
      <c r="BS10" s="405"/>
      <c r="BT10" s="405"/>
      <c r="BU10" s="405"/>
      <c r="BV10" s="405"/>
      <c r="BW10" s="405"/>
      <c r="BX10" s="405"/>
      <c r="BY10" s="405"/>
      <c r="BZ10" s="405"/>
      <c r="CA10" s="405"/>
      <c r="CB10" s="405"/>
      <c r="CC10" s="405"/>
      <c r="CD10" s="405"/>
      <c r="CE10" s="405"/>
      <c r="CF10" s="405"/>
      <c r="CG10" s="405"/>
      <c r="CH10" s="405"/>
      <c r="CI10" s="405"/>
      <c r="CJ10" s="405"/>
      <c r="CK10" s="405"/>
      <c r="CL10" s="405"/>
      <c r="CM10" s="405"/>
      <c r="CN10" s="410"/>
      <c r="CO10" s="410"/>
      <c r="CP10" s="410"/>
      <c r="CQ10" s="410"/>
      <c r="CR10" s="410"/>
      <c r="CS10" s="410"/>
      <c r="CT10" s="410"/>
      <c r="CU10" s="410"/>
      <c r="CV10" s="410"/>
      <c r="CW10" s="410"/>
      <c r="CX10" s="410"/>
      <c r="CY10" s="410"/>
      <c r="CZ10" s="410"/>
      <c r="DA10" s="410"/>
      <c r="DB10" s="410"/>
      <c r="DC10" s="410"/>
      <c r="DD10" s="410"/>
      <c r="DE10" s="410"/>
      <c r="DF10" s="410"/>
      <c r="DG10" s="410"/>
      <c r="DH10" s="410"/>
      <c r="DI10" s="410"/>
      <c r="DJ10" s="410"/>
      <c r="DK10" s="410"/>
      <c r="DL10" s="410"/>
      <c r="DM10" s="410"/>
      <c r="DN10" s="410"/>
      <c r="DO10" s="369" t="e">
        <f>M7</f>
        <v>#REF!</v>
      </c>
      <c r="DP10" s="378">
        <f ca="1">TRUNC(SUM(DU10:FL10),2)</f>
        <v>0</v>
      </c>
      <c r="DQ10" s="367"/>
      <c r="DR10" s="367"/>
      <c r="DS10" s="367" t="s">
        <v>297</v>
      </c>
      <c r="DT10" s="369"/>
      <c r="DU10" s="370">
        <f t="shared" ca="1" si="54"/>
        <v>0</v>
      </c>
      <c r="DV10" s="370">
        <f t="shared" ca="1" si="53"/>
        <v>0</v>
      </c>
      <c r="DW10" s="370">
        <f t="shared" ca="1" si="53"/>
        <v>0</v>
      </c>
      <c r="DX10" s="370">
        <f t="shared" ca="1" si="53"/>
        <v>0</v>
      </c>
      <c r="DY10" s="370">
        <f t="shared" ca="1" si="53"/>
        <v>0</v>
      </c>
      <c r="DZ10" s="370">
        <f t="shared" ca="1" si="53"/>
        <v>0</v>
      </c>
      <c r="EA10" s="370">
        <f t="shared" ca="1" si="53"/>
        <v>0</v>
      </c>
      <c r="EB10" s="370">
        <f t="shared" ca="1" si="53"/>
        <v>0</v>
      </c>
      <c r="EC10" s="370">
        <f t="shared" ca="1" si="53"/>
        <v>0</v>
      </c>
      <c r="ED10" s="370">
        <f t="shared" ca="1" si="53"/>
        <v>0</v>
      </c>
      <c r="EE10" s="370">
        <f t="shared" ca="1" si="53"/>
        <v>0</v>
      </c>
      <c r="EF10" s="370">
        <f t="shared" ca="1" si="53"/>
        <v>0</v>
      </c>
      <c r="EG10" s="370">
        <f t="shared" ca="1" si="53"/>
        <v>0</v>
      </c>
      <c r="EH10" s="370">
        <f t="shared" ca="1" si="53"/>
        <v>0</v>
      </c>
      <c r="EI10" s="370">
        <f t="shared" ca="1" si="53"/>
        <v>0</v>
      </c>
      <c r="EJ10" s="370">
        <f t="shared" ca="1" si="53"/>
        <v>0</v>
      </c>
      <c r="EK10" s="370">
        <f t="shared" ca="1" si="53"/>
        <v>0</v>
      </c>
      <c r="EL10" s="370">
        <f t="shared" ca="1" si="53"/>
        <v>0</v>
      </c>
      <c r="EM10" s="370">
        <f t="shared" ca="1" si="53"/>
        <v>0</v>
      </c>
      <c r="EN10" s="370">
        <f t="shared" ca="1" si="53"/>
        <v>0</v>
      </c>
      <c r="EO10" s="370">
        <f t="shared" ca="1" si="53"/>
        <v>0</v>
      </c>
      <c r="EP10" s="370">
        <f t="shared" ca="1" si="53"/>
        <v>0</v>
      </c>
      <c r="EQ10" s="370">
        <f t="shared" ca="1" si="53"/>
        <v>0</v>
      </c>
      <c r="ER10" s="370">
        <f t="shared" ca="1" si="53"/>
        <v>0</v>
      </c>
      <c r="ES10" s="370">
        <f t="shared" ca="1" si="53"/>
        <v>0</v>
      </c>
      <c r="ET10" s="370">
        <f t="shared" ca="1" si="53"/>
        <v>0</v>
      </c>
      <c r="EU10" s="370">
        <f t="shared" ca="1" si="53"/>
        <v>0</v>
      </c>
      <c r="EV10" s="370">
        <f t="shared" ca="1" si="53"/>
        <v>0</v>
      </c>
      <c r="EW10" s="370">
        <f t="shared" ca="1" si="53"/>
        <v>0</v>
      </c>
      <c r="EX10" s="370">
        <f t="shared" ca="1" si="53"/>
        <v>0</v>
      </c>
      <c r="EY10" s="370">
        <f t="shared" ca="1" si="53"/>
        <v>0</v>
      </c>
      <c r="EZ10" s="370">
        <f t="shared" ca="1" si="53"/>
        <v>0</v>
      </c>
      <c r="FA10" s="370">
        <f t="shared" ca="1" si="53"/>
        <v>0</v>
      </c>
      <c r="FB10" s="370">
        <f t="shared" ca="1" si="53"/>
        <v>0</v>
      </c>
      <c r="FC10" s="370">
        <f t="shared" ca="1" si="53"/>
        <v>0</v>
      </c>
      <c r="FD10" s="370">
        <f t="shared" ca="1" si="53"/>
        <v>0</v>
      </c>
      <c r="FE10" s="370">
        <f t="shared" ca="1" si="53"/>
        <v>0</v>
      </c>
      <c r="FF10" s="370">
        <f t="shared" ca="1" si="53"/>
        <v>0</v>
      </c>
      <c r="FG10" s="370">
        <f t="shared" ca="1" si="53"/>
        <v>0</v>
      </c>
      <c r="FH10" s="370">
        <f t="shared" ca="1" si="53"/>
        <v>0</v>
      </c>
      <c r="FI10" s="370">
        <f t="shared" ca="1" si="53"/>
        <v>0</v>
      </c>
      <c r="FJ10" s="370">
        <f t="shared" ca="1" si="53"/>
        <v>0</v>
      </c>
      <c r="FK10" s="370">
        <f t="shared" ca="1" si="53"/>
        <v>0</v>
      </c>
      <c r="FL10" s="370">
        <f t="shared" ca="1" si="53"/>
        <v>0</v>
      </c>
      <c r="FM10" s="377"/>
      <c r="FN10" s="377"/>
      <c r="FO10" s="377"/>
      <c r="FP10" s="377"/>
      <c r="FQ10" s="377"/>
      <c r="FR10" s="377"/>
      <c r="FS10" s="377"/>
      <c r="FT10" s="377"/>
      <c r="FU10" s="377"/>
      <c r="FV10" s="377"/>
      <c r="FW10" s="377"/>
      <c r="FX10" s="367"/>
      <c r="FY10" s="369"/>
      <c r="FZ10" s="370"/>
      <c r="GA10" s="370"/>
      <c r="GB10" s="370"/>
      <c r="GC10" s="370"/>
      <c r="GD10" s="370"/>
      <c r="GE10" s="370"/>
      <c r="GF10" s="370"/>
      <c r="GG10" s="384"/>
      <c r="GH10" s="384"/>
      <c r="GI10" s="384"/>
      <c r="GJ10" s="384"/>
      <c r="GK10" s="384"/>
      <c r="GL10" s="384"/>
      <c r="GM10" s="384"/>
      <c r="GN10" s="384"/>
      <c r="GO10" s="384"/>
      <c r="GP10" s="384"/>
      <c r="GQ10" s="384"/>
      <c r="GR10" s="384"/>
      <c r="GS10" s="384"/>
      <c r="GT10" s="384"/>
      <c r="GU10" s="384"/>
      <c r="GV10" s="384"/>
      <c r="GW10" s="384"/>
      <c r="GX10" s="384"/>
      <c r="GY10" s="384"/>
      <c r="GZ10" s="384"/>
      <c r="HA10" s="384"/>
      <c r="HB10" s="384"/>
      <c r="HC10" s="384"/>
      <c r="HD10" s="384"/>
      <c r="HE10" s="384"/>
      <c r="HF10" s="384"/>
      <c r="HG10" s="384"/>
      <c r="HH10" s="384"/>
      <c r="HI10" s="384"/>
      <c r="HJ10" s="384"/>
      <c r="HK10" s="384"/>
      <c r="HL10" s="384"/>
      <c r="HM10" s="384"/>
      <c r="HN10" s="384"/>
      <c r="HO10" s="384"/>
      <c r="HP10" s="384"/>
      <c r="HQ10" s="384"/>
      <c r="HR10" s="11"/>
    </row>
    <row r="11" spans="1:226" s="293" customFormat="1" ht="15" hidden="1" customHeight="1" outlineLevel="1" x14ac:dyDescent="0.2">
      <c r="A11" s="108"/>
      <c r="B11" s="109"/>
      <c r="C11" s="109"/>
      <c r="D11" s="197"/>
      <c r="E11" s="197"/>
      <c r="F11" s="197"/>
      <c r="G11" s="197"/>
      <c r="H11" s="425"/>
      <c r="I11" s="425"/>
      <c r="J11" s="425"/>
      <c r="K11" s="425"/>
      <c r="L11" s="425"/>
      <c r="N11" s="363" t="s">
        <v>485</v>
      </c>
      <c r="O11" s="361">
        <f ca="1">current_date</f>
        <v>40649</v>
      </c>
      <c r="P11" s="352" t="str">
        <f ca="1">'Metrics &amp; Attributes View'!F16&amp;": "&amp;TEXT(IF(ISERROR(AVERAGE('Metrics &amp; Attributes View'!N16:BK16)),"NA",AVERAGE('Metrics &amp; Attributes View'!N16:BK16)),"#,##0")&amp;"%"</f>
        <v>PERIOD_MAPE: 1%</v>
      </c>
      <c r="Q11" s="214" t="s">
        <v>221</v>
      </c>
      <c r="R11" s="245" t="s">
        <v>477</v>
      </c>
      <c r="S11" s="246">
        <f>TS_Hidden*Number_of_Items</f>
        <v>1</v>
      </c>
      <c r="T11" s="247"/>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408"/>
      <c r="BI11" s="408"/>
      <c r="BJ11" s="409"/>
      <c r="BK11" s="411"/>
      <c r="BL11" s="408"/>
      <c r="BM11" s="408"/>
      <c r="BN11" s="409"/>
      <c r="BO11" s="411"/>
      <c r="BP11" s="408"/>
      <c r="BQ11" s="408"/>
      <c r="BR11" s="409"/>
      <c r="BS11" s="405"/>
      <c r="BT11" s="405"/>
      <c r="BU11" s="405"/>
      <c r="BV11" s="405"/>
      <c r="BW11" s="405"/>
      <c r="BX11" s="405"/>
      <c r="BY11" s="405"/>
      <c r="BZ11" s="405"/>
      <c r="CA11" s="405"/>
      <c r="CB11" s="405"/>
      <c r="CC11" s="405"/>
      <c r="CD11" s="405"/>
      <c r="CE11" s="405"/>
      <c r="CF11" s="405"/>
      <c r="CG11" s="405"/>
      <c r="CH11" s="405"/>
      <c r="CI11" s="405"/>
      <c r="CJ11" s="405"/>
      <c r="CK11" s="405"/>
      <c r="CL11" s="405"/>
      <c r="CM11" s="405"/>
      <c r="CN11" s="410"/>
      <c r="CO11" s="410"/>
      <c r="CP11" s="410"/>
      <c r="CQ11" s="410"/>
      <c r="CR11" s="410"/>
      <c r="CS11" s="410"/>
      <c r="CT11" s="410"/>
      <c r="CU11" s="410"/>
      <c r="CV11" s="410"/>
      <c r="CW11" s="410"/>
      <c r="CX11" s="410"/>
      <c r="CY11" s="410"/>
      <c r="CZ11" s="410"/>
      <c r="DA11" s="410"/>
      <c r="DB11" s="410"/>
      <c r="DC11" s="410"/>
      <c r="DD11" s="410"/>
      <c r="DE11" s="410"/>
      <c r="DF11" s="410"/>
      <c r="DG11" s="410"/>
      <c r="DH11" s="410"/>
      <c r="DI11" s="410"/>
      <c r="DJ11" s="410"/>
      <c r="DK11" s="410"/>
      <c r="DL11" s="410"/>
      <c r="DM11" s="410"/>
      <c r="DN11" s="410"/>
      <c r="DO11" s="369"/>
      <c r="DP11" s="370"/>
      <c r="DQ11" s="367"/>
      <c r="DR11" s="367"/>
      <c r="DS11" s="367"/>
      <c r="DT11" s="369"/>
      <c r="DU11" s="370"/>
      <c r="DV11" s="370"/>
      <c r="DW11" s="370"/>
      <c r="DX11" s="370"/>
      <c r="DY11" s="370"/>
      <c r="DZ11" s="370"/>
      <c r="EA11" s="370"/>
      <c r="EB11" s="370"/>
      <c r="EC11" s="370"/>
      <c r="ED11" s="370"/>
      <c r="EE11" s="370"/>
      <c r="EF11" s="370"/>
      <c r="EG11" s="370"/>
      <c r="EH11" s="370"/>
      <c r="EI11" s="370"/>
      <c r="EJ11" s="370"/>
      <c r="EK11" s="370"/>
      <c r="EL11" s="370"/>
      <c r="EM11" s="370"/>
      <c r="EN11" s="370"/>
      <c r="EO11" s="370"/>
      <c r="EP11" s="370"/>
      <c r="EQ11" s="370"/>
      <c r="ER11" s="370"/>
      <c r="ES11" s="370"/>
      <c r="ET11" s="370"/>
      <c r="EU11" s="370"/>
      <c r="EV11" s="370"/>
      <c r="EW11" s="370"/>
      <c r="EX11" s="370"/>
      <c r="EY11" s="370"/>
      <c r="EZ11" s="370"/>
      <c r="FA11" s="370"/>
      <c r="FB11" s="370"/>
      <c r="FC11" s="370"/>
      <c r="FD11" s="370"/>
      <c r="FE11" s="370"/>
      <c r="FF11" s="370"/>
      <c r="FG11" s="370"/>
      <c r="FH11" s="370"/>
      <c r="FI11" s="370"/>
      <c r="FJ11" s="370"/>
      <c r="FK11" s="370"/>
      <c r="FL11" s="370"/>
      <c r="FM11" s="377"/>
      <c r="FN11" s="377"/>
      <c r="FO11" s="377"/>
      <c r="FP11" s="377"/>
      <c r="FQ11" s="377"/>
      <c r="FR11" s="377"/>
      <c r="FS11" s="377"/>
      <c r="FT11" s="377"/>
      <c r="FU11" s="377"/>
      <c r="FV11" s="377"/>
      <c r="FW11" s="377"/>
      <c r="FX11" s="367"/>
      <c r="FY11" s="369"/>
      <c r="FZ11" s="370"/>
      <c r="GA11" s="370"/>
      <c r="GB11" s="370"/>
      <c r="GC11" s="370"/>
      <c r="GD11" s="370"/>
      <c r="GE11" s="370"/>
      <c r="GF11" s="370"/>
      <c r="GG11" s="384"/>
      <c r="GH11" s="384"/>
      <c r="GI11" s="384"/>
      <c r="GJ11" s="384"/>
      <c r="GK11" s="384"/>
      <c r="GL11" s="384"/>
      <c r="GM11" s="384"/>
      <c r="GN11" s="384"/>
      <c r="GO11" s="384"/>
      <c r="GP11" s="384"/>
      <c r="GQ11" s="384"/>
      <c r="GR11" s="384"/>
      <c r="GS11" s="384"/>
      <c r="GT11" s="384"/>
      <c r="GU11" s="384"/>
      <c r="GV11" s="384"/>
      <c r="GW11" s="384"/>
      <c r="GX11" s="384"/>
      <c r="GY11" s="384"/>
      <c r="GZ11" s="384"/>
      <c r="HA11" s="384"/>
      <c r="HB11" s="384"/>
      <c r="HC11" s="384"/>
      <c r="HD11" s="384"/>
      <c r="HE11" s="384"/>
      <c r="HF11" s="384"/>
      <c r="HG11" s="384"/>
      <c r="HH11" s="384"/>
      <c r="HI11" s="384"/>
      <c r="HJ11" s="384"/>
      <c r="HK11" s="384"/>
      <c r="HL11" s="384"/>
      <c r="HM11" s="384"/>
      <c r="HN11" s="384"/>
      <c r="HO11" s="384"/>
      <c r="HP11" s="384"/>
      <c r="HQ11" s="384"/>
      <c r="HR11" s="11"/>
    </row>
    <row r="12" spans="1:226" s="293" customFormat="1" ht="13.5" hidden="1" customHeight="1" outlineLevel="1" x14ac:dyDescent="0.2">
      <c r="A12" s="108"/>
      <c r="B12" s="109"/>
      <c r="C12" s="109"/>
      <c r="D12" s="197"/>
      <c r="E12" s="197"/>
      <c r="F12" s="197"/>
      <c r="G12" s="197"/>
      <c r="H12" s="359"/>
      <c r="I12" s="359"/>
      <c r="J12" s="359"/>
      <c r="K12" s="359"/>
      <c r="L12" s="359"/>
      <c r="N12" s="363" t="s">
        <v>308</v>
      </c>
      <c r="O12" s="362" t="str">
        <f>IF(Configuration!J13=1,"ID",IF(Configuration!J13=2,"Desc","ID &amp; Desc"))</f>
        <v>ID &amp; Desc</v>
      </c>
      <c r="P12" s="353" t="str">
        <f ca="1">'Metrics &amp; Attributes View'!F17&amp;": "&amp;TEXT(IF(ISERROR(SUM('Metrics &amp; Attributes View'!N17:BK17)),"NA",SUM('Metrics &amp; Attributes View'!N17:BK17)),"#,##0")</f>
        <v>L3MO: 0</v>
      </c>
      <c r="Q12" s="214" t="s">
        <v>221</v>
      </c>
      <c r="R12" s="245" t="s">
        <v>478</v>
      </c>
      <c r="S12" s="246">
        <f ca="1">IF(S13&gt;Number_of_Items,Number_of_Items,S13)</f>
        <v>1</v>
      </c>
      <c r="T12" s="246">
        <f ca="1">TS_Count-S11</f>
        <v>2</v>
      </c>
      <c r="U12" s="416"/>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408"/>
      <c r="BI12" s="408"/>
      <c r="BJ12" s="409"/>
      <c r="BK12" s="411"/>
      <c r="BL12" s="408"/>
      <c r="BM12" s="408"/>
      <c r="BN12" s="409"/>
      <c r="BO12" s="411"/>
      <c r="BP12" s="408"/>
      <c r="BQ12" s="408"/>
      <c r="BR12" s="409"/>
      <c r="BS12" s="405"/>
      <c r="BT12" s="405"/>
      <c r="BU12" s="405"/>
      <c r="BV12" s="405"/>
      <c r="BW12" s="405"/>
      <c r="BX12" s="405"/>
      <c r="BY12" s="405"/>
      <c r="BZ12" s="405"/>
      <c r="CA12" s="405"/>
      <c r="CB12" s="405"/>
      <c r="CC12" s="405"/>
      <c r="CD12" s="405"/>
      <c r="CE12" s="405"/>
      <c r="CF12" s="405"/>
      <c r="CG12" s="405"/>
      <c r="CH12" s="405"/>
      <c r="CI12" s="405"/>
      <c r="CJ12" s="405"/>
      <c r="CK12" s="405"/>
      <c r="CL12" s="405"/>
      <c r="CM12" s="405"/>
      <c r="CN12" s="410"/>
      <c r="CO12" s="410"/>
      <c r="CP12" s="410"/>
      <c r="CQ12" s="410"/>
      <c r="CR12" s="410"/>
      <c r="CS12" s="410"/>
      <c r="CT12" s="410"/>
      <c r="CU12" s="410"/>
      <c r="CV12" s="410"/>
      <c r="CW12" s="410"/>
      <c r="CX12" s="410"/>
      <c r="CY12" s="410"/>
      <c r="CZ12" s="410"/>
      <c r="DA12" s="410"/>
      <c r="DB12" s="410"/>
      <c r="DC12" s="410"/>
      <c r="DD12" s="410"/>
      <c r="DE12" s="410"/>
      <c r="DF12" s="410"/>
      <c r="DG12" s="410"/>
      <c r="DH12" s="410"/>
      <c r="DI12" s="410"/>
      <c r="DJ12" s="410"/>
      <c r="DK12" s="410"/>
      <c r="DL12" s="410"/>
      <c r="DM12" s="410"/>
      <c r="DN12" s="410"/>
      <c r="DO12" s="367"/>
      <c r="DP12" s="367"/>
      <c r="DQ12" s="367"/>
      <c r="DR12" s="367"/>
      <c r="DS12" s="367"/>
      <c r="DT12" s="369"/>
      <c r="DU12" s="370"/>
      <c r="DV12" s="370"/>
      <c r="DW12" s="370"/>
      <c r="DX12" s="370"/>
      <c r="DY12" s="370"/>
      <c r="DZ12" s="370"/>
      <c r="EA12" s="370"/>
      <c r="EB12" s="370"/>
      <c r="EC12" s="370"/>
      <c r="ED12" s="370"/>
      <c r="EE12" s="370"/>
      <c r="EF12" s="370"/>
      <c r="EG12" s="370"/>
      <c r="EH12" s="370"/>
      <c r="EI12" s="370"/>
      <c r="EJ12" s="370"/>
      <c r="EK12" s="370"/>
      <c r="EL12" s="370"/>
      <c r="EM12" s="370"/>
      <c r="EN12" s="370"/>
      <c r="EO12" s="370"/>
      <c r="EP12" s="370"/>
      <c r="EQ12" s="370"/>
      <c r="ER12" s="370"/>
      <c r="ES12" s="367"/>
      <c r="ET12" s="367"/>
      <c r="EU12" s="367"/>
      <c r="EV12" s="367"/>
      <c r="EW12" s="367"/>
      <c r="EX12" s="367"/>
      <c r="EY12" s="367"/>
      <c r="EZ12" s="367"/>
      <c r="FA12" s="367"/>
      <c r="FB12" s="367"/>
      <c r="FC12" s="367"/>
      <c r="FD12" s="367"/>
      <c r="FE12" s="367"/>
      <c r="FF12" s="367"/>
      <c r="FG12" s="367"/>
      <c r="FH12" s="367"/>
      <c r="FI12" s="367"/>
      <c r="FJ12" s="367"/>
      <c r="FK12" s="367"/>
      <c r="FL12" s="367"/>
      <c r="FM12" s="367"/>
      <c r="FN12" s="367"/>
      <c r="FO12" s="367"/>
      <c r="FP12" s="367"/>
      <c r="FQ12" s="367"/>
      <c r="FR12" s="367"/>
      <c r="FS12" s="367"/>
      <c r="FT12" s="367"/>
      <c r="FU12" s="367"/>
      <c r="FV12" s="367"/>
      <c r="FW12" s="367"/>
      <c r="FX12" s="367"/>
      <c r="FY12" s="369"/>
      <c r="FZ12" s="370"/>
      <c r="GA12" s="370"/>
      <c r="GB12" s="370"/>
      <c r="GC12" s="370"/>
      <c r="GD12" s="370"/>
      <c r="GE12" s="370"/>
      <c r="GF12" s="370"/>
      <c r="GG12" s="384"/>
      <c r="GH12" s="384"/>
      <c r="GI12" s="384"/>
      <c r="GJ12" s="384"/>
      <c r="GK12" s="384"/>
      <c r="GL12" s="384"/>
      <c r="GM12" s="384"/>
      <c r="GN12" s="384"/>
      <c r="GO12" s="384"/>
      <c r="GP12" s="384"/>
      <c r="GQ12" s="384"/>
      <c r="GR12" s="384"/>
      <c r="GS12" s="384"/>
      <c r="GT12" s="384"/>
      <c r="GU12" s="384"/>
      <c r="GV12" s="384"/>
      <c r="GW12" s="384"/>
      <c r="GX12" s="384"/>
      <c r="GY12" s="384"/>
      <c r="GZ12" s="384"/>
      <c r="HA12" s="384"/>
      <c r="HB12" s="384"/>
      <c r="HC12" s="384"/>
      <c r="HD12" s="384"/>
      <c r="HE12" s="384"/>
      <c r="HF12" s="384"/>
      <c r="HG12" s="384"/>
      <c r="HH12" s="384"/>
      <c r="HI12" s="384"/>
      <c r="HJ12" s="384"/>
      <c r="HK12" s="384"/>
      <c r="HL12" s="384"/>
      <c r="HM12" s="384"/>
      <c r="HN12" s="384"/>
      <c r="HO12" s="384"/>
      <c r="HP12" s="384"/>
      <c r="HQ12" s="384"/>
      <c r="HR12" s="11"/>
    </row>
    <row r="13" spans="1:226" s="293" customFormat="1" ht="11.85" hidden="1" customHeight="1" outlineLevel="1" x14ac:dyDescent="0.2">
      <c r="A13" s="142" t="s">
        <v>15</v>
      </c>
      <c r="B13" s="142" t="s">
        <v>16</v>
      </c>
      <c r="C13" s="207"/>
      <c r="D13" s="142" t="s">
        <v>287</v>
      </c>
      <c r="E13" s="142" t="s">
        <v>240</v>
      </c>
      <c r="F13" s="142" t="s">
        <v>241</v>
      </c>
      <c r="G13" s="207"/>
      <c r="K13" s="340" t="s">
        <v>361</v>
      </c>
      <c r="L13" s="340"/>
      <c r="M13" s="340"/>
      <c r="N13" s="357">
        <v>0.1</v>
      </c>
      <c r="O13" s="355"/>
      <c r="P13" s="353" t="str">
        <f ca="1">'Metrics &amp; Attributes View'!F18&amp;": "&amp;TEXT(IF(ISERROR(SUM('Metrics &amp; Attributes View'!N18:BK18)),"NA",SUM('Metrics &amp; Attributes View'!N18:BK18)),"#,##0")</f>
        <v>N3MO: 0</v>
      </c>
      <c r="Q13" s="199"/>
      <c r="R13" s="245" t="s">
        <v>476</v>
      </c>
      <c r="S13" s="246">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6">
        <f ca="1">ROUND(S13/T12,0)</f>
        <v>1</v>
      </c>
      <c r="U13" s="416"/>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408"/>
      <c r="BI13" s="408"/>
      <c r="BJ13" s="409"/>
      <c r="BK13" s="411"/>
      <c r="BL13" s="408"/>
      <c r="BM13" s="408"/>
      <c r="BN13" s="409"/>
      <c r="BO13" s="411"/>
      <c r="BP13" s="408"/>
      <c r="BQ13" s="408"/>
      <c r="BR13" s="409"/>
      <c r="BS13" s="405"/>
      <c r="BT13" s="405"/>
      <c r="BU13" s="405"/>
      <c r="BV13" s="405"/>
      <c r="BW13" s="405"/>
      <c r="BX13" s="405"/>
      <c r="BY13" s="405"/>
      <c r="BZ13" s="405"/>
      <c r="CA13" s="405"/>
      <c r="CB13" s="405"/>
      <c r="CC13" s="405"/>
      <c r="CD13" s="405"/>
      <c r="CE13" s="405"/>
      <c r="CF13" s="405"/>
      <c r="CG13" s="405"/>
      <c r="CH13" s="405"/>
      <c r="CI13" s="405"/>
      <c r="CJ13" s="405"/>
      <c r="CK13" s="405"/>
      <c r="CL13" s="405"/>
      <c r="CM13" s="405"/>
      <c r="CN13" s="410"/>
      <c r="CO13" s="410"/>
      <c r="CP13" s="410"/>
      <c r="CQ13" s="410"/>
      <c r="CR13" s="410"/>
      <c r="CS13" s="410"/>
      <c r="CT13" s="410"/>
      <c r="CU13" s="410"/>
      <c r="CV13" s="410"/>
      <c r="CW13" s="410"/>
      <c r="CX13" s="410"/>
      <c r="CY13" s="410"/>
      <c r="CZ13" s="410"/>
      <c r="DA13" s="410"/>
      <c r="DB13" s="410"/>
      <c r="DC13" s="410"/>
      <c r="DD13" s="410"/>
      <c r="DE13" s="410"/>
      <c r="DF13" s="410"/>
      <c r="DG13" s="410"/>
      <c r="DH13" s="410"/>
      <c r="DI13" s="410"/>
      <c r="DJ13" s="410"/>
      <c r="DK13" s="410"/>
      <c r="DL13" s="410"/>
      <c r="DM13" s="410"/>
      <c r="DN13" s="410"/>
      <c r="DO13" s="367"/>
      <c r="DP13" s="367"/>
      <c r="DQ13" s="367"/>
      <c r="DR13" s="367"/>
      <c r="DS13" s="367"/>
      <c r="DT13" s="367"/>
      <c r="DU13" s="370"/>
      <c r="DV13" s="370"/>
      <c r="DW13" s="370"/>
      <c r="DX13" s="370"/>
      <c r="DY13" s="370"/>
      <c r="DZ13" s="370"/>
      <c r="EA13" s="370"/>
      <c r="EB13" s="370"/>
      <c r="EC13" s="370"/>
      <c r="ED13" s="370"/>
      <c r="EE13" s="370"/>
      <c r="EF13" s="370"/>
      <c r="EG13" s="370"/>
      <c r="EH13" s="370"/>
      <c r="EI13" s="370"/>
      <c r="EJ13" s="370"/>
      <c r="EK13" s="370"/>
      <c r="EL13" s="370"/>
      <c r="EM13" s="370"/>
      <c r="EN13" s="370"/>
      <c r="EO13" s="370"/>
      <c r="EP13" s="370"/>
      <c r="EQ13" s="370"/>
      <c r="ER13" s="370"/>
      <c r="ES13" s="367"/>
      <c r="ET13" s="367"/>
      <c r="EU13" s="367"/>
      <c r="EV13" s="367"/>
      <c r="EW13" s="367"/>
      <c r="EX13" s="367"/>
      <c r="EY13" s="367"/>
      <c r="EZ13" s="367"/>
      <c r="FA13" s="367"/>
      <c r="FB13" s="367"/>
      <c r="FC13" s="367"/>
      <c r="FD13" s="367"/>
      <c r="FE13" s="367"/>
      <c r="FF13" s="367"/>
      <c r="FG13" s="367"/>
      <c r="FH13" s="367"/>
      <c r="FI13" s="367"/>
      <c r="FJ13" s="367"/>
      <c r="FK13" s="367"/>
      <c r="FL13" s="367"/>
      <c r="FM13" s="367"/>
      <c r="FN13" s="367"/>
      <c r="FO13" s="367"/>
      <c r="FP13" s="367"/>
      <c r="FQ13" s="367"/>
      <c r="FR13" s="367"/>
      <c r="FS13" s="367"/>
      <c r="FT13" s="367"/>
      <c r="FU13" s="367"/>
      <c r="FV13" s="367"/>
      <c r="FW13" s="367"/>
      <c r="FX13" s="367"/>
      <c r="FY13" s="369"/>
      <c r="FZ13" s="370"/>
      <c r="GA13" s="370"/>
      <c r="GB13" s="370"/>
      <c r="GC13" s="370"/>
      <c r="GD13" s="370"/>
      <c r="GE13" s="370"/>
      <c r="GF13" s="370"/>
      <c r="GG13" s="384"/>
      <c r="GH13" s="384"/>
      <c r="GI13" s="384"/>
      <c r="GJ13" s="384"/>
      <c r="GK13" s="384"/>
      <c r="GL13" s="384"/>
      <c r="GM13" s="384"/>
      <c r="GN13" s="384"/>
      <c r="GO13" s="384"/>
      <c r="GP13" s="384"/>
      <c r="GQ13" s="384"/>
      <c r="GR13" s="384"/>
      <c r="GS13" s="384"/>
      <c r="GT13" s="384"/>
      <c r="GU13" s="384"/>
      <c r="GV13" s="384"/>
      <c r="GW13" s="384"/>
    </row>
    <row r="14" spans="1:226" s="293" customFormat="1" ht="11.85" hidden="1" customHeight="1" outlineLevel="1" x14ac:dyDescent="0.2">
      <c r="A14" s="109"/>
      <c r="B14" s="109"/>
      <c r="C14" s="207"/>
      <c r="D14" s="109"/>
      <c r="E14" s="109"/>
      <c r="F14" s="109"/>
      <c r="G14" s="109"/>
      <c r="H14" s="360"/>
      <c r="I14" s="360"/>
      <c r="J14" s="360"/>
      <c r="K14" s="360"/>
      <c r="L14" s="360"/>
      <c r="N14" s="364"/>
      <c r="O14" s="356"/>
      <c r="P14" s="354"/>
      <c r="Q14" s="108"/>
      <c r="R14" s="245" t="s">
        <v>360</v>
      </c>
      <c r="S14" s="246">
        <f ca="1">TS_Count*Number_of_Items+18</f>
        <v>21</v>
      </c>
      <c r="T14" s="246" t="str">
        <f ca="1">IF(IF((ROUND((COUNTIF(L18:L38,"&gt;""")/Number_of_Items),0)-S13)&gt;=Number_of_Items,S13,((ROUND((COUNTIF(L18:L38,"&gt;""")/Number_of_Items),0)-S13)))&lt;0,R12,IF(((ROUND((COUNTIF(L18:L38,"&gt;""")/Number_of_Items),0))-S13)&gt;=Number_of_Items,S13,((ROUND((COUNTIF(L18:L38,"&gt;""")/Number_of_Items),0)-S13))))</f>
        <v>No. items</v>
      </c>
      <c r="U14" s="416"/>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412"/>
      <c r="BI14" s="412"/>
      <c r="BJ14" s="408"/>
      <c r="BK14" s="413"/>
      <c r="BL14" s="412"/>
      <c r="BM14" s="412"/>
      <c r="BN14" s="408"/>
      <c r="BO14" s="413"/>
      <c r="BP14" s="412"/>
      <c r="BQ14" s="412"/>
      <c r="BR14" s="408"/>
      <c r="BS14" s="405"/>
      <c r="BT14" s="405"/>
      <c r="BU14" s="405"/>
      <c r="BV14" s="405"/>
      <c r="BW14" s="405"/>
      <c r="BX14" s="405"/>
      <c r="BY14" s="405"/>
      <c r="BZ14" s="405"/>
      <c r="CA14" s="405"/>
      <c r="CB14" s="405"/>
      <c r="CC14" s="405"/>
      <c r="CD14" s="405"/>
      <c r="CE14" s="405"/>
      <c r="CF14" s="405"/>
      <c r="CG14" s="405"/>
      <c r="CH14" s="405"/>
      <c r="CI14" s="405"/>
      <c r="CJ14" s="405"/>
      <c r="CK14" s="405"/>
      <c r="CL14" s="405"/>
      <c r="CM14" s="405"/>
      <c r="CN14" s="410"/>
      <c r="CO14" s="410"/>
      <c r="CP14" s="410"/>
      <c r="CQ14" s="410"/>
      <c r="CR14" s="410"/>
      <c r="CS14" s="410"/>
      <c r="CT14" s="410"/>
      <c r="CU14" s="410"/>
      <c r="CV14" s="410"/>
      <c r="CW14" s="410"/>
      <c r="CX14" s="410"/>
      <c r="CY14" s="410"/>
      <c r="CZ14" s="410"/>
      <c r="DA14" s="410"/>
      <c r="DB14" s="410"/>
      <c r="DC14" s="410"/>
      <c r="DD14" s="410"/>
      <c r="DE14" s="410"/>
      <c r="DF14" s="410"/>
      <c r="DG14" s="410"/>
      <c r="DH14" s="410"/>
      <c r="DI14" s="410"/>
      <c r="DJ14" s="410"/>
      <c r="DK14" s="410"/>
      <c r="DL14" s="410"/>
      <c r="DM14" s="410"/>
      <c r="DN14" s="410"/>
      <c r="DO14" s="367"/>
      <c r="DP14" s="367"/>
      <c r="DQ14" s="367"/>
      <c r="DR14" s="367"/>
      <c r="DS14" s="379"/>
      <c r="DT14" s="369"/>
      <c r="DU14" s="370"/>
      <c r="DV14" s="370"/>
      <c r="DW14" s="370"/>
      <c r="DX14" s="370"/>
      <c r="DY14" s="370"/>
      <c r="DZ14" s="370"/>
      <c r="EA14" s="370"/>
      <c r="EB14" s="370"/>
      <c r="EC14" s="370"/>
      <c r="ED14" s="370"/>
      <c r="EE14" s="370"/>
      <c r="EF14" s="370"/>
      <c r="EG14" s="370"/>
      <c r="EH14" s="370"/>
      <c r="EI14" s="370"/>
      <c r="EJ14" s="370"/>
      <c r="EK14" s="370"/>
      <c r="EL14" s="370"/>
      <c r="EM14" s="370"/>
      <c r="EN14" s="370"/>
      <c r="EO14" s="370"/>
      <c r="EP14" s="370"/>
      <c r="EQ14" s="370"/>
      <c r="ER14" s="370"/>
      <c r="ES14" s="367"/>
      <c r="ET14" s="367"/>
      <c r="EU14" s="367"/>
      <c r="EV14" s="367"/>
      <c r="EW14" s="367"/>
      <c r="EX14" s="367"/>
      <c r="EY14" s="367"/>
      <c r="EZ14" s="367"/>
      <c r="FA14" s="367"/>
      <c r="FB14" s="367"/>
      <c r="FC14" s="367"/>
      <c r="FD14" s="367"/>
      <c r="FE14" s="367"/>
      <c r="FF14" s="367"/>
      <c r="FG14" s="367"/>
      <c r="FH14" s="367"/>
      <c r="FI14" s="367"/>
      <c r="FJ14" s="367"/>
      <c r="FK14" s="367"/>
      <c r="FL14" s="367"/>
      <c r="FM14" s="367"/>
      <c r="FN14" s="367"/>
      <c r="FO14" s="367"/>
      <c r="FP14" s="367"/>
      <c r="FQ14" s="367"/>
      <c r="FR14" s="367"/>
      <c r="FS14" s="367"/>
      <c r="FT14" s="367"/>
      <c r="FU14" s="367"/>
      <c r="FV14" s="367"/>
      <c r="FW14" s="367"/>
      <c r="FX14" s="367"/>
      <c r="FY14" s="369"/>
      <c r="FZ14" s="370"/>
      <c r="GA14" s="370"/>
      <c r="GB14" s="370"/>
      <c r="GC14" s="370"/>
      <c r="GD14" s="370"/>
      <c r="GE14" s="370"/>
      <c r="GF14" s="370"/>
      <c r="GG14" s="384"/>
      <c r="GH14" s="384"/>
      <c r="GI14" s="384"/>
      <c r="GJ14" s="384"/>
      <c r="GK14" s="384"/>
      <c r="GL14" s="384"/>
      <c r="GM14" s="384"/>
      <c r="GN14" s="384"/>
      <c r="GO14" s="384"/>
      <c r="GP14" s="384"/>
      <c r="GQ14" s="384"/>
      <c r="GR14" s="384"/>
      <c r="GS14" s="384"/>
      <c r="GT14" s="384"/>
      <c r="GU14" s="384"/>
      <c r="GV14" s="384"/>
      <c r="GW14" s="384"/>
    </row>
    <row r="15" spans="1:226" s="293" customFormat="1" ht="16.5" customHeight="1" collapsed="1" x14ac:dyDescent="0.2">
      <c r="A15" s="109"/>
      <c r="B15" s="109"/>
      <c r="C15" s="207"/>
      <c r="D15" s="109"/>
      <c r="E15" s="109"/>
      <c r="F15" s="109"/>
      <c r="G15" s="109"/>
      <c r="H15" s="193"/>
      <c r="I15" s="193"/>
      <c r="O15" s="423" t="s">
        <v>573</v>
      </c>
      <c r="P15" s="424"/>
      <c r="Q15" s="108"/>
      <c r="R15" s="245" t="s">
        <v>112</v>
      </c>
      <c r="S15" s="248">
        <v>59</v>
      </c>
      <c r="T15" s="248"/>
      <c r="U15" s="365"/>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410"/>
      <c r="BI15" s="410"/>
      <c r="BJ15" s="410"/>
      <c r="BK15" s="414"/>
      <c r="BL15" s="410"/>
      <c r="BM15" s="410"/>
      <c r="BN15" s="410"/>
      <c r="BO15" s="414"/>
      <c r="BP15" s="410"/>
      <c r="BQ15" s="410"/>
      <c r="BR15" s="410"/>
      <c r="BS15" s="405"/>
      <c r="BT15" s="405"/>
      <c r="BU15" s="405"/>
      <c r="BV15" s="405"/>
      <c r="BW15" s="405"/>
      <c r="BX15" s="405"/>
      <c r="BY15" s="405"/>
      <c r="BZ15" s="405"/>
      <c r="CA15" s="405"/>
      <c r="CB15" s="405"/>
      <c r="CC15" s="405"/>
      <c r="CD15" s="405"/>
      <c r="CE15" s="405"/>
      <c r="CF15" s="405"/>
      <c r="CG15" s="405"/>
      <c r="CH15" s="405"/>
      <c r="CI15" s="405"/>
      <c r="CJ15" s="405"/>
      <c r="CK15" s="405"/>
      <c r="CL15" s="405"/>
      <c r="CM15" s="405"/>
      <c r="CN15" s="410"/>
      <c r="CO15" s="410"/>
      <c r="CP15" s="410"/>
      <c r="CQ15" s="410"/>
      <c r="CR15" s="410"/>
      <c r="CS15" s="410"/>
      <c r="CT15" s="410"/>
      <c r="CU15" s="410"/>
      <c r="CV15" s="410"/>
      <c r="CW15" s="410"/>
      <c r="CX15" s="410"/>
      <c r="CY15" s="410"/>
      <c r="CZ15" s="410"/>
      <c r="DA15" s="410"/>
      <c r="DB15" s="410"/>
      <c r="DC15" s="410"/>
      <c r="DD15" s="410"/>
      <c r="DE15" s="410"/>
      <c r="DF15" s="410"/>
      <c r="DG15" s="410"/>
      <c r="DH15" s="410"/>
      <c r="DI15" s="410"/>
      <c r="DJ15" s="410"/>
      <c r="DK15" s="410"/>
      <c r="DL15" s="410"/>
      <c r="DM15" s="410"/>
      <c r="DN15" s="410"/>
      <c r="DO15" s="367"/>
      <c r="DP15" s="367"/>
      <c r="DQ15" s="367"/>
      <c r="DR15" s="367"/>
      <c r="DS15" s="379"/>
      <c r="DT15" s="369"/>
      <c r="DU15" s="367"/>
      <c r="DV15" s="367"/>
      <c r="DW15" s="367"/>
      <c r="DX15" s="367"/>
      <c r="DY15" s="367"/>
      <c r="DZ15" s="367"/>
      <c r="EA15" s="367"/>
      <c r="EB15" s="367"/>
      <c r="EC15" s="367"/>
      <c r="ED15" s="367"/>
      <c r="EE15" s="367"/>
      <c r="EF15" s="367"/>
      <c r="EG15" s="367"/>
      <c r="EH15" s="367"/>
      <c r="EI15" s="367"/>
      <c r="EJ15" s="367"/>
      <c r="EK15" s="367"/>
      <c r="EL15" s="367"/>
      <c r="EM15" s="367"/>
      <c r="EN15" s="367"/>
      <c r="EO15" s="367"/>
      <c r="EP15" s="367"/>
      <c r="EQ15" s="367"/>
      <c r="ER15" s="367"/>
      <c r="ES15" s="367"/>
      <c r="ET15" s="367"/>
      <c r="EU15" s="367"/>
      <c r="EV15" s="367"/>
      <c r="EW15" s="367"/>
      <c r="EX15" s="367"/>
      <c r="EY15" s="367"/>
      <c r="EZ15" s="367"/>
      <c r="FA15" s="367"/>
      <c r="FB15" s="367"/>
      <c r="FC15" s="367"/>
      <c r="FD15" s="367"/>
      <c r="FE15" s="367"/>
      <c r="FF15" s="367"/>
      <c r="FG15" s="367"/>
      <c r="FH15" s="367"/>
      <c r="FI15" s="367"/>
      <c r="FJ15" s="367"/>
      <c r="FK15" s="367"/>
      <c r="FL15" s="367"/>
      <c r="FM15" s="367"/>
      <c r="FN15" s="367"/>
      <c r="FO15" s="367"/>
      <c r="FP15" s="367"/>
      <c r="FQ15" s="367"/>
      <c r="FR15" s="367"/>
      <c r="FS15" s="367"/>
      <c r="FT15" s="367"/>
      <c r="FU15" s="367"/>
      <c r="FV15" s="367"/>
      <c r="FW15" s="367"/>
      <c r="FX15" s="367"/>
      <c r="FY15" s="367"/>
      <c r="FZ15" s="367"/>
      <c r="GA15" s="367"/>
      <c r="GB15" s="367"/>
      <c r="GC15" s="367"/>
      <c r="GD15" s="367"/>
      <c r="GE15" s="367"/>
      <c r="GF15" s="367"/>
      <c r="GG15" s="386"/>
      <c r="GH15" s="386"/>
      <c r="GI15" s="386"/>
      <c r="GJ15" s="386"/>
      <c r="GK15" s="386"/>
      <c r="GL15" s="386"/>
      <c r="GM15" s="386"/>
      <c r="GN15" s="386"/>
      <c r="GO15" s="386"/>
      <c r="GP15" s="386"/>
      <c r="GQ15" s="386"/>
    </row>
    <row r="16" spans="1:226" s="293" customFormat="1" ht="22.5" customHeight="1" x14ac:dyDescent="0.2">
      <c r="A16" s="109"/>
      <c r="B16" s="109"/>
      <c r="C16" s="207"/>
      <c r="D16" s="109"/>
      <c r="E16" s="109"/>
      <c r="F16" s="109"/>
      <c r="G16" s="109"/>
      <c r="H16" s="193"/>
      <c r="I16" s="193"/>
      <c r="J16" s="193"/>
      <c r="K16" s="193"/>
      <c r="L16" s="193"/>
      <c r="N16" s="358" t="str">
        <f ca="1">HYPERLINK(Current_Period_Link,"Show Current Period")</f>
        <v>Show Current Period</v>
      </c>
      <c r="O16" s="419"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View Only No Overrides</v>
      </c>
      <c r="P16" s="420"/>
      <c r="Q16" s="108"/>
      <c r="R16" s="417" t="s">
        <v>584</v>
      </c>
      <c r="S16" s="365">
        <f ca="1">18+TS_Count</f>
        <v>21</v>
      </c>
      <c r="T16" s="365"/>
      <c r="U16" s="365"/>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s="405"/>
      <c r="BI16" s="405"/>
      <c r="BJ16" s="405"/>
      <c r="BK16" s="405"/>
      <c r="BL16" s="405"/>
      <c r="BM16" s="405"/>
      <c r="BN16" s="405"/>
      <c r="BO16" s="405"/>
      <c r="BP16" s="405"/>
      <c r="BQ16" s="405"/>
      <c r="BR16" s="405"/>
      <c r="BS16" s="405"/>
      <c r="BT16" s="405"/>
      <c r="BU16" s="405"/>
      <c r="BV16" s="405"/>
      <c r="BW16" s="405"/>
      <c r="BX16" s="405"/>
      <c r="BY16" s="405"/>
      <c r="BZ16" s="405"/>
      <c r="CA16" s="405"/>
      <c r="CB16" s="405"/>
      <c r="CC16" s="405"/>
      <c r="CD16" s="405"/>
      <c r="CE16" s="405"/>
      <c r="CF16" s="405"/>
      <c r="CG16" s="405"/>
      <c r="CH16" s="405"/>
      <c r="CI16" s="405"/>
      <c r="CJ16" s="405"/>
      <c r="CK16" s="405"/>
      <c r="CL16" s="405"/>
      <c r="CM16" s="405"/>
      <c r="CN16" s="410"/>
      <c r="CO16" s="410"/>
      <c r="CP16" s="410"/>
      <c r="CQ16" s="410"/>
      <c r="CR16" s="410"/>
      <c r="CS16" s="410"/>
      <c r="CT16" s="410"/>
      <c r="CU16" s="410"/>
      <c r="CV16" s="410"/>
      <c r="CW16" s="410"/>
      <c r="CX16" s="410"/>
      <c r="CY16" s="410"/>
      <c r="CZ16" s="410"/>
      <c r="DA16" s="410"/>
      <c r="DB16" s="410"/>
      <c r="DC16" s="410"/>
      <c r="DD16" s="410"/>
      <c r="DE16" s="410"/>
      <c r="DF16" s="410"/>
      <c r="DG16" s="410"/>
      <c r="DH16" s="410"/>
      <c r="DI16" s="410"/>
      <c r="DJ16" s="410"/>
      <c r="DK16" s="410"/>
      <c r="DL16" s="410"/>
      <c r="DM16" s="410"/>
      <c r="DN16" s="410"/>
      <c r="DO16" s="367"/>
      <c r="DP16" s="367"/>
      <c r="DQ16" s="367"/>
      <c r="DR16" s="367"/>
      <c r="DS16" s="379"/>
      <c r="DT16" s="369"/>
      <c r="DU16" s="367"/>
      <c r="DV16" s="367"/>
      <c r="DW16" s="367"/>
      <c r="DX16" s="367"/>
      <c r="DY16" s="367"/>
      <c r="DZ16" s="367"/>
      <c r="EA16" s="367"/>
      <c r="EB16" s="367"/>
      <c r="EC16" s="367"/>
      <c r="ED16" s="367"/>
      <c r="EE16" s="367"/>
      <c r="EF16" s="367"/>
      <c r="EG16" s="367"/>
      <c r="EH16" s="367"/>
      <c r="EI16" s="367"/>
      <c r="EJ16" s="367"/>
      <c r="EK16" s="367"/>
      <c r="EL16" s="367"/>
      <c r="EM16" s="367"/>
      <c r="EN16" s="367"/>
      <c r="EO16" s="367"/>
      <c r="EP16" s="367"/>
      <c r="EQ16" s="367"/>
      <c r="ER16" s="367"/>
      <c r="ES16" s="367"/>
      <c r="ET16" s="367"/>
      <c r="EU16" s="367"/>
      <c r="EV16" s="367"/>
      <c r="EW16" s="367"/>
      <c r="EX16" s="367"/>
      <c r="EY16" s="367"/>
      <c r="EZ16" s="367"/>
      <c r="FA16" s="367"/>
      <c r="FB16" s="367"/>
      <c r="FC16" s="367"/>
      <c r="FD16" s="367"/>
      <c r="FE16" s="367"/>
      <c r="FF16" s="367"/>
      <c r="FG16" s="367"/>
      <c r="FH16" s="367"/>
      <c r="FI16" s="367"/>
      <c r="FJ16" s="367"/>
      <c r="FK16" s="367"/>
      <c r="FL16" s="367"/>
      <c r="FM16" s="367"/>
      <c r="FN16" s="367"/>
      <c r="FO16" s="367"/>
      <c r="FP16" s="367"/>
      <c r="FQ16" s="367"/>
      <c r="FR16" s="367"/>
      <c r="FS16" s="367"/>
      <c r="FT16" s="367"/>
      <c r="FU16" s="367"/>
      <c r="FV16" s="367"/>
      <c r="FW16" s="367"/>
      <c r="FX16" s="367"/>
      <c r="FY16" s="367"/>
      <c r="FZ16" s="367"/>
      <c r="GA16" s="367"/>
      <c r="GB16" s="367"/>
      <c r="GC16" s="367"/>
      <c r="GD16" s="367"/>
      <c r="GE16" s="367"/>
      <c r="GF16" s="367"/>
      <c r="GG16" s="386"/>
      <c r="GH16" s="386"/>
      <c r="GI16" s="386"/>
      <c r="GJ16" s="386"/>
      <c r="GK16" s="386"/>
      <c r="GL16" s="386"/>
      <c r="GM16" s="386"/>
      <c r="GN16" s="386"/>
      <c r="GO16" s="386"/>
      <c r="GP16" s="386"/>
      <c r="GQ16" s="386"/>
    </row>
    <row r="17" spans="1:211" s="293" customFormat="1" ht="14.25" customHeight="1" x14ac:dyDescent="0.2">
      <c r="A17" s="109" t="s">
        <v>211</v>
      </c>
      <c r="B17" s="109"/>
      <c r="C17" s="207"/>
      <c r="D17" s="109"/>
      <c r="E17" s="109"/>
      <c r="F17" s="109"/>
      <c r="G17" s="109"/>
      <c r="H17" s="136">
        <f>IF(SWSHEETMETA!B33=TRUE,1,0)</f>
        <v>0</v>
      </c>
      <c r="I17" s="136">
        <f>IF(SWSHEETMETA!C33=TRUE,1,0)</f>
        <v>0</v>
      </c>
      <c r="J17" s="311"/>
      <c r="K17" s="311"/>
      <c r="L17" s="349"/>
      <c r="M17" s="339"/>
      <c r="N17" s="421" t="s">
        <v>357</v>
      </c>
      <c r="O17" s="422"/>
      <c r="P17" s="312" t="s">
        <v>473</v>
      </c>
      <c r="Q17" s="235"/>
      <c r="R17" s="418"/>
      <c r="S17" s="418"/>
      <c r="T17" s="418"/>
      <c r="U17" s="418"/>
      <c r="V17" s="236"/>
      <c r="W17" s="318" t="str">
        <f ca="1">IF(W$1=Forecast_Start_Key-1, "◄ History", IF(W$1=Forecast_Start_Key, "Current",  IF(W$1=Forecast_Start_Key+FFF, " Future ►", "")))</f>
        <v/>
      </c>
      <c r="X17" s="310" t="str">
        <f ca="1">IF(X$1=Forecast_Start_Key-1, "◄ History", IF(X$1=Forecast_Start_Key, "Current",  IF(X$1=Forecast_Start_Key+FFF, " Future ►", "")))</f>
        <v/>
      </c>
      <c r="Y17" s="310" t="str">
        <f ca="1">IF(Y$1=Forecast_Start_Key-1, "◄ History", IF(Y$1=Forecast_Start_Key, "Current",  IF(Y$1=Forecast_Start_Key+FFF, " Future ►", "")))</f>
        <v/>
      </c>
      <c r="Z17" s="310" t="str">
        <f ca="1">IF(Z$1=Forecast_Start_Key-1, "◄ History", IF(Z$1=Forecast_Start_Key, "Current",  IF(Z$1=Forecast_Start_Key+FFF, " Future ►", "")))</f>
        <v/>
      </c>
      <c r="AA17" s="318" t="str">
        <f ca="1">IF(AA$1=Forecast_Start_Key-1, "◄ History", IF(AA$1=Forecast_Start_Key, "Current",  IF(AA$1=Forecast_Start_Key+FFF, " Future ►", "")))</f>
        <v/>
      </c>
      <c r="AB17" s="310" t="str">
        <f ca="1">IF(AB$1=Forecast_Start_Key-1, "◄ History", IF(AB$1=Forecast_Start_Key, "Current",  IF(AB$1=Forecast_Start_Key+FFF, " Future ►", "")))</f>
        <v/>
      </c>
      <c r="AC17" s="310" t="str">
        <f ca="1">IF(AC$1=Forecast_Start_Key-1, "◄ History", IF(AC$1=Forecast_Start_Key, "Current",  IF(AC$1=Forecast_Start_Key+FFF, " Future ►", "")))</f>
        <v/>
      </c>
      <c r="AD17" s="310" t="str">
        <f ca="1">IF(AD$1=Forecast_Start_Key-1, "◄ History", IF(AD$1=Forecast_Start_Key, "Current",  IF(AD$1=Forecast_Start_Key+FFF, " Future ►", "")))</f>
        <v/>
      </c>
      <c r="AE17" s="318" t="str">
        <f ca="1">IF(AE$1=Forecast_Start_Key-1, "◄ History", IF(AE$1=Forecast_Start_Key, "Current",  IF(AE$1=Forecast_Start_Key+FFF, " Future ►", "")))</f>
        <v/>
      </c>
      <c r="AF17" s="310" t="str">
        <f ca="1">IF(AF$1=Forecast_Start_Key-1, "◄ History", IF(AF$1=Forecast_Start_Key, "Current",  IF(AF$1=Forecast_Start_Key+FFF, " Future ►", "")))</f>
        <v/>
      </c>
      <c r="AG17" s="310" t="str">
        <f ca="1">IF(AG$1=Forecast_Start_Key-1, "◄ History", IF(AG$1=Forecast_Start_Key, "Current",  IF(AG$1=Forecast_Start_Key+FFF, " Future ►", "")))</f>
        <v/>
      </c>
      <c r="AH17" s="310" t="str">
        <f ca="1">IF(AH$1=Forecast_Start_Key-1, "◄ History", IF(AH$1=Forecast_Start_Key, "Current",  IF(AH$1=Forecast_Start_Key+FFF, " Future ►", "")))</f>
        <v/>
      </c>
      <c r="AI17" s="318" t="str">
        <f ca="1">IF(AI$1=Forecast_Start_Key-1, "◄ History", IF(AI$1=Forecast_Start_Key, "Current",  IF(AI$1=Forecast_Start_Key+FFF, " Future ►", "")))</f>
        <v/>
      </c>
      <c r="AJ17" s="310" t="str">
        <f ca="1">IF(AJ$1=Forecast_Start_Key-1, "◄ History", IF(AJ$1=Forecast_Start_Key, "Current",  IF(AJ$1=Forecast_Start_Key+FFF, " Future ►", "")))</f>
        <v/>
      </c>
      <c r="AK17" s="310" t="str">
        <f ca="1">IF(AK$1=Forecast_Start_Key-1, "◄ History", IF(AK$1=Forecast_Start_Key, "Current",  IF(AK$1=Forecast_Start_Key+FFF, " Future ►", "")))</f>
        <v>◄ History</v>
      </c>
      <c r="AL17" s="338" t="str">
        <f ca="1">IF(AL$1=Forecast_Start_Key-1, "◄ History", IF(AL$1=Forecast_Start_Key, "Current",  IF(AL$1=Forecast_Start_Key+FFF, " Future ►", "")))</f>
        <v/>
      </c>
      <c r="AM17" s="318" t="str">
        <f ca="1">IF(AM$1=Forecast_Start_Key-1, "◄ History", IF(AM$1=Forecast_Start_Key, "Current",  IF(AM$1=Forecast_Start_Key+FFF, " Future ►", "")))</f>
        <v>Current</v>
      </c>
      <c r="AN17" s="310" t="str">
        <f ca="1">IF(AN$1=Forecast_Start_Key-1, "◄ History", IF(AN$1=Forecast_Start_Key, "Current",  IF(AN$1=Forecast_Start_Key+FFF, " Future ►", "")))</f>
        <v xml:space="preserve"> Future ►</v>
      </c>
      <c r="AO17" s="310" t="str">
        <f ca="1">IF(AO$1=Forecast_Start_Key-1, "◄ History", IF(AO$1=Forecast_Start_Key, "Current",  IF(AO$1=Forecast_Start_Key+FFF, " Future ►", "")))</f>
        <v/>
      </c>
      <c r="AP17" s="317" t="str">
        <f ca="1">IF(AP$1=Forecast_Start_Key-1, "◄ History", IF(AP$1=Forecast_Start_Key, "Current",  IF(AP$1=Forecast_Start_Key+FFF, " Future ►", "")))</f>
        <v/>
      </c>
      <c r="AQ17" s="318" t="str">
        <f ca="1">IF(AQ$1=Forecast_Start_Key-1, "◄ History", IF(AQ$1=Forecast_Start_Key, "Current",  IF(AQ$1=Forecast_Start_Key+FFF, " Future ►", "")))</f>
        <v/>
      </c>
      <c r="AR17" s="310" t="str">
        <f ca="1">IF(AR$1=Forecast_Start_Key-1, "◄ History", IF(AR$1=Forecast_Start_Key, "Current",  IF(AR$1=Forecast_Start_Key+FFF, " Future ►", "")))</f>
        <v/>
      </c>
      <c r="AS17" s="310" t="str">
        <f ca="1">IF(AS$1=Forecast_Start_Key-1, "◄ History", IF(AS$1=Forecast_Start_Key, "Current",  IF(AS$1=Forecast_Start_Key+FFF, " Future ►", "")))</f>
        <v/>
      </c>
      <c r="AT17" s="310" t="str">
        <f ca="1">IF(AT$1=Forecast_Start_Key-1, "◄ History", IF(AT$1=Forecast_Start_Key, "Current",  IF(AT$1=Forecast_Start_Key+FFF, " Future ►", "")))</f>
        <v/>
      </c>
      <c r="AU17" s="318" t="str">
        <f ca="1">IF(AU$1=Forecast_Start_Key-1, "◄ History", IF(AU$1=Forecast_Start_Key, "Current",  IF(AU$1=Forecast_Start_Key+FFF, " Future ►", "")))</f>
        <v/>
      </c>
      <c r="AV17" s="310" t="str">
        <f ca="1">IF(AV$1=Forecast_Start_Key-1, "◄ History", IF(AV$1=Forecast_Start_Key, "Current",  IF(AV$1=Forecast_Start_Key+FFF, " Future ►", "")))</f>
        <v/>
      </c>
      <c r="AW17" s="310" t="str">
        <f ca="1">IF(AW$1=Forecast_Start_Key-1, "◄ History", IF(AW$1=Forecast_Start_Key, "Current",  IF(AW$1=Forecast_Start_Key+FFF, " Future ►", "")))</f>
        <v/>
      </c>
      <c r="AX17" s="310" t="str">
        <f ca="1">IF(AX$1=Forecast_Start_Key-1, "◄ History", IF(AX$1=Forecast_Start_Key, "Current",  IF(AX$1=Forecast_Start_Key+FFF, " Future ►", "")))</f>
        <v/>
      </c>
      <c r="AY17" s="318" t="str">
        <f ca="1">IF(AY$1=Forecast_Start_Key-1, "◄ History", IF(AY$1=Forecast_Start_Key, "Current",  IF(AY$1=Forecast_Start_Key+FFF, " Future ►", "")))</f>
        <v/>
      </c>
      <c r="AZ17" s="310" t="str">
        <f ca="1">IF(AZ$1=Forecast_Start_Key-1, "◄ History", IF(AZ$1=Forecast_Start_Key, "Current",  IF(AZ$1=Forecast_Start_Key+FFF, " Future ►", "")))</f>
        <v/>
      </c>
      <c r="BA17" s="310" t="str">
        <f ca="1">IF(BA$1=Forecast_Start_Key-1, "◄ History", IF(BA$1=Forecast_Start_Key, "Current",  IF(BA$1=Forecast_Start_Key+FFF, " Future ►", "")))</f>
        <v/>
      </c>
      <c r="BB17" s="310" t="str">
        <f ca="1">IF(BB$1=Forecast_Start_Key-1, "◄ History", IF(BB$1=Forecast_Start_Key, "Current",  IF(BB$1=Forecast_Start_Key+FFF, " Future ►", "")))</f>
        <v/>
      </c>
      <c r="BC17" s="318" t="str">
        <f ca="1">IF(BC$1=Forecast_Start_Key-1, "◄ History", IF(BC$1=Forecast_Start_Key, "Current",  IF(BC$1=Forecast_Start_Key+FFF, " Future ►", "")))</f>
        <v/>
      </c>
      <c r="BD17" s="310" t="str">
        <f ca="1">IF(BD$1=Forecast_Start_Key-1, "◄ History", IF(BD$1=Forecast_Start_Key, "Current",  IF(BD$1=Forecast_Start_Key+FFF, " Future ►", "")))</f>
        <v/>
      </c>
      <c r="BE17" s="317" t="str">
        <f ca="1">IF(BE$1=Forecast_Start_Key-1, "◄ History", IF(BE$1=Forecast_Start_Key, "Current",  IF(BE$1=Forecast_Start_Key+FFF, " Future ►", "")))</f>
        <v/>
      </c>
      <c r="BF17" s="317" t="str">
        <f ca="1">IF(BF$1=Forecast_Start_Key-1, "◄ History", IF(BF$1=Forecast_Start_Key, "Current",  IF(BF$1=Forecast_Start_Key+FFF, " Future ►", "")))</f>
        <v/>
      </c>
      <c r="BG17"/>
      <c r="BH17" s="405"/>
      <c r="BI17" s="405"/>
      <c r="BJ17" s="405"/>
      <c r="BK17" s="405"/>
      <c r="BL17" s="405"/>
      <c r="BM17" s="405"/>
      <c r="BN17" s="405"/>
      <c r="BO17" s="405"/>
      <c r="BP17" s="405"/>
      <c r="BQ17" s="405"/>
      <c r="BR17" s="405"/>
      <c r="BS17" s="405"/>
      <c r="BT17" s="405"/>
      <c r="BU17" s="405"/>
      <c r="BV17" s="405"/>
      <c r="BW17" s="405"/>
      <c r="BX17" s="405"/>
      <c r="BY17" s="405"/>
      <c r="BZ17" s="405"/>
      <c r="CA17" s="405"/>
      <c r="CB17" s="405"/>
      <c r="CC17" s="405"/>
      <c r="CD17" s="405"/>
      <c r="CE17" s="405"/>
      <c r="CF17" s="405"/>
      <c r="CG17" s="405"/>
      <c r="CH17" s="405"/>
      <c r="CI17" s="405"/>
      <c r="CJ17" s="405"/>
      <c r="CK17" s="405"/>
      <c r="CL17" s="405"/>
      <c r="CM17" s="405"/>
      <c r="CN17" s="410"/>
      <c r="CO17" s="410"/>
      <c r="CP17" s="410"/>
      <c r="CQ17" s="410"/>
      <c r="CR17" s="410"/>
      <c r="CS17" s="410"/>
      <c r="CT17" s="410"/>
      <c r="CU17" s="410"/>
      <c r="CV17" s="410"/>
      <c r="CW17" s="410"/>
      <c r="CX17" s="410"/>
      <c r="CY17" s="410"/>
      <c r="CZ17" s="410"/>
      <c r="DA17" s="410"/>
      <c r="DB17" s="410"/>
      <c r="DC17" s="410"/>
      <c r="DD17" s="410"/>
      <c r="DE17" s="410"/>
      <c r="DF17" s="410"/>
      <c r="DG17" s="410"/>
      <c r="DH17" s="410"/>
      <c r="DI17" s="410"/>
      <c r="DJ17" s="410"/>
      <c r="DK17" s="410"/>
      <c r="DL17" s="410"/>
      <c r="DM17" s="410"/>
      <c r="DN17" s="410"/>
      <c r="DO17" s="367"/>
      <c r="DP17" s="367"/>
      <c r="DQ17" s="367"/>
      <c r="DR17" s="367"/>
      <c r="DS17" s="367"/>
      <c r="DT17" s="369"/>
      <c r="DU17" s="367"/>
      <c r="DV17" s="367"/>
      <c r="DW17" s="367"/>
      <c r="DX17" s="367"/>
      <c r="DY17" s="367"/>
      <c r="DZ17" s="367"/>
      <c r="EA17" s="367"/>
      <c r="EB17" s="367"/>
      <c r="EC17" s="367"/>
      <c r="ED17" s="367"/>
      <c r="EE17" s="367"/>
      <c r="EF17" s="367"/>
      <c r="EG17" s="367"/>
      <c r="EH17" s="367"/>
      <c r="EI17" s="367"/>
      <c r="EJ17" s="367"/>
      <c r="EK17" s="367"/>
      <c r="EL17" s="367"/>
      <c r="EM17" s="367"/>
      <c r="EN17" s="367"/>
      <c r="EO17" s="367"/>
      <c r="EP17" s="367"/>
      <c r="EQ17" s="367"/>
      <c r="ER17" s="367"/>
      <c r="ES17" s="367"/>
      <c r="ET17" s="367"/>
      <c r="EU17" s="367"/>
      <c r="EV17" s="367"/>
      <c r="EW17" s="367"/>
      <c r="EX17" s="367"/>
      <c r="EY17" s="367"/>
      <c r="EZ17" s="367"/>
      <c r="FA17" s="367"/>
      <c r="FB17" s="367"/>
      <c r="FC17" s="367"/>
      <c r="FD17" s="367"/>
      <c r="FE17" s="367"/>
      <c r="FF17" s="367"/>
      <c r="FG17" s="367"/>
      <c r="FH17" s="367"/>
      <c r="FI17" s="367"/>
      <c r="FJ17" s="367"/>
      <c r="FK17" s="367"/>
      <c r="FL17" s="367"/>
      <c r="FM17" s="367"/>
      <c r="FN17" s="367"/>
      <c r="FO17" s="367"/>
      <c r="FP17" s="367"/>
      <c r="FQ17" s="367"/>
      <c r="FR17" s="367"/>
      <c r="FS17" s="367"/>
      <c r="FT17" s="367"/>
      <c r="FU17" s="367"/>
      <c r="FV17" s="367"/>
      <c r="FW17" s="367"/>
      <c r="FX17" s="367"/>
      <c r="FY17" s="367"/>
      <c r="FZ17" s="367"/>
      <c r="GA17" s="367"/>
      <c r="GB17" s="367"/>
      <c r="GC17" s="367"/>
      <c r="GD17" s="367"/>
      <c r="GE17" s="367"/>
      <c r="GF17" s="367"/>
      <c r="GG17" s="386"/>
      <c r="GH17" s="386"/>
      <c r="GI17" s="386"/>
      <c r="GJ17" s="386"/>
      <c r="GK17" s="386"/>
      <c r="GL17" s="386"/>
      <c r="GM17" s="386"/>
      <c r="GN17" s="386"/>
      <c r="GO17" s="386"/>
      <c r="GP17" s="386"/>
      <c r="GQ17" s="386"/>
    </row>
    <row r="18" spans="1:211" s="293" customFormat="1" ht="12.75" x14ac:dyDescent="0.2">
      <c r="A18" s="109" t="s">
        <v>211</v>
      </c>
      <c r="B18" s="109"/>
      <c r="C18" s="207"/>
      <c r="D18" s="109"/>
      <c r="E18" s="109"/>
      <c r="F18" s="109"/>
      <c r="G18" s="109"/>
      <c r="H18" s="109"/>
      <c r="I18" s="219">
        <f>SWSHEETMETA!C33</f>
        <v>0</v>
      </c>
      <c r="J18" s="325" t="s">
        <v>227</v>
      </c>
      <c r="K18" s="346"/>
      <c r="L18" s="350"/>
      <c r="M18" s="344"/>
      <c r="N18" s="341" t="str">
        <f ca="1">IF(Is_Loading_Old,"Loading . . .",IF(OR(M19="ALL",M19="ALL~ALL"),"PRODUCT",(SUBSTITUTE(LEFT(SWDATA!G4,FIND("|",SWDATA!G4)-1),"_"," "))))</f>
        <v>PRODUCT</v>
      </c>
      <c r="O18" s="326" t="str">
        <f ca="1">IF(Is_Loading_Old,"Loading...",IF(OR(N19="ALL",N19="ALL~ALL"),"CUSTOMER",SUBSTITUTE(LEFT(SWDATA!H4,FIND("|",SWDATA!H4)-1),"_"," ")))</f>
        <v>CUSTOMER</v>
      </c>
      <c r="P18" s="327" t="s">
        <v>214</v>
      </c>
      <c r="Q18" s="220"/>
      <c r="R18" s="221" t="s">
        <v>31</v>
      </c>
      <c r="S18" s="221" t="s">
        <v>32</v>
      </c>
      <c r="T18" s="221" t="s">
        <v>262</v>
      </c>
      <c r="U18" s="221" t="s">
        <v>215</v>
      </c>
      <c r="V18" s="222" t="s">
        <v>221</v>
      </c>
      <c r="W18" s="320">
        <f>DATE(MID(SWDATA!P2,2,4),MID(SWDATA!P2,6,2),RIGHT(SWDATA!P2,2))+15</f>
        <v>40284</v>
      </c>
      <c r="X18" s="321">
        <f>DATE(MID(SWDATA!Q2,2,4),MID(SWDATA!Q2,6,2),RIGHT(SWDATA!Q2,2))+15</f>
        <v>40314</v>
      </c>
      <c r="Y18" s="321">
        <f>DATE(MID(SWDATA!R2,2,4),MID(SWDATA!R2,6,2),RIGHT(SWDATA!R2,2))+15</f>
        <v>40345</v>
      </c>
      <c r="Z18" s="322" t="str">
        <f>"Q"&amp;INDEX(Configuration!$B$4:$B$15,MATCH(MONTH(Y18),Configuration!$C$4:$C$15,0))&amp;" "&amp;YEAR(X18)</f>
        <v>Q2 2010</v>
      </c>
      <c r="AA18" s="320">
        <f>DATE(MID(SWDATA!T2,2,4),MID(SWDATA!T2,6,2),RIGHT(SWDATA!T2,2))+15</f>
        <v>40375</v>
      </c>
      <c r="AB18" s="321">
        <f>DATE(MID(SWDATA!U2,2,4),MID(SWDATA!U2,6,2),RIGHT(SWDATA!U2,2))+15</f>
        <v>40406</v>
      </c>
      <c r="AC18" s="321">
        <f>DATE(MID(SWDATA!V2,2,4),MID(SWDATA!V2,6,2),RIGHT(SWDATA!V2,2))+15</f>
        <v>40437</v>
      </c>
      <c r="AD18" s="322" t="str">
        <f>"Q"&amp;INDEX(Configuration!$B$4:$B$15,MATCH(MONTH(AC18),Configuration!$C$4:$C$15,0))&amp;" "&amp;YEAR(AB18)</f>
        <v>Q3 2010</v>
      </c>
      <c r="AE18" s="320">
        <f>DATE(MID(SWDATA!X2,2,4),MID(SWDATA!X2,6,2),RIGHT(SWDATA!X2,2))+15</f>
        <v>40467</v>
      </c>
      <c r="AF18" s="321">
        <f>DATE(MID(SWDATA!Y2,2,4),MID(SWDATA!Y2,6,2),RIGHT(SWDATA!Y2,2))+15</f>
        <v>40498</v>
      </c>
      <c r="AG18" s="321">
        <f>DATE(MID(SWDATA!Z2,2,4),MID(SWDATA!Z2,6,2),RIGHT(SWDATA!Z2,2))+15</f>
        <v>40528</v>
      </c>
      <c r="AH18" s="322" t="str">
        <f>"Q"&amp;INDEX(Configuration!$B$4:$B$15,MATCH(MONTH(AG18),Configuration!$C$4:$C$15,0))&amp;" "&amp;YEAR(AF18)</f>
        <v>Q4 2010</v>
      </c>
      <c r="AI18" s="320">
        <f>DATE(MID(SWDATA!AB2,2,4),MID(SWDATA!AB2,6,2),RIGHT(SWDATA!AB2,2))+15</f>
        <v>40559</v>
      </c>
      <c r="AJ18" s="321">
        <f>DATE(MID(SWDATA!AC2,2,4),MID(SWDATA!AC2,6,2),RIGHT(SWDATA!AC2,2))+15</f>
        <v>40590</v>
      </c>
      <c r="AK18" s="321">
        <f>DATE(MID(SWDATA!AD2,2,4),MID(SWDATA!AD2,6,2),RIGHT(SWDATA!AD2,2))+15</f>
        <v>40618</v>
      </c>
      <c r="AL18" s="322" t="str">
        <f>"Q"&amp;INDEX(Configuration!$B$4:$B$15,MATCH(MONTH(AK18),Configuration!$C$4:$C$15,0))&amp;" "&amp;YEAR(AJ18)</f>
        <v>Q1 2011</v>
      </c>
      <c r="AM18" s="320">
        <f>DATE(MID(SWDATA!AF2,2,4),MID(SWDATA!AF2,6,2),RIGHT(SWDATA!AF2,2))+15</f>
        <v>40649</v>
      </c>
      <c r="AN18" s="321">
        <f>DATE(MID(SWDATA!AG2,2,4),MID(SWDATA!AG2,6,2),RIGHT(SWDATA!AG2,2))+15</f>
        <v>40679</v>
      </c>
      <c r="AO18" s="323">
        <f>DATE(MID(SWDATA!AH2,2,4),MID(SWDATA!AH2,6,2),RIGHT(SWDATA!AH2,2))+15</f>
        <v>40710</v>
      </c>
      <c r="AP18" s="322" t="str">
        <f>"Q"&amp;INDEX(Configuration!$B$4:$B$15,MATCH(MONTH(AO18),Configuration!$C$4:$C$15,0))&amp;" "&amp;YEAR(AN18)</f>
        <v>Q2 2011</v>
      </c>
      <c r="AQ18" s="320">
        <f>DATE(MID(SWDATA!AJ2,2,4),MID(SWDATA!AJ2,6,2),RIGHT(SWDATA!AJ2,2))+15</f>
        <v>40740</v>
      </c>
      <c r="AR18" s="321">
        <f>DATE(MID(SWDATA!AK2,2,4),MID(SWDATA!AK2,6,2),RIGHT(SWDATA!AK2,2))+15</f>
        <v>40771</v>
      </c>
      <c r="AS18" s="321">
        <f>DATE(MID(SWDATA!AL2,2,4),MID(SWDATA!AL2,6,2),RIGHT(SWDATA!AL2,2))+15</f>
        <v>40802</v>
      </c>
      <c r="AT18" s="322" t="str">
        <f>"Q"&amp;INDEX(Configuration!$B$4:$B$15,MATCH(MONTH(AS18),Configuration!$C$4:$C$15,0))&amp;" "&amp;YEAR(AR18)</f>
        <v>Q3 2011</v>
      </c>
      <c r="AU18" s="320">
        <f>DATE(MID(SWDATA!AN2,2,4),MID(SWDATA!AN2,6,2),RIGHT(SWDATA!AN2,2))+15</f>
        <v>40832</v>
      </c>
      <c r="AV18" s="321">
        <f>DATE(MID(SWDATA!AO2,2,4),MID(SWDATA!AO2,6,2),RIGHT(SWDATA!AO2,2))+15</f>
        <v>40863</v>
      </c>
      <c r="AW18" s="321">
        <f>DATE(MID(SWDATA!AP2,2,4),MID(SWDATA!AP2,6,2),RIGHT(SWDATA!AP2,2))+15</f>
        <v>40893</v>
      </c>
      <c r="AX18" s="322" t="str">
        <f>"Q"&amp;INDEX(Configuration!$B$4:$B$15,MATCH(MONTH(AW18),Configuration!$C$4:$C$15,0))&amp;" "&amp;YEAR(AV18)</f>
        <v>Q4 2011</v>
      </c>
      <c r="AY18" s="320">
        <f>DATE(MID(SWDATA!AR2,2,4),MID(SWDATA!AR2,6,2),RIGHT(SWDATA!AR2,2))+15</f>
        <v>40924</v>
      </c>
      <c r="AZ18" s="321">
        <f>DATE(MID(SWDATA!AS2,2,4),MID(SWDATA!AS2,6,2),RIGHT(SWDATA!AS2,2))+15</f>
        <v>40955</v>
      </c>
      <c r="BA18" s="321">
        <f>DATE(MID(SWDATA!AT2,2,4),MID(SWDATA!AT2,6,2),RIGHT(SWDATA!AT2,2))+15</f>
        <v>40984</v>
      </c>
      <c r="BB18" s="322" t="str">
        <f>"Q"&amp;INDEX(Configuration!$B$4:$B$15,MATCH(MONTH(BA18),Configuration!$C$4:$C$15,0))&amp;" "&amp;YEAR(AZ18)</f>
        <v>Q1 2012</v>
      </c>
      <c r="BC18" s="320">
        <f>DATE(MID(SWDATA!AV2,2,4),MID(SWDATA!AV2,6,2),RIGHT(SWDATA!AV2,2))+15</f>
        <v>41015</v>
      </c>
      <c r="BD18" s="321">
        <f>DATE(MID(SWDATA!AW2,2,4),MID(SWDATA!AW2,6,2),RIGHT(SWDATA!AW2,2))+15</f>
        <v>41045</v>
      </c>
      <c r="BE18" s="323">
        <f>DATE(MID(SWDATA!AX2,2,4),MID(SWDATA!AX2,6,2),RIGHT(SWDATA!AX2,2))+15</f>
        <v>41076</v>
      </c>
      <c r="BF18" s="324" t="str">
        <f>"Q"&amp;INDEX(Configuration!$B$4:$B$15,MATCH(MONTH(BE18),Configuration!$C$4:$C$15,0))&amp;" "&amp;YEAR(BD18)</f>
        <v>Q2 2012</v>
      </c>
      <c r="BG18"/>
      <c r="BH18"/>
      <c r="BI18"/>
      <c r="BJ18"/>
      <c r="BK18"/>
      <c r="BL18"/>
      <c r="BM18"/>
      <c r="BN18"/>
      <c r="BO18"/>
      <c r="BP18"/>
      <c r="BQ18"/>
      <c r="BR18"/>
      <c r="BS18"/>
      <c r="BT18"/>
      <c r="BU18"/>
      <c r="BV18"/>
      <c r="BW18"/>
      <c r="BX18"/>
      <c r="BY18"/>
      <c r="BZ18"/>
      <c r="CA18"/>
      <c r="CB18"/>
      <c r="CC18"/>
      <c r="CD18"/>
      <c r="CE18"/>
      <c r="CF18"/>
      <c r="CG18"/>
      <c r="CH18"/>
      <c r="CI18"/>
      <c r="CJ18"/>
      <c r="CK18"/>
      <c r="CL18"/>
      <c r="CM18"/>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1"/>
      <c r="DO18" s="380"/>
      <c r="DP18" s="380"/>
      <c r="DQ18" s="380"/>
      <c r="DR18" s="367"/>
      <c r="DS18" s="367"/>
      <c r="DT18" s="381" t="s">
        <v>298</v>
      </c>
      <c r="DU18" s="382">
        <f ca="1">INDIRECT("r18c"&amp;DU20,FALSE)</f>
        <v>40284</v>
      </c>
      <c r="DV18" s="382">
        <f t="shared" ref="DV18:FD18" ca="1" si="55">INDIRECT("r18c"&amp;DV20,FALSE)</f>
        <v>40314</v>
      </c>
      <c r="DW18" s="382">
        <f t="shared" ca="1" si="55"/>
        <v>40345</v>
      </c>
      <c r="DX18" s="382">
        <f t="shared" ca="1" si="55"/>
        <v>40375</v>
      </c>
      <c r="DY18" s="382">
        <f t="shared" ca="1" si="55"/>
        <v>40406</v>
      </c>
      <c r="DZ18" s="382">
        <f t="shared" ca="1" si="55"/>
        <v>40437</v>
      </c>
      <c r="EA18" s="382">
        <f t="shared" ca="1" si="55"/>
        <v>40467</v>
      </c>
      <c r="EB18" s="382">
        <f t="shared" ca="1" si="55"/>
        <v>40498</v>
      </c>
      <c r="EC18" s="382">
        <f t="shared" ca="1" si="55"/>
        <v>40528</v>
      </c>
      <c r="ED18" s="382">
        <f t="shared" ca="1" si="55"/>
        <v>40559</v>
      </c>
      <c r="EE18" s="382">
        <f t="shared" ca="1" si="55"/>
        <v>40590</v>
      </c>
      <c r="EF18" s="382">
        <f t="shared" ca="1" si="55"/>
        <v>40618</v>
      </c>
      <c r="EG18" s="382">
        <f t="shared" ca="1" si="55"/>
        <v>40649</v>
      </c>
      <c r="EH18" s="382">
        <f t="shared" ca="1" si="55"/>
        <v>40679</v>
      </c>
      <c r="EI18" s="382">
        <f t="shared" ca="1" si="55"/>
        <v>40710</v>
      </c>
      <c r="EJ18" s="382">
        <f t="shared" ca="1" si="55"/>
        <v>40740</v>
      </c>
      <c r="EK18" s="382">
        <f t="shared" ca="1" si="55"/>
        <v>40771</v>
      </c>
      <c r="EL18" s="382">
        <f t="shared" ca="1" si="55"/>
        <v>40802</v>
      </c>
      <c r="EM18" s="382">
        <f t="shared" ca="1" si="55"/>
        <v>40832</v>
      </c>
      <c r="EN18" s="382">
        <f t="shared" ca="1" si="55"/>
        <v>40863</v>
      </c>
      <c r="EO18" s="382">
        <f t="shared" ca="1" si="55"/>
        <v>40893</v>
      </c>
      <c r="EP18" s="382">
        <f t="shared" ca="1" si="55"/>
        <v>40924</v>
      </c>
      <c r="EQ18" s="382">
        <f t="shared" ca="1" si="55"/>
        <v>40955</v>
      </c>
      <c r="ER18" s="382">
        <f t="shared" ca="1" si="55"/>
        <v>40984</v>
      </c>
      <c r="ES18" s="382">
        <f t="shared" ca="1" si="55"/>
        <v>41015</v>
      </c>
      <c r="ET18" s="382">
        <f t="shared" ca="1" si="55"/>
        <v>41045</v>
      </c>
      <c r="EU18" s="382">
        <f t="shared" ca="1" si="55"/>
        <v>41076</v>
      </c>
      <c r="EV18" s="382">
        <f t="shared" ca="1" si="55"/>
        <v>0</v>
      </c>
      <c r="EW18" s="382">
        <f t="shared" ca="1" si="55"/>
        <v>0</v>
      </c>
      <c r="EX18" s="382">
        <f t="shared" ca="1" si="55"/>
        <v>0</v>
      </c>
      <c r="EY18" s="382">
        <f t="shared" ca="1" si="55"/>
        <v>0</v>
      </c>
      <c r="EZ18" s="382">
        <f t="shared" ca="1" si="55"/>
        <v>0</v>
      </c>
      <c r="FA18" s="382">
        <f t="shared" ca="1" si="55"/>
        <v>0</v>
      </c>
      <c r="FB18" s="382">
        <f t="shared" ca="1" si="55"/>
        <v>0</v>
      </c>
      <c r="FC18" s="382">
        <f t="shared" ca="1" si="55"/>
        <v>0</v>
      </c>
      <c r="FD18" s="382">
        <f t="shared" ca="1" si="55"/>
        <v>0</v>
      </c>
      <c r="FE18" s="383"/>
      <c r="FF18" s="367"/>
      <c r="FG18" s="367"/>
      <c r="FH18" s="367"/>
      <c r="FI18" s="367"/>
      <c r="FJ18" s="367"/>
      <c r="FK18" s="367"/>
      <c r="FL18" s="367"/>
      <c r="FM18" s="367"/>
      <c r="FN18" s="367"/>
      <c r="FO18" s="367"/>
      <c r="FP18" s="367"/>
      <c r="FQ18" s="367"/>
      <c r="FR18" s="367"/>
      <c r="FS18" s="367"/>
      <c r="FT18" s="367"/>
      <c r="FU18" s="367"/>
      <c r="FV18" s="367"/>
      <c r="FW18" s="367"/>
      <c r="FX18" s="367"/>
      <c r="FY18" s="367"/>
      <c r="FZ18" s="367"/>
      <c r="GA18" s="367"/>
      <c r="GB18" s="367"/>
      <c r="GC18" s="367"/>
      <c r="GD18" s="367"/>
      <c r="GE18" s="367"/>
      <c r="GF18" s="367"/>
    </row>
    <row r="19" spans="1:211" s="353" customFormat="1" ht="15" customHeight="1" thickBot="1" x14ac:dyDescent="0.25">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204"/>
      <c r="I19" s="415" t="str">
        <f>SWDATA!E4</f>
        <v>PARENT00001</v>
      </c>
      <c r="J19" s="328" t="str">
        <f>IF(ISERROR(FIND(":-1",A19)),A19,0)</f>
        <v>1_PARENT00001_DMACTUALS_INDEPENDENT:CATALOGDETAIL:UNITS:No Perspective:default:Live:0</v>
      </c>
      <c r="K19" s="329" t="str">
        <f>IF(NOT(ISERROR(SEARCH("(Cost)",P19))),"C",IF(NOT(ISERROR(SEARCH("(EURO)",P19))),"R",IF(NOT(ISERROR(SEARCH("marg",P19))),"M",IF(OR(NOT(ISERROR(SEARCH("(Rev/",P19))),NOT(ISERROR(SEARCH("(Pct)",P19)))),"P",IF(NOT(ISERROR(SEARCH("Units",P19))),"U","")))))</f>
        <v>U</v>
      </c>
      <c r="L19" s="345"/>
      <c r="M19" s="348"/>
      <c r="N19" s="343" t="str">
        <f>IF(LEN(SWDATA!F4)=0,"",IF(LEN(SWDATA!G4)=0,"",IF($O$12="ID",MID(SWDATA!G4,FIND("|",SWDATA!G4)+1,FIND("~~",SWDATA!G4)-FIND("|",SWDATA!G4)-1),IF($O$12="Desc",RIGHT(SWDATA!G4,LEN(SWDATA!G4)-FIND("~~",SWDATA!G4)-1),RIGHT(SWDATA!G4,LEN(SWDATA!G4)-FIND("|",SWDATA!G4))))))</f>
        <v>D876-GP210DB~~GP210DB</v>
      </c>
      <c r="O19" s="330" t="str">
        <f>IF(LEN(SWDATA!G4)=0,"",IF(LEN(SWDATA!H4)=0,"",IF($O$12="ID",MID(SWDATA!H4,FIND("|",SWDATA!H4)+1,FIND("~~",SWDATA!H4)-FIND("|",SWDATA!H4)-1),IF($O$12="Desc",RIGHT(SWDATA!H4,LEN(SWDATA!H4)-FIND("~~",SWDATA!H4)-1),RIGHT(SWDATA!H4,LEN(SWDATA!H4)-FIND("|",SWDATA!H4))))))</f>
        <v>074-650000~~WESTCON EQUIP &amp; RENTALS</v>
      </c>
      <c r="P19" s="331" t="str">
        <f>IF(LEN(SWDATA!C4)=0,"",SWDATA!C4)</f>
        <v>CT CBP Override Risk Filter (Units)</v>
      </c>
      <c r="Q19" s="307" t="str">
        <f t="shared" ref="Q19:Q59" si="58">P19</f>
        <v>CT CBP Override Risk Filter (Units)</v>
      </c>
      <c r="R19" s="313" t="s">
        <v>261</v>
      </c>
      <c r="S19" s="314" t="s">
        <v>483</v>
      </c>
      <c r="T19" s="314"/>
      <c r="U19" s="315" t="s">
        <v>578</v>
      </c>
      <c r="V19" s="205" t="s">
        <v>221</v>
      </c>
      <c r="W19" s="332" t="str">
        <f>IF(OR(Is_Loading,LEN($A19)=0),"",SWDATA!P4)</f>
        <v>-</v>
      </c>
      <c r="X19" s="333" t="str">
        <f>IF(OR(Is_Loading,LEN($A19)=0),"",SWDATA!Q4)</f>
        <v>-</v>
      </c>
      <c r="Y19" s="333" t="str">
        <f>IF(OR(Is_Loading,LEN($A19)=0),"",SWDATA!R4)</f>
        <v>-</v>
      </c>
      <c r="Z19" s="332">
        <f t="shared" ref="Z19" si="59">IF($A19=0,"",CHOOSE($F19,SUM(W19:Y19),SUM(W19:Y19)/3,Y19))</f>
        <v>0</v>
      </c>
      <c r="AA19" s="332" t="str">
        <f>IF(OR(Is_Loading,LEN($A19)=0),"",SWDATA!T4)</f>
        <v>-</v>
      </c>
      <c r="AB19" s="333" t="str">
        <f>IF(OR(Is_Loading,LEN($A19)=0),"",SWDATA!U4)</f>
        <v>-</v>
      </c>
      <c r="AC19" s="333" t="str">
        <f>IF(OR(Is_Loading,LEN($A19)=0),"",SWDATA!V4)</f>
        <v>-</v>
      </c>
      <c r="AD19" s="332">
        <f t="shared" ref="AD19" si="60">IF($A19=0,"",CHOOSE($F19,SUM(AA19:AC19),SUM(AA19:AC19)/3,AC19))</f>
        <v>0</v>
      </c>
      <c r="AE19" s="332" t="str">
        <f>IF(OR(Is_Loading,LEN($A19)=0),"",SWDATA!X4)</f>
        <v>-</v>
      </c>
      <c r="AF19" s="333" t="str">
        <f>IF(OR(Is_Loading,LEN($A19)=0),"",SWDATA!Y4)</f>
        <v>-</v>
      </c>
      <c r="AG19" s="333" t="str">
        <f>IF(OR(Is_Loading,LEN($A19)=0),"",SWDATA!Z4)</f>
        <v>-</v>
      </c>
      <c r="AH19" s="332">
        <f t="shared" ref="AH19" si="61">IF($A19=0,"",CHOOSE($F19,SUM(AE19:AG19),SUM(AE19:AG19)/3,AG19))</f>
        <v>0</v>
      </c>
      <c r="AI19" s="332" t="str">
        <f>IF(OR(Is_Loading,LEN($A19)=0),"",SWDATA!AB4)</f>
        <v>-</v>
      </c>
      <c r="AJ19" s="333" t="str">
        <f>IF(OR(Is_Loading,LEN($A19)=0),"",SWDATA!AC4)</f>
        <v>-</v>
      </c>
      <c r="AK19" s="333" t="str">
        <f>IF(OR(Is_Loading,LEN($A19)=0),"",SWDATA!AD4)</f>
        <v>-</v>
      </c>
      <c r="AL19" s="332">
        <f t="shared" ref="AL19" si="62">IF($A19=0,"",CHOOSE($F19,SUM(AI19:AK19),SUM(AI19:AK19)/3,AK19))</f>
        <v>0</v>
      </c>
      <c r="AM19" s="332" t="str">
        <f>IF(OR(Is_Loading,LEN($A19)=0),"",SWDATA!AF4)</f>
        <v>-</v>
      </c>
      <c r="AN19" s="333" t="str">
        <f>IF(OR(Is_Loading,LEN($A19)=0),"",SWDATA!AG4)</f>
        <v>-</v>
      </c>
      <c r="AO19" s="334" t="str">
        <f>IF(OR(Is_Loading,LEN($A19)=0),"",SWDATA!AH4)</f>
        <v>-</v>
      </c>
      <c r="AP19" s="335">
        <f t="shared" ref="AP19" si="63">IF($A19=0,"",CHOOSE($F19,SUM(AM19:AO19),SUM(AM19:AO19)/3,AO19))</f>
        <v>0</v>
      </c>
      <c r="AQ19" s="332" t="str">
        <f>IF(OR(Is_Loading,LEN($A19)=0),"",SWDATA!AJ4)</f>
        <v>-</v>
      </c>
      <c r="AR19" s="333" t="str">
        <f>IF(OR(Is_Loading,LEN($A19)=0),"",SWDATA!AK4)</f>
        <v>-</v>
      </c>
      <c r="AS19" s="333" t="str">
        <f>IF(OR(Is_Loading,LEN($A19)=0),"",SWDATA!AL4)</f>
        <v>-</v>
      </c>
      <c r="AT19" s="332">
        <f t="shared" ref="AT19" si="64">IF($A19=0,"",CHOOSE($F19,SUM(AQ19:AS19),SUM(AQ19:AS19)/3,AS19))</f>
        <v>0</v>
      </c>
      <c r="AU19" s="332" t="str">
        <f>IF(OR(Is_Loading,LEN($A19)=0),"",SWDATA!AN4)</f>
        <v>-</v>
      </c>
      <c r="AV19" s="333" t="str">
        <f>IF(OR(Is_Loading,LEN($A19)=0),"",SWDATA!AO4)</f>
        <v>-</v>
      </c>
      <c r="AW19" s="333" t="str">
        <f>IF(OR(Is_Loading,LEN($A19)=0),"",SWDATA!AP4)</f>
        <v>-</v>
      </c>
      <c r="AX19" s="332">
        <f t="shared" ref="AX19" si="65">IF($A19=0,"",CHOOSE($F19,SUM(AU19:AW19),SUM(AU19:AW19)/3,AW19))</f>
        <v>0</v>
      </c>
      <c r="AY19" s="332" t="str">
        <f>IF(OR(Is_Loading,LEN($A19)=0),"",SWDATA!AR4)</f>
        <v>-</v>
      </c>
      <c r="AZ19" s="333" t="str">
        <f>IF(OR(Is_Loading,LEN($A19)=0),"",SWDATA!AS4)</f>
        <v>-</v>
      </c>
      <c r="BA19" s="333" t="str">
        <f>IF(OR(Is_Loading,LEN($A19)=0),"",SWDATA!AT4)</f>
        <v>-</v>
      </c>
      <c r="BB19" s="332">
        <f t="shared" ref="BB19" si="66">IF($A19=0,"",CHOOSE($F19,SUM(AY19:BA19),SUM(AY19:BA19)/3,BA19))</f>
        <v>0</v>
      </c>
      <c r="BC19" s="332" t="str">
        <f>IF(OR(Is_Loading,LEN($A19)=0),"",SWDATA!AV4)</f>
        <v>-</v>
      </c>
      <c r="BD19" s="333" t="str">
        <f>IF(OR(Is_Loading,LEN($A19)=0),"",SWDATA!AW4)</f>
        <v>-</v>
      </c>
      <c r="BE19" s="334" t="str">
        <f>IF(OR(Is_Loading,LEN($A19)=0),"",SWDATA!AX4)</f>
        <v>-</v>
      </c>
      <c r="BF19" s="335">
        <f t="shared" ref="BF19" si="67">IF($A19=0,"",CHOOSE($F19,SUM(BC19:BE19),SUM(BC19:BE19)/3,BE19))</f>
        <v>0</v>
      </c>
      <c r="BG19"/>
      <c r="BH19"/>
      <c r="BI19"/>
      <c r="BJ19"/>
      <c r="BK19"/>
      <c r="BL19"/>
      <c r="BM19"/>
      <c r="BN19"/>
      <c r="BO19"/>
      <c r="BP19"/>
      <c r="BQ19"/>
      <c r="BR19"/>
      <c r="BS19"/>
      <c r="BT19"/>
      <c r="BU19"/>
      <c r="BV19"/>
      <c r="BW19"/>
      <c r="BX19"/>
      <c r="BY19"/>
      <c r="BZ19"/>
      <c r="CA19"/>
      <c r="CB19"/>
      <c r="CC19"/>
      <c r="CD19"/>
      <c r="CE19"/>
      <c r="CF19"/>
      <c r="CG19"/>
      <c r="CH19"/>
      <c r="CI19"/>
      <c r="CJ19"/>
      <c r="CK19"/>
      <c r="CL19"/>
      <c r="CM19"/>
      <c r="CN19" s="201"/>
      <c r="CO19" s="201"/>
      <c r="CP19" s="201"/>
      <c r="CQ19" s="201"/>
      <c r="CR19" s="201"/>
      <c r="CS19" s="201"/>
      <c r="CT19" s="201"/>
      <c r="CU19" s="201"/>
      <c r="CV19" s="201"/>
      <c r="CW19" s="201"/>
      <c r="CX19" s="201"/>
      <c r="CY19" s="201"/>
      <c r="CZ19" s="201"/>
      <c r="DA19" s="201"/>
      <c r="DB19" s="201"/>
      <c r="DC19" s="201"/>
      <c r="DD19" s="201"/>
      <c r="DE19" s="201"/>
      <c r="DF19" s="201"/>
      <c r="DG19" s="201"/>
      <c r="DH19" s="201"/>
      <c r="DI19" s="201"/>
      <c r="DJ19" s="201"/>
      <c r="DK19" s="201"/>
      <c r="DL19" s="201"/>
      <c r="DM19" s="201"/>
      <c r="DN19" s="201"/>
      <c r="DO19" s="380"/>
      <c r="DP19" s="380"/>
      <c r="DQ19" s="380"/>
      <c r="DR19" s="380"/>
      <c r="DS19" s="367"/>
      <c r="DT19" s="381"/>
      <c r="DU19" s="370"/>
      <c r="DV19" s="370"/>
      <c r="DW19" s="370"/>
      <c r="DX19" s="370"/>
      <c r="DY19" s="370"/>
      <c r="DZ19" s="370"/>
      <c r="EA19" s="370"/>
      <c r="EB19" s="370"/>
      <c r="EC19" s="370"/>
      <c r="ED19" s="370"/>
      <c r="EE19" s="370"/>
      <c r="EF19" s="370"/>
      <c r="EG19" s="370"/>
      <c r="EH19" s="370"/>
      <c r="EI19" s="370"/>
      <c r="EJ19" s="370"/>
      <c r="EK19" s="370"/>
      <c r="EL19" s="370"/>
      <c r="EM19" s="370"/>
      <c r="EN19" s="370"/>
      <c r="EO19" s="370"/>
      <c r="EP19" s="370"/>
      <c r="EQ19" s="370"/>
      <c r="ER19" s="370"/>
      <c r="ES19" s="370"/>
      <c r="ET19" s="370"/>
      <c r="EU19" s="370"/>
      <c r="EV19" s="370"/>
      <c r="EW19" s="370"/>
      <c r="EX19" s="370"/>
      <c r="EY19" s="370"/>
      <c r="EZ19" s="370"/>
      <c r="FA19" s="370"/>
      <c r="FB19" s="370"/>
      <c r="FC19" s="370"/>
      <c r="FD19" s="370"/>
      <c r="FE19" s="383"/>
      <c r="FF19" s="367"/>
      <c r="FG19" s="367"/>
      <c r="FH19" s="367"/>
      <c r="FI19" s="367"/>
      <c r="FJ19" s="367"/>
      <c r="FK19" s="367"/>
      <c r="FL19" s="367"/>
      <c r="FM19" s="367"/>
      <c r="FN19" s="367"/>
      <c r="FO19" s="367"/>
      <c r="FP19" s="367"/>
      <c r="FQ19" s="367"/>
      <c r="FR19" s="367"/>
      <c r="FS19" s="367"/>
      <c r="FT19" s="367"/>
      <c r="FU19" s="367"/>
      <c r="FV19" s="367"/>
      <c r="FW19" s="367"/>
      <c r="FX19" s="367"/>
      <c r="FY19" s="367"/>
      <c r="FZ19" s="367"/>
      <c r="GA19" s="367"/>
      <c r="GB19" s="367"/>
      <c r="GC19" s="367"/>
      <c r="GD19" s="367"/>
      <c r="GE19" s="367"/>
      <c r="GF19" s="367"/>
      <c r="GG19" s="293"/>
      <c r="GH19" s="293"/>
      <c r="GI19" s="293"/>
      <c r="GJ19" s="293"/>
      <c r="GK19" s="293"/>
      <c r="GL19" s="293"/>
      <c r="GM19" s="293"/>
      <c r="GN19" s="293"/>
      <c r="GO19" s="293"/>
      <c r="GP19" s="293"/>
      <c r="GQ19" s="293"/>
      <c r="GR19" s="293"/>
      <c r="GS19" s="293"/>
      <c r="GT19" s="293"/>
      <c r="GU19" s="293"/>
      <c r="GV19" s="293"/>
      <c r="GW19" s="293"/>
      <c r="GX19" s="293"/>
      <c r="GY19" s="293"/>
      <c r="GZ19" s="293"/>
      <c r="HA19" s="293"/>
      <c r="HB19" s="293"/>
      <c r="HC19" s="293"/>
    </row>
    <row r="20" spans="1:211" s="353" customFormat="1" ht="15" customHeight="1" thickTop="1" x14ac:dyDescent="0.2">
      <c r="A20" s="192" t="str">
        <f>SWDATA!O5</f>
        <v>1_PARENT00001_DMACTUALS_INDEPENDENT:CATALOGDETAIL:REVENUE:No Perspective:default:Live:0</v>
      </c>
      <c r="B20" s="192">
        <f>SWDATA!M5</f>
        <v>0</v>
      </c>
      <c r="C20" s="201">
        <f>IF(AND(SWDATA!M5=1,SWDATA!Q5="promotions"),SWDATA!P5,0)</f>
        <v>0</v>
      </c>
      <c r="D20" s="200">
        <f>ROW(SWDATA!M5)</f>
        <v>5</v>
      </c>
      <c r="E20" s="202">
        <f t="shared" ref="E20:E21" si="68">B20</f>
        <v>0</v>
      </c>
      <c r="F20" s="203">
        <f t="shared" si="56"/>
        <v>1</v>
      </c>
      <c r="G20" s="192" t="str">
        <f t="shared" si="57"/>
        <v/>
      </c>
      <c r="H20" s="204"/>
      <c r="I20" s="415" t="str">
        <f>SWDATA!E5</f>
        <v>PARENT00001</v>
      </c>
      <c r="J20" s="237" t="str">
        <f t="shared" ref="J20:J21" si="69">IF(ISERROR(FIND(":-1",A20)),A20,0)</f>
        <v>1_PARENT00001_DMACTUALS_INDEPENDENT:CATALOGDETAIL:REVENUE:No Perspective:default:Live:0</v>
      </c>
      <c r="K20" s="238" t="str">
        <f t="shared" ref="K20:K21" si="70">IF(NOT(ISERROR(SEARCH("(Cost)",P20))),"C",IF(NOT(ISERROR(SEARCH("(EURO)",P20))),"R",IF(NOT(ISERROR(SEARCH("marg",P20))),"M",IF(OR(NOT(ISERROR(SEARCH("(Rev/",P20))),NOT(ISERROR(SEARCH("(Pct)",P20)))),"P",IF(NOT(ISERROR(SEARCH("Units",P20))),"U","")))))</f>
        <v/>
      </c>
      <c r="L20" s="345"/>
      <c r="M20" s="347"/>
      <c r="N20" s="342" t="str">
        <f>IF(LEN(SWDATA!F5)=0,"",IF(LEN(SWDATA!G5)=0,"",IF($O$12="ID",MID(SWDATA!G5,FIND("|",SWDATA!G5)+1,FIND("~~",SWDATA!G5)-FIND("|",SWDATA!G5)-1),IF($O$12="Desc",RIGHT(SWDATA!G5,LEN(SWDATA!G5)-FIND("~~",SWDATA!G5)-1),RIGHT(SWDATA!G5,LEN(SWDATA!G5)-FIND("|",SWDATA!G5))))))</f>
        <v>D876-GP210DB~~GP210DB</v>
      </c>
      <c r="O20" s="291" t="str">
        <f>IF(LEN(SWDATA!G5)=0,"",IF(LEN(SWDATA!H5)=0,"",IF($O$12="ID",MID(SWDATA!H5,FIND("|",SWDATA!H5)+1,FIND("~~",SWDATA!H5)-FIND("|",SWDATA!H5)-1),IF($O$12="Desc",RIGHT(SWDATA!H5,LEN(SWDATA!H5)-FIND("~~",SWDATA!H5)-1),RIGHT(SWDATA!H5,LEN(SWDATA!H5)-FIND("|",SWDATA!H5))))))</f>
        <v>074-650000~~WESTCON EQUIP &amp; RENTALS</v>
      </c>
      <c r="P20" s="292" t="str">
        <f>IF(LEN(SWDATA!C5)=0,"",SWDATA!C5)</f>
        <v>Attach Rate</v>
      </c>
      <c r="Q20" s="307" t="str">
        <f t="shared" si="58"/>
        <v>Attach Rate</v>
      </c>
      <c r="R20" s="223" t="s">
        <v>577</v>
      </c>
      <c r="S20" s="224"/>
      <c r="T20" s="224"/>
      <c r="U20" s="260" t="s">
        <v>579</v>
      </c>
      <c r="V20" s="205" t="s">
        <v>221</v>
      </c>
      <c r="W20" s="261" t="str">
        <f>IF(OR(Is_Loading,LEN($A20)=0),"",SWDATA!P5)</f>
        <v>-</v>
      </c>
      <c r="X20" s="262" t="str">
        <f>IF(OR(Is_Loading,LEN($A20)=0),"",SWDATA!Q5)</f>
        <v>-</v>
      </c>
      <c r="Y20" s="262" t="str">
        <f>IF(OR(Is_Loading,LEN($A20)=0),"",SWDATA!R5)</f>
        <v>-</v>
      </c>
      <c r="Z20" s="261">
        <f t="shared" ref="Z20:Z21" si="71">IF($A20=0,"",CHOOSE($F20,SUM(W20:Y20),SUM(W20:Y20)/3,Y20))</f>
        <v>0</v>
      </c>
      <c r="AA20" s="261" t="str">
        <f>IF(OR(Is_Loading,LEN($A20)=0),"",SWDATA!T5)</f>
        <v>-</v>
      </c>
      <c r="AB20" s="262" t="str">
        <f>IF(OR(Is_Loading,LEN($A20)=0),"",SWDATA!U5)</f>
        <v>-</v>
      </c>
      <c r="AC20" s="262" t="str">
        <f>IF(OR(Is_Loading,LEN($A20)=0),"",SWDATA!V5)</f>
        <v>-</v>
      </c>
      <c r="AD20" s="261">
        <f t="shared" ref="AD20:AD21" si="72">IF($A20=0,"",CHOOSE($F20,SUM(AA20:AC20),SUM(AA20:AC20)/3,AC20))</f>
        <v>0</v>
      </c>
      <c r="AE20" s="261" t="str">
        <f>IF(OR(Is_Loading,LEN($A20)=0),"",SWDATA!X5)</f>
        <v>-</v>
      </c>
      <c r="AF20" s="262" t="str">
        <f>IF(OR(Is_Loading,LEN($A20)=0),"",SWDATA!Y5)</f>
        <v>-</v>
      </c>
      <c r="AG20" s="262" t="str">
        <f>IF(OR(Is_Loading,LEN($A20)=0),"",SWDATA!Z5)</f>
        <v>-</v>
      </c>
      <c r="AH20" s="261">
        <f t="shared" ref="AH20:AH21" si="73">IF($A20=0,"",CHOOSE($F20,SUM(AE20:AG20),SUM(AE20:AG20)/3,AG20))</f>
        <v>0</v>
      </c>
      <c r="AI20" s="261" t="str">
        <f>IF(OR(Is_Loading,LEN($A20)=0),"",SWDATA!AB5)</f>
        <v>-</v>
      </c>
      <c r="AJ20" s="262" t="str">
        <f>IF(OR(Is_Loading,LEN($A20)=0),"",SWDATA!AC5)</f>
        <v>-</v>
      </c>
      <c r="AK20" s="262" t="str">
        <f>IF(OR(Is_Loading,LEN($A20)=0),"",SWDATA!AD5)</f>
        <v>-</v>
      </c>
      <c r="AL20" s="261">
        <f t="shared" ref="AL20:AL21" si="74">IF($A20=0,"",CHOOSE($F20,SUM(AI20:AK20),SUM(AI20:AK20)/3,AK20))</f>
        <v>0</v>
      </c>
      <c r="AM20" s="261" t="str">
        <f>IF(OR(Is_Loading,LEN($A20)=0),"",SWDATA!AF5)</f>
        <v>-</v>
      </c>
      <c r="AN20" s="262" t="str">
        <f>IF(OR(Is_Loading,LEN($A20)=0),"",SWDATA!AG5)</f>
        <v>-</v>
      </c>
      <c r="AO20" s="319" t="str">
        <f>IF(OR(Is_Loading,LEN($A20)=0),"",SWDATA!AH5)</f>
        <v>-</v>
      </c>
      <c r="AP20" s="316">
        <f t="shared" ref="AP20:AP21" si="75">IF($A20=0,"",CHOOSE($F20,SUM(AM20:AO20),SUM(AM20:AO20)/3,AO20))</f>
        <v>0</v>
      </c>
      <c r="AQ20" s="261" t="str">
        <f>IF(OR(Is_Loading,LEN($A20)=0),"",SWDATA!AJ5)</f>
        <v>-</v>
      </c>
      <c r="AR20" s="262" t="str">
        <f>IF(OR(Is_Loading,LEN($A20)=0),"",SWDATA!AK5)</f>
        <v>-</v>
      </c>
      <c r="AS20" s="262" t="str">
        <f>IF(OR(Is_Loading,LEN($A20)=0),"",SWDATA!AL5)</f>
        <v>-</v>
      </c>
      <c r="AT20" s="261">
        <f t="shared" ref="AT20:AT21" si="76">IF($A20=0,"",CHOOSE($F20,SUM(AQ20:AS20),SUM(AQ20:AS20)/3,AS20))</f>
        <v>0</v>
      </c>
      <c r="AU20" s="261" t="str">
        <f>IF(OR(Is_Loading,LEN($A20)=0),"",SWDATA!AN5)</f>
        <v>-</v>
      </c>
      <c r="AV20" s="262" t="str">
        <f>IF(OR(Is_Loading,LEN($A20)=0),"",SWDATA!AO5)</f>
        <v>-</v>
      </c>
      <c r="AW20" s="262" t="str">
        <f>IF(OR(Is_Loading,LEN($A20)=0),"",SWDATA!AP5)</f>
        <v>-</v>
      </c>
      <c r="AX20" s="261">
        <f t="shared" ref="AX20:AX21" si="77">IF($A20=0,"",CHOOSE($F20,SUM(AU20:AW20),SUM(AU20:AW20)/3,AW20))</f>
        <v>0</v>
      </c>
      <c r="AY20" s="261" t="str">
        <f>IF(OR(Is_Loading,LEN($A20)=0),"",SWDATA!AR5)</f>
        <v>-</v>
      </c>
      <c r="AZ20" s="262" t="str">
        <f>IF(OR(Is_Loading,LEN($A20)=0),"",SWDATA!AS5)</f>
        <v>-</v>
      </c>
      <c r="BA20" s="262" t="str">
        <f>IF(OR(Is_Loading,LEN($A20)=0),"",SWDATA!AT5)</f>
        <v>-</v>
      </c>
      <c r="BB20" s="261">
        <f t="shared" ref="BB20:BB21" si="78">IF($A20=0,"",CHOOSE($F20,SUM(AY20:BA20),SUM(AY20:BA20)/3,BA20))</f>
        <v>0</v>
      </c>
      <c r="BC20" s="261" t="str">
        <f>IF(OR(Is_Loading,LEN($A20)=0),"",SWDATA!AV5)</f>
        <v>-</v>
      </c>
      <c r="BD20" s="262" t="str">
        <f>IF(OR(Is_Loading,LEN($A20)=0),"",SWDATA!AW5)</f>
        <v>-</v>
      </c>
      <c r="BE20" s="319" t="str">
        <f>IF(OR(Is_Loading,LEN($A20)=0),"",SWDATA!AX5)</f>
        <v>-</v>
      </c>
      <c r="BF20" s="316">
        <f t="shared" ref="BF20:BF21" si="79">IF($A20=0,"",CHOOSE($F20,SUM(BC20:BE20),SUM(BC20:BE20)/3,BE20))</f>
        <v>0</v>
      </c>
      <c r="BG20"/>
      <c r="BH20"/>
      <c r="BI20"/>
      <c r="BJ20"/>
      <c r="BK20"/>
      <c r="BL20"/>
      <c r="BM20"/>
      <c r="BN20"/>
      <c r="BO20"/>
      <c r="BP20"/>
      <c r="BQ20"/>
      <c r="BR20"/>
      <c r="BS20"/>
      <c r="BT20"/>
      <c r="BU20"/>
      <c r="BV20"/>
      <c r="BW20"/>
      <c r="BX20"/>
      <c r="BY20"/>
      <c r="BZ20"/>
      <c r="CA20"/>
      <c r="CB20"/>
      <c r="CC20"/>
      <c r="CD20"/>
      <c r="CE20"/>
      <c r="CF20"/>
      <c r="CG20"/>
      <c r="CH20"/>
      <c r="CI20"/>
      <c r="CJ20"/>
      <c r="CK20"/>
      <c r="CL20"/>
      <c r="CM20"/>
      <c r="CN20" s="201"/>
      <c r="CO20" s="201"/>
      <c r="CP20" s="201"/>
      <c r="CQ20" s="201"/>
      <c r="CR20" s="201"/>
      <c r="CS20" s="201"/>
      <c r="CT20" s="201"/>
      <c r="CU20" s="201"/>
      <c r="CV20" s="201"/>
      <c r="CW20" s="201"/>
      <c r="CX20" s="201"/>
      <c r="CY20" s="201"/>
      <c r="CZ20" s="201"/>
      <c r="DA20" s="201"/>
      <c r="DB20" s="201"/>
      <c r="DC20" s="201"/>
      <c r="DD20" s="201"/>
      <c r="DE20" s="201"/>
      <c r="DF20" s="201"/>
      <c r="DG20" s="201"/>
      <c r="DH20" s="201"/>
      <c r="DI20" s="201"/>
      <c r="DJ20" s="201"/>
      <c r="DK20" s="201"/>
      <c r="DL20" s="201"/>
      <c r="DM20" s="201"/>
      <c r="DN20" s="201"/>
      <c r="DO20" s="380"/>
      <c r="DP20" s="380"/>
      <c r="DQ20" s="380"/>
      <c r="DR20" s="380"/>
      <c r="DS20" s="367"/>
      <c r="DT20" s="367"/>
      <c r="DU20" s="370">
        <f>COLUMN(W18)</f>
        <v>23</v>
      </c>
      <c r="DV20" s="370">
        <f>SUM(DU20)+DV21+1</f>
        <v>24</v>
      </c>
      <c r="DW20" s="370">
        <f t="shared" ref="DW20:FD20" si="80">SUM(DV20)+DW21+1</f>
        <v>25</v>
      </c>
      <c r="DX20" s="370">
        <f t="shared" si="80"/>
        <v>27</v>
      </c>
      <c r="DY20" s="370">
        <f t="shared" si="80"/>
        <v>28</v>
      </c>
      <c r="DZ20" s="370">
        <f t="shared" si="80"/>
        <v>29</v>
      </c>
      <c r="EA20" s="370">
        <f t="shared" si="80"/>
        <v>31</v>
      </c>
      <c r="EB20" s="370">
        <f t="shared" si="80"/>
        <v>32</v>
      </c>
      <c r="EC20" s="370">
        <f t="shared" si="80"/>
        <v>33</v>
      </c>
      <c r="ED20" s="370">
        <f t="shared" si="80"/>
        <v>35</v>
      </c>
      <c r="EE20" s="370">
        <f t="shared" si="80"/>
        <v>36</v>
      </c>
      <c r="EF20" s="370">
        <f t="shared" si="80"/>
        <v>37</v>
      </c>
      <c r="EG20" s="370">
        <f t="shared" si="80"/>
        <v>39</v>
      </c>
      <c r="EH20" s="370">
        <f t="shared" si="80"/>
        <v>40</v>
      </c>
      <c r="EI20" s="370">
        <f t="shared" si="80"/>
        <v>41</v>
      </c>
      <c r="EJ20" s="370">
        <f t="shared" si="80"/>
        <v>43</v>
      </c>
      <c r="EK20" s="370">
        <f t="shared" si="80"/>
        <v>44</v>
      </c>
      <c r="EL20" s="370">
        <f t="shared" si="80"/>
        <v>45</v>
      </c>
      <c r="EM20" s="370">
        <f t="shared" si="80"/>
        <v>47</v>
      </c>
      <c r="EN20" s="370">
        <f t="shared" si="80"/>
        <v>48</v>
      </c>
      <c r="EO20" s="370">
        <f t="shared" si="80"/>
        <v>49</v>
      </c>
      <c r="EP20" s="370">
        <f t="shared" si="80"/>
        <v>51</v>
      </c>
      <c r="EQ20" s="370">
        <f t="shared" si="80"/>
        <v>52</v>
      </c>
      <c r="ER20" s="370">
        <f t="shared" si="80"/>
        <v>53</v>
      </c>
      <c r="ES20" s="370">
        <f t="shared" si="80"/>
        <v>55</v>
      </c>
      <c r="ET20" s="370">
        <f t="shared" si="80"/>
        <v>56</v>
      </c>
      <c r="EU20" s="370">
        <f t="shared" si="80"/>
        <v>57</v>
      </c>
      <c r="EV20" s="370">
        <f t="shared" si="80"/>
        <v>59</v>
      </c>
      <c r="EW20" s="370">
        <f t="shared" si="80"/>
        <v>60</v>
      </c>
      <c r="EX20" s="370">
        <f t="shared" si="80"/>
        <v>61</v>
      </c>
      <c r="EY20" s="370">
        <f t="shared" si="80"/>
        <v>63</v>
      </c>
      <c r="EZ20" s="370">
        <f t="shared" si="80"/>
        <v>64</v>
      </c>
      <c r="FA20" s="370">
        <f t="shared" si="80"/>
        <v>65</v>
      </c>
      <c r="FB20" s="370">
        <f t="shared" si="80"/>
        <v>67</v>
      </c>
      <c r="FC20" s="370">
        <f t="shared" si="80"/>
        <v>68</v>
      </c>
      <c r="FD20" s="370">
        <f t="shared" si="80"/>
        <v>69</v>
      </c>
      <c r="FE20" s="367"/>
      <c r="FF20" s="367"/>
      <c r="FG20" s="367"/>
      <c r="FH20" s="367"/>
      <c r="FI20" s="367"/>
      <c r="FJ20" s="367"/>
      <c r="FK20" s="367"/>
      <c r="FL20" s="367"/>
      <c r="FM20" s="367"/>
      <c r="FN20" s="367"/>
      <c r="FO20" s="367"/>
      <c r="FP20" s="367"/>
      <c r="FQ20" s="367"/>
      <c r="FR20" s="367"/>
      <c r="FS20" s="367"/>
      <c r="FT20" s="367"/>
      <c r="FU20" s="367"/>
      <c r="FV20" s="367"/>
      <c r="FW20" s="367"/>
      <c r="FX20" s="367"/>
      <c r="FY20" s="367"/>
      <c r="FZ20" s="367"/>
      <c r="GA20" s="367"/>
      <c r="GB20" s="367"/>
      <c r="GC20" s="367"/>
      <c r="GD20" s="367"/>
      <c r="GE20" s="367"/>
      <c r="GF20" s="367"/>
      <c r="GG20" s="293"/>
      <c r="GH20" s="293"/>
      <c r="GI20" s="293"/>
      <c r="GJ20" s="293"/>
      <c r="GK20" s="293"/>
      <c r="GL20" s="293"/>
      <c r="GM20" s="293"/>
      <c r="GN20" s="293"/>
      <c r="GO20" s="293"/>
      <c r="GP20" s="293"/>
      <c r="GQ20" s="293"/>
      <c r="GR20" s="293"/>
      <c r="GS20" s="293"/>
      <c r="GT20" s="293"/>
      <c r="GU20" s="293"/>
      <c r="GV20" s="293"/>
      <c r="GW20" s="293"/>
      <c r="GX20" s="293"/>
      <c r="GY20" s="293"/>
      <c r="GZ20" s="293"/>
    </row>
    <row r="21" spans="1:211" s="353" customFormat="1" ht="15" customHeight="1" thickBot="1" x14ac:dyDescent="0.25">
      <c r="A21" s="192" t="str">
        <f>SWDATA!O6</f>
        <v>1_PARENT00001_DMOPEN_INDEPENDENT:CATALOGDETAIL:UNITS:No Perspective:default:Live:0</v>
      </c>
      <c r="B21" s="192">
        <f>SWDATA!M6</f>
        <v>0</v>
      </c>
      <c r="C21" s="201">
        <f>IF(AND(SWDATA!M6=1,SWDATA!Q6="promotions"),SWDATA!P6,0)</f>
        <v>0</v>
      </c>
      <c r="D21" s="200">
        <f>ROW(SWDATA!M6)</f>
        <v>6</v>
      </c>
      <c r="E21" s="202">
        <f t="shared" si="68"/>
        <v>0</v>
      </c>
      <c r="F21" s="203">
        <f t="shared" si="56"/>
        <v>1</v>
      </c>
      <c r="G21" s="192" t="str">
        <f t="shared" si="57"/>
        <v>U</v>
      </c>
      <c r="H21" s="204"/>
      <c r="I21" s="415" t="str">
        <f>SWDATA!E6</f>
        <v>PARENT00001</v>
      </c>
      <c r="J21" s="328" t="str">
        <f t="shared" si="69"/>
        <v>1_PARENT00001_DMOPEN_INDEPENDENT:CATALOGDETAIL:UNITS:No Perspective:default:Live:0</v>
      </c>
      <c r="K21" s="329" t="str">
        <f t="shared" si="70"/>
        <v>U</v>
      </c>
      <c r="L21" s="345"/>
      <c r="M21" s="348"/>
      <c r="N21" s="343" t="str">
        <f>IF(LEN(SWDATA!F6)=0,"",IF(LEN(SWDATA!G6)=0,"",IF($O$12="ID",MID(SWDATA!G6,FIND("|",SWDATA!G6)+1,FIND("~~",SWDATA!G6)-FIND("|",SWDATA!G6)-1),IF($O$12="Desc",RIGHT(SWDATA!G6,LEN(SWDATA!G6)-FIND("~~",SWDATA!G6)-1),RIGHT(SWDATA!G6,LEN(SWDATA!G6)-FIND("|",SWDATA!G6))))))</f>
        <v>D876-GP210DB~~GP210DB</v>
      </c>
      <c r="O21" s="330" t="str">
        <f>IF(LEN(SWDATA!G6)=0,"",IF(LEN(SWDATA!H6)=0,"",IF($O$12="ID",MID(SWDATA!H6,FIND("|",SWDATA!H6)+1,FIND("~~",SWDATA!H6)-FIND("|",SWDATA!H6)-1),IF($O$12="Desc",RIGHT(SWDATA!H6,LEN(SWDATA!H6)-FIND("~~",SWDATA!H6)-1),RIGHT(SWDATA!H6,LEN(SWDATA!H6)-FIND("|",SWDATA!H6))))))</f>
        <v>074-650000~~WESTCON EQUIP &amp; RENTALS</v>
      </c>
      <c r="P21" s="331" t="str">
        <f>IF(LEN(SWDATA!C6)=0,"",SWDATA!C6)</f>
        <v>Configuration Based Plan (Units)</v>
      </c>
      <c r="Q21" s="307" t="str">
        <f t="shared" si="58"/>
        <v>Configuration Based Plan (Units)</v>
      </c>
      <c r="R21" s="313" t="s">
        <v>261</v>
      </c>
      <c r="S21" s="314"/>
      <c r="T21" s="314"/>
      <c r="U21" s="315" t="s">
        <v>580</v>
      </c>
      <c r="V21" s="205" t="s">
        <v>221</v>
      </c>
      <c r="W21" s="332" t="str">
        <f>IF(OR(Is_Loading,LEN($A21)=0),"",SWDATA!P6)</f>
        <v>-</v>
      </c>
      <c r="X21" s="333" t="str">
        <f>IF(OR(Is_Loading,LEN($A21)=0),"",SWDATA!Q6)</f>
        <v>-</v>
      </c>
      <c r="Y21" s="333" t="str">
        <f>IF(OR(Is_Loading,LEN($A21)=0),"",SWDATA!R6)</f>
        <v>-</v>
      </c>
      <c r="Z21" s="332">
        <f t="shared" si="71"/>
        <v>0</v>
      </c>
      <c r="AA21" s="332" t="str">
        <f>IF(OR(Is_Loading,LEN($A21)=0),"",SWDATA!T6)</f>
        <v>-</v>
      </c>
      <c r="AB21" s="333" t="str">
        <f>IF(OR(Is_Loading,LEN($A21)=0),"",SWDATA!U6)</f>
        <v>-</v>
      </c>
      <c r="AC21" s="333" t="str">
        <f>IF(OR(Is_Loading,LEN($A21)=0),"",SWDATA!V6)</f>
        <v>-</v>
      </c>
      <c r="AD21" s="332">
        <f t="shared" si="72"/>
        <v>0</v>
      </c>
      <c r="AE21" s="332" t="str">
        <f>IF(OR(Is_Loading,LEN($A21)=0),"",SWDATA!X6)</f>
        <v>-</v>
      </c>
      <c r="AF21" s="333" t="str">
        <f>IF(OR(Is_Loading,LEN($A21)=0),"",SWDATA!Y6)</f>
        <v>-</v>
      </c>
      <c r="AG21" s="333" t="str">
        <f>IF(OR(Is_Loading,LEN($A21)=0),"",SWDATA!Z6)</f>
        <v>-</v>
      </c>
      <c r="AH21" s="332">
        <f t="shared" si="73"/>
        <v>0</v>
      </c>
      <c r="AI21" s="332" t="str">
        <f>IF(OR(Is_Loading,LEN($A21)=0),"",SWDATA!AB6)</f>
        <v>-</v>
      </c>
      <c r="AJ21" s="333" t="str">
        <f>IF(OR(Is_Loading,LEN($A21)=0),"",SWDATA!AC6)</f>
        <v>-</v>
      </c>
      <c r="AK21" s="333" t="str">
        <f>IF(OR(Is_Loading,LEN($A21)=0),"",SWDATA!AD6)</f>
        <v>-</v>
      </c>
      <c r="AL21" s="332">
        <f t="shared" si="74"/>
        <v>0</v>
      </c>
      <c r="AM21" s="332" t="str">
        <f>IF(OR(Is_Loading,LEN($A21)=0),"",SWDATA!AF6)</f>
        <v>-</v>
      </c>
      <c r="AN21" s="333" t="str">
        <f>IF(OR(Is_Loading,LEN($A21)=0),"",SWDATA!AG6)</f>
        <v>-</v>
      </c>
      <c r="AO21" s="334" t="str">
        <f>IF(OR(Is_Loading,LEN($A21)=0),"",SWDATA!AH6)</f>
        <v>-</v>
      </c>
      <c r="AP21" s="335">
        <f t="shared" si="75"/>
        <v>0</v>
      </c>
      <c r="AQ21" s="332" t="str">
        <f>IF(OR(Is_Loading,LEN($A21)=0),"",SWDATA!AJ6)</f>
        <v>-</v>
      </c>
      <c r="AR21" s="333" t="str">
        <f>IF(OR(Is_Loading,LEN($A21)=0),"",SWDATA!AK6)</f>
        <v>-</v>
      </c>
      <c r="AS21" s="333" t="str">
        <f>IF(OR(Is_Loading,LEN($A21)=0),"",SWDATA!AL6)</f>
        <v>-</v>
      </c>
      <c r="AT21" s="332">
        <f t="shared" si="76"/>
        <v>0</v>
      </c>
      <c r="AU21" s="332" t="str">
        <f>IF(OR(Is_Loading,LEN($A21)=0),"",SWDATA!AN6)</f>
        <v>-</v>
      </c>
      <c r="AV21" s="333" t="str">
        <f>IF(OR(Is_Loading,LEN($A21)=0),"",SWDATA!AO6)</f>
        <v>-</v>
      </c>
      <c r="AW21" s="333" t="str">
        <f>IF(OR(Is_Loading,LEN($A21)=0),"",SWDATA!AP6)</f>
        <v>-</v>
      </c>
      <c r="AX21" s="332">
        <f t="shared" si="77"/>
        <v>0</v>
      </c>
      <c r="AY21" s="332" t="str">
        <f>IF(OR(Is_Loading,LEN($A21)=0),"",SWDATA!AR6)</f>
        <v>-</v>
      </c>
      <c r="AZ21" s="333" t="str">
        <f>IF(OR(Is_Loading,LEN($A21)=0),"",SWDATA!AS6)</f>
        <v>-</v>
      </c>
      <c r="BA21" s="333" t="str">
        <f>IF(OR(Is_Loading,LEN($A21)=0),"",SWDATA!AT6)</f>
        <v>-</v>
      </c>
      <c r="BB21" s="332">
        <f t="shared" si="78"/>
        <v>0</v>
      </c>
      <c r="BC21" s="332" t="str">
        <f>IF(OR(Is_Loading,LEN($A21)=0),"",SWDATA!AV6)</f>
        <v>-</v>
      </c>
      <c r="BD21" s="333" t="str">
        <f>IF(OR(Is_Loading,LEN($A21)=0),"",SWDATA!AW6)</f>
        <v>-</v>
      </c>
      <c r="BE21" s="334" t="str">
        <f>IF(OR(Is_Loading,LEN($A21)=0),"",SWDATA!AX6)</f>
        <v>-</v>
      </c>
      <c r="BF21" s="335">
        <f t="shared" si="79"/>
        <v>0</v>
      </c>
      <c r="BG21"/>
      <c r="BH21"/>
      <c r="BI21"/>
      <c r="BJ21"/>
      <c r="BK21"/>
      <c r="BL21"/>
      <c r="BM21"/>
      <c r="BN21"/>
      <c r="BO21"/>
      <c r="BP21"/>
      <c r="BQ21"/>
      <c r="BR21"/>
      <c r="BS21"/>
      <c r="BT21"/>
      <c r="BU21"/>
      <c r="BV21"/>
      <c r="BW21"/>
      <c r="BX21"/>
      <c r="BY21"/>
      <c r="BZ21"/>
      <c r="CA21"/>
      <c r="CB21"/>
      <c r="CC21"/>
      <c r="CD21"/>
      <c r="CE21"/>
      <c r="CF21"/>
      <c r="CG21"/>
      <c r="CH21"/>
      <c r="CI21"/>
      <c r="CJ21"/>
      <c r="CK21"/>
      <c r="CL21"/>
      <c r="CM2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O21" s="380"/>
      <c r="DP21" s="380"/>
      <c r="DQ21" s="380"/>
      <c r="DR21" s="380"/>
      <c r="DS21" s="367"/>
      <c r="DT21" s="381"/>
      <c r="DU21" s="370"/>
      <c r="DV21" s="370"/>
      <c r="DW21" s="370"/>
      <c r="DX21" s="370">
        <v>1</v>
      </c>
      <c r="DY21" s="370">
        <f t="shared" ref="DY21" si="81">DV21</f>
        <v>0</v>
      </c>
      <c r="DZ21" s="370">
        <f t="shared" ref="DZ21" si="82">DW21</f>
        <v>0</v>
      </c>
      <c r="EA21" s="370">
        <f t="shared" ref="EA21" si="83">DX21</f>
        <v>1</v>
      </c>
      <c r="EB21" s="370">
        <f t="shared" ref="EB21" si="84">DY21</f>
        <v>0</v>
      </c>
      <c r="EC21" s="370">
        <f t="shared" ref="EC21" si="85">DZ21</f>
        <v>0</v>
      </c>
      <c r="ED21" s="370">
        <f t="shared" ref="ED21" si="86">EA21</f>
        <v>1</v>
      </c>
      <c r="EE21" s="370">
        <f t="shared" ref="EE21" si="87">EB21</f>
        <v>0</v>
      </c>
      <c r="EF21" s="370">
        <f t="shared" ref="EF21" si="88">EC21</f>
        <v>0</v>
      </c>
      <c r="EG21" s="370">
        <f t="shared" ref="EG21" si="89">ED21</f>
        <v>1</v>
      </c>
      <c r="EH21" s="370">
        <f t="shared" ref="EH21" si="90">EE21</f>
        <v>0</v>
      </c>
      <c r="EI21" s="370">
        <f t="shared" ref="EI21" si="91">EF21</f>
        <v>0</v>
      </c>
      <c r="EJ21" s="370">
        <f t="shared" ref="EJ21" si="92">EG21</f>
        <v>1</v>
      </c>
      <c r="EK21" s="370">
        <f t="shared" ref="EK21" si="93">EH21</f>
        <v>0</v>
      </c>
      <c r="EL21" s="370">
        <f t="shared" ref="EL21" si="94">EI21</f>
        <v>0</v>
      </c>
      <c r="EM21" s="370">
        <f t="shared" ref="EM21" si="95">EJ21</f>
        <v>1</v>
      </c>
      <c r="EN21" s="370">
        <f t="shared" ref="EN21" si="96">EK21</f>
        <v>0</v>
      </c>
      <c r="EO21" s="370">
        <f t="shared" ref="EO21" si="97">EL21</f>
        <v>0</v>
      </c>
      <c r="EP21" s="370">
        <f t="shared" ref="EP21" si="98">EM21</f>
        <v>1</v>
      </c>
      <c r="EQ21" s="370">
        <f t="shared" ref="EQ21" si="99">EN21</f>
        <v>0</v>
      </c>
      <c r="ER21" s="370">
        <f t="shared" ref="ER21" si="100">EO21</f>
        <v>0</v>
      </c>
      <c r="ES21" s="370">
        <f t="shared" ref="ES21" si="101">EP21</f>
        <v>1</v>
      </c>
      <c r="ET21" s="370">
        <f t="shared" ref="ET21" si="102">EQ21</f>
        <v>0</v>
      </c>
      <c r="EU21" s="370">
        <f t="shared" ref="EU21" si="103">ER21</f>
        <v>0</v>
      </c>
      <c r="EV21" s="370">
        <f t="shared" ref="EV21" si="104">ES21</f>
        <v>1</v>
      </c>
      <c r="EW21" s="370">
        <f t="shared" ref="EW21" si="105">ET21</f>
        <v>0</v>
      </c>
      <c r="EX21" s="370">
        <f t="shared" ref="EX21" si="106">EU21</f>
        <v>0</v>
      </c>
      <c r="EY21" s="370">
        <f t="shared" ref="EY21" si="107">EV21</f>
        <v>1</v>
      </c>
      <c r="EZ21" s="370">
        <f t="shared" ref="EZ21" si="108">EW21</f>
        <v>0</v>
      </c>
      <c r="FA21" s="370">
        <f t="shared" ref="FA21" si="109">EX21</f>
        <v>0</v>
      </c>
      <c r="FB21" s="370">
        <f t="shared" ref="FB21" si="110">EY21</f>
        <v>1</v>
      </c>
      <c r="FC21" s="370">
        <f>EZ21</f>
        <v>0</v>
      </c>
      <c r="FD21" s="370">
        <f>FA21</f>
        <v>0</v>
      </c>
      <c r="FE21" s="383"/>
      <c r="FF21" s="367"/>
      <c r="FG21" s="367"/>
      <c r="FH21" s="367"/>
      <c r="FI21" s="367"/>
      <c r="FJ21" s="367"/>
      <c r="FK21" s="367"/>
      <c r="FL21" s="367"/>
      <c r="FM21" s="367"/>
      <c r="FN21" s="367"/>
      <c r="FO21" s="367"/>
      <c r="FP21" s="367"/>
      <c r="FQ21" s="367"/>
      <c r="FR21" s="367"/>
      <c r="FS21" s="367"/>
      <c r="FT21" s="367"/>
      <c r="FU21" s="367"/>
      <c r="FV21" s="367"/>
      <c r="FW21" s="367"/>
      <c r="FX21" s="367"/>
      <c r="FY21" s="367"/>
      <c r="FZ21" s="367"/>
      <c r="GA21" s="367"/>
      <c r="GB21" s="367"/>
      <c r="GC21" s="367"/>
      <c r="GD21" s="367"/>
      <c r="GE21" s="367"/>
      <c r="GF21" s="367"/>
      <c r="GG21" s="293"/>
      <c r="GH21" s="293"/>
      <c r="GI21" s="293"/>
      <c r="GJ21" s="293"/>
      <c r="GK21" s="293"/>
      <c r="GL21" s="293"/>
      <c r="GM21" s="293"/>
      <c r="GN21" s="293"/>
      <c r="GO21" s="293"/>
      <c r="GP21" s="293"/>
      <c r="GQ21" s="293"/>
      <c r="GR21" s="293"/>
      <c r="GS21" s="293"/>
      <c r="GT21" s="293"/>
      <c r="GU21" s="293"/>
      <c r="GV21" s="293"/>
      <c r="GW21" s="293"/>
      <c r="GX21" s="293"/>
      <c r="GY21" s="293"/>
      <c r="GZ21" s="293"/>
      <c r="HA21" s="293"/>
      <c r="HB21" s="293"/>
      <c r="HC21" s="293"/>
    </row>
    <row r="22" spans="1:211" s="353" customFormat="1" ht="15" customHeight="1" thickTop="1" x14ac:dyDescent="0.2">
      <c r="A22" s="192">
        <f>SWDATA!O7</f>
        <v>0</v>
      </c>
      <c r="B22" s="192">
        <f>SWDATA!M7</f>
        <v>0</v>
      </c>
      <c r="C22" s="201">
        <f>IF(AND(SWDATA!M7=1,SWDATA!Q7="promotions"),SWDATA!P7,0)</f>
        <v>0</v>
      </c>
      <c r="D22" s="200">
        <f>ROW(SWDATA!M7)</f>
        <v>7</v>
      </c>
      <c r="E22" s="202">
        <f t="shared" ref="E22:E59" si="111">B22</f>
        <v>0</v>
      </c>
      <c r="F22" s="203">
        <f t="shared" ref="F22:F59" si="112">IF(NOT(ISERROR(SEARCH("Kg",P22))),3,IF(NOT(ISERROR(SEARCH("/Unit",P22))),2,IF(NOT(ISERROR(SEARCH("Pct",P22))),2,1)))</f>
        <v>1</v>
      </c>
      <c r="G22" s="192" t="str">
        <f t="shared" ref="G22:G59" si="113">IF(NOT(ISERROR(SEARCH("U",P22))),"U",IF(NOT(ISERROR(SEARCH("Pct",P22))),"Pct",""))</f>
        <v/>
      </c>
      <c r="H22" s="204"/>
      <c r="I22" s="415">
        <f>SWDATA!E7</f>
        <v>0</v>
      </c>
      <c r="J22" s="237">
        <f t="shared" ref="J22:J59" si="114">IF(ISERROR(FIND(":-1",A22)),A22,0)</f>
        <v>0</v>
      </c>
      <c r="K22" s="238" t="str">
        <f t="shared" ref="K22:K59" si="115">IF(NOT(ISERROR(SEARCH("(Cost)",P22))),"C",IF(NOT(ISERROR(SEARCH("(EURO)",P22))),"R",IF(NOT(ISERROR(SEARCH("marg",P22))),"M",IF(OR(NOT(ISERROR(SEARCH("(Rev/",P22))),NOT(ISERROR(SEARCH("(Pct)",P22)))),"P",IF(NOT(ISERROR(SEARCH("Units",P22))),"U","")))))</f>
        <v/>
      </c>
      <c r="L22" s="345"/>
      <c r="M22" s="347"/>
      <c r="N22" s="342" t="str">
        <f>IF(LEN(SWDATA!F7)=0,"",IF(LEN(SWDATA!G7)=0,"",IF($O$12="ID",MID(SWDATA!G7,FIND("|",SWDATA!G7)+1,FIND("~~",SWDATA!G7)-FIND("|",SWDATA!G7)-1),IF($O$12="Desc",RIGHT(SWDATA!G7,LEN(SWDATA!G7)-FIND("~~",SWDATA!G7)-1),RIGHT(SWDATA!G7,LEN(SWDATA!G7)-FIND("|",SWDATA!G7))))))</f>
        <v/>
      </c>
      <c r="O22" s="291" t="str">
        <f>IF(LEN(SWDATA!G7)=0,"",IF(LEN(SWDATA!H7)=0,"",IF($O$12="ID",MID(SWDATA!H7,FIND("|",SWDATA!H7)+1,FIND("~~",SWDATA!H7)-FIND("|",SWDATA!H7)-1),IF($O$12="Desc",RIGHT(SWDATA!H7,LEN(SWDATA!H7)-FIND("~~",SWDATA!H7)-1),RIGHT(SWDATA!H7,LEN(SWDATA!H7)-FIND("|",SWDATA!H7))))))</f>
        <v/>
      </c>
      <c r="P22" s="292" t="str">
        <f>IF(LEN(SWDATA!C7)=0,"",SWDATA!C7)</f>
        <v/>
      </c>
      <c r="Q22" s="307" t="str">
        <f t="shared" si="58"/>
        <v/>
      </c>
      <c r="R22" s="223" t="s">
        <v>577</v>
      </c>
      <c r="S22" s="224"/>
      <c r="T22" s="224"/>
      <c r="U22" s="260" t="s">
        <v>579</v>
      </c>
      <c r="V22" s="205" t="s">
        <v>221</v>
      </c>
      <c r="W22" s="261">
        <f>IF(OR(Is_Loading,LEN($A22)=0),"",SWDATA!P7)</f>
        <v>0</v>
      </c>
      <c r="X22" s="262">
        <f>IF(OR(Is_Loading,LEN($A22)=0),"",SWDATA!Q7)</f>
        <v>0</v>
      </c>
      <c r="Y22" s="262">
        <f>IF(OR(Is_Loading,LEN($A22)=0),"",SWDATA!R7)</f>
        <v>0</v>
      </c>
      <c r="Z22" s="261" t="str">
        <f t="shared" ref="Z22:Z59" si="116">IF($A22=0,"",CHOOSE($F22,SUM(W22:Y22),SUM(W22:Y22)/3,Y22))</f>
        <v/>
      </c>
      <c r="AA22" s="261">
        <f>IF(OR(Is_Loading,LEN($A22)=0),"",SWDATA!T7)</f>
        <v>0</v>
      </c>
      <c r="AB22" s="262">
        <f>IF(OR(Is_Loading,LEN($A22)=0),"",SWDATA!U7)</f>
        <v>0</v>
      </c>
      <c r="AC22" s="262">
        <f>IF(OR(Is_Loading,LEN($A22)=0),"",SWDATA!V7)</f>
        <v>0</v>
      </c>
      <c r="AD22" s="261" t="str">
        <f t="shared" ref="AD22:AD59" si="117">IF($A22=0,"",CHOOSE($F22,SUM(AA22:AC22),SUM(AA22:AC22)/3,AC22))</f>
        <v/>
      </c>
      <c r="AE22" s="261">
        <f>IF(OR(Is_Loading,LEN($A22)=0),"",SWDATA!X7)</f>
        <v>0</v>
      </c>
      <c r="AF22" s="262">
        <f>IF(OR(Is_Loading,LEN($A22)=0),"",SWDATA!Y7)</f>
        <v>0</v>
      </c>
      <c r="AG22" s="262">
        <f>IF(OR(Is_Loading,LEN($A22)=0),"",SWDATA!Z7)</f>
        <v>0</v>
      </c>
      <c r="AH22" s="261" t="str">
        <f t="shared" ref="AH22:AH59" si="118">IF($A22=0,"",CHOOSE($F22,SUM(AE22:AG22),SUM(AE22:AG22)/3,AG22))</f>
        <v/>
      </c>
      <c r="AI22" s="261">
        <f>IF(OR(Is_Loading,LEN($A22)=0),"",SWDATA!AB7)</f>
        <v>0</v>
      </c>
      <c r="AJ22" s="262">
        <f>IF(OR(Is_Loading,LEN($A22)=0),"",SWDATA!AC7)</f>
        <v>0</v>
      </c>
      <c r="AK22" s="262">
        <f>IF(OR(Is_Loading,LEN($A22)=0),"",SWDATA!AD7)</f>
        <v>0</v>
      </c>
      <c r="AL22" s="261" t="str">
        <f t="shared" ref="AL22:AL59" si="119">IF($A22=0,"",CHOOSE($F22,SUM(AI22:AK22),SUM(AI22:AK22)/3,AK22))</f>
        <v/>
      </c>
      <c r="AM22" s="261">
        <f>IF(OR(Is_Loading,LEN($A22)=0),"",SWDATA!AF7)</f>
        <v>0</v>
      </c>
      <c r="AN22" s="262">
        <f>IF(OR(Is_Loading,LEN($A22)=0),"",SWDATA!AG7)</f>
        <v>0</v>
      </c>
      <c r="AO22" s="319">
        <f>IF(OR(Is_Loading,LEN($A22)=0),"",SWDATA!AH7)</f>
        <v>0</v>
      </c>
      <c r="AP22" s="316" t="str">
        <f t="shared" ref="AP22:AP59" si="120">IF($A22=0,"",CHOOSE($F22,SUM(AM22:AO22),SUM(AM22:AO22)/3,AO22))</f>
        <v/>
      </c>
      <c r="AQ22" s="261">
        <f>IF(OR(Is_Loading,LEN($A22)=0),"",SWDATA!AJ7)</f>
        <v>0</v>
      </c>
      <c r="AR22" s="262">
        <f>IF(OR(Is_Loading,LEN($A22)=0),"",SWDATA!AK7)</f>
        <v>0</v>
      </c>
      <c r="AS22" s="262">
        <f>IF(OR(Is_Loading,LEN($A22)=0),"",SWDATA!AL7)</f>
        <v>0</v>
      </c>
      <c r="AT22" s="261" t="str">
        <f t="shared" ref="AT22:AT59" si="121">IF($A22=0,"",CHOOSE($F22,SUM(AQ22:AS22),SUM(AQ22:AS22)/3,AS22))</f>
        <v/>
      </c>
      <c r="AU22" s="261">
        <f>IF(OR(Is_Loading,LEN($A22)=0),"",SWDATA!AN7)</f>
        <v>0</v>
      </c>
      <c r="AV22" s="262">
        <f>IF(OR(Is_Loading,LEN($A22)=0),"",SWDATA!AO7)</f>
        <v>0</v>
      </c>
      <c r="AW22" s="262">
        <f>IF(OR(Is_Loading,LEN($A22)=0),"",SWDATA!AP7)</f>
        <v>0</v>
      </c>
      <c r="AX22" s="261" t="str">
        <f t="shared" ref="AX22:AX59" si="122">IF($A22=0,"",CHOOSE($F22,SUM(AU22:AW22),SUM(AU22:AW22)/3,AW22))</f>
        <v/>
      </c>
      <c r="AY22" s="261">
        <f>IF(OR(Is_Loading,LEN($A22)=0),"",SWDATA!AR7)</f>
        <v>0</v>
      </c>
      <c r="AZ22" s="262">
        <f>IF(OR(Is_Loading,LEN($A22)=0),"",SWDATA!AS7)</f>
        <v>0</v>
      </c>
      <c r="BA22" s="262">
        <f>IF(OR(Is_Loading,LEN($A22)=0),"",SWDATA!AT7)</f>
        <v>0</v>
      </c>
      <c r="BB22" s="261" t="str">
        <f t="shared" ref="BB22:BB59" si="123">IF($A22=0,"",CHOOSE($F22,SUM(AY22:BA22),SUM(AY22:BA22)/3,BA22))</f>
        <v/>
      </c>
      <c r="BC22" s="261">
        <f>IF(OR(Is_Loading,LEN($A22)=0),"",SWDATA!AV7)</f>
        <v>0</v>
      </c>
      <c r="BD22" s="262">
        <f>IF(OR(Is_Loading,LEN($A22)=0),"",SWDATA!AW7)</f>
        <v>0</v>
      </c>
      <c r="BE22" s="319">
        <f>IF(OR(Is_Loading,LEN($A22)=0),"",SWDATA!AX7)</f>
        <v>0</v>
      </c>
      <c r="BF22" s="316" t="str">
        <f t="shared" ref="BF22:BF59" si="124">IF($A22=0,"",CHOOSE($F22,SUM(BC22:BE22),SUM(BC22:BE22)/3,BE22))</f>
        <v/>
      </c>
      <c r="BG22"/>
      <c r="BH22"/>
      <c r="BI22"/>
      <c r="BJ22"/>
      <c r="BK22"/>
      <c r="BL22"/>
      <c r="BM22"/>
      <c r="BN22"/>
      <c r="BO22"/>
      <c r="BP22"/>
      <c r="BQ22"/>
      <c r="BR22"/>
      <c r="BS22"/>
      <c r="BT22"/>
      <c r="BU22"/>
      <c r="BV22"/>
      <c r="BW22"/>
      <c r="BX22"/>
      <c r="BY22"/>
      <c r="BZ22"/>
      <c r="CA22"/>
      <c r="CB22"/>
      <c r="CC22"/>
      <c r="CD22"/>
      <c r="CE22"/>
      <c r="CF22"/>
      <c r="CG22"/>
      <c r="CH22"/>
      <c r="CI22"/>
      <c r="CJ22"/>
      <c r="CK22"/>
      <c r="CL22"/>
      <c r="CM22"/>
      <c r="CN22" s="201"/>
      <c r="CO22" s="201"/>
      <c r="CP22" s="201"/>
      <c r="CQ22" s="201"/>
      <c r="CR22" s="201"/>
      <c r="CS22" s="201"/>
      <c r="CT22" s="201"/>
      <c r="CU22" s="201"/>
      <c r="CV22" s="201"/>
      <c r="CW22" s="201"/>
      <c r="CX22" s="201"/>
      <c r="CY22" s="201"/>
      <c r="CZ22" s="201"/>
      <c r="DA22" s="201"/>
      <c r="DB22" s="201"/>
      <c r="DC22" s="201"/>
      <c r="DD22" s="201"/>
      <c r="DE22" s="201"/>
      <c r="DF22" s="201"/>
      <c r="DG22" s="201"/>
      <c r="DH22" s="201"/>
      <c r="DI22" s="201"/>
      <c r="DJ22" s="201"/>
      <c r="DK22" s="201"/>
      <c r="DL22" s="201"/>
      <c r="DM22" s="201"/>
      <c r="DN22" s="201"/>
      <c r="DO22" s="380"/>
      <c r="DP22" s="380"/>
      <c r="DQ22" s="380"/>
      <c r="DR22" s="380"/>
      <c r="DS22" s="367"/>
      <c r="DT22" s="367"/>
      <c r="DU22" s="370">
        <f t="shared" ref="DU22" si="125">COLUMN(W20)</f>
        <v>23</v>
      </c>
      <c r="DV22" s="370">
        <f t="shared" ref="DV22" si="126">SUM(DU22)+DV23+1</f>
        <v>24</v>
      </c>
      <c r="DW22" s="370">
        <f t="shared" ref="DW22" si="127">SUM(DV22)+DW23+1</f>
        <v>25</v>
      </c>
      <c r="DX22" s="370">
        <f t="shared" ref="DX22" si="128">SUM(DW22)+DX23+1</f>
        <v>27</v>
      </c>
      <c r="DY22" s="370">
        <f t="shared" ref="DY22" si="129">SUM(DX22)+DY23+1</f>
        <v>28</v>
      </c>
      <c r="DZ22" s="370">
        <f t="shared" ref="DZ22" si="130">SUM(DY22)+DZ23+1</f>
        <v>29</v>
      </c>
      <c r="EA22" s="370">
        <f t="shared" ref="EA22" si="131">SUM(DZ22)+EA23+1</f>
        <v>31</v>
      </c>
      <c r="EB22" s="370">
        <f t="shared" ref="EB22" si="132">SUM(EA22)+EB23+1</f>
        <v>32</v>
      </c>
      <c r="EC22" s="370">
        <f t="shared" ref="EC22" si="133">SUM(EB22)+EC23+1</f>
        <v>33</v>
      </c>
      <c r="ED22" s="370">
        <f t="shared" ref="ED22" si="134">SUM(EC22)+ED23+1</f>
        <v>35</v>
      </c>
      <c r="EE22" s="370">
        <f t="shared" ref="EE22" si="135">SUM(ED22)+EE23+1</f>
        <v>36</v>
      </c>
      <c r="EF22" s="370">
        <f t="shared" ref="EF22" si="136">SUM(EE22)+EF23+1</f>
        <v>37</v>
      </c>
      <c r="EG22" s="370">
        <f t="shared" ref="EG22" si="137">SUM(EF22)+EG23+1</f>
        <v>39</v>
      </c>
      <c r="EH22" s="370">
        <f t="shared" ref="EH22" si="138">SUM(EG22)+EH23+1</f>
        <v>40</v>
      </c>
      <c r="EI22" s="370">
        <f t="shared" ref="EI22" si="139">SUM(EH22)+EI23+1</f>
        <v>41</v>
      </c>
      <c r="EJ22" s="370">
        <f t="shared" ref="EJ22" si="140">SUM(EI22)+EJ23+1</f>
        <v>43</v>
      </c>
      <c r="EK22" s="370">
        <f t="shared" ref="EK22" si="141">SUM(EJ22)+EK23+1</f>
        <v>44</v>
      </c>
      <c r="EL22" s="370">
        <f t="shared" ref="EL22" si="142">SUM(EK22)+EL23+1</f>
        <v>45</v>
      </c>
      <c r="EM22" s="370">
        <f t="shared" ref="EM22" si="143">SUM(EL22)+EM23+1</f>
        <v>47</v>
      </c>
      <c r="EN22" s="370">
        <f t="shared" ref="EN22" si="144">SUM(EM22)+EN23+1</f>
        <v>48</v>
      </c>
      <c r="EO22" s="370">
        <f t="shared" ref="EO22" si="145">SUM(EN22)+EO23+1</f>
        <v>49</v>
      </c>
      <c r="EP22" s="370">
        <f t="shared" ref="EP22" si="146">SUM(EO22)+EP23+1</f>
        <v>51</v>
      </c>
      <c r="EQ22" s="370">
        <f t="shared" ref="EQ22" si="147">SUM(EP22)+EQ23+1</f>
        <v>52</v>
      </c>
      <c r="ER22" s="370">
        <f t="shared" ref="ER22" si="148">SUM(EQ22)+ER23+1</f>
        <v>53</v>
      </c>
      <c r="ES22" s="370">
        <f t="shared" ref="ES22" si="149">SUM(ER22)+ES23+1</f>
        <v>55</v>
      </c>
      <c r="ET22" s="370">
        <f t="shared" ref="ET22" si="150">SUM(ES22)+ET23+1</f>
        <v>56</v>
      </c>
      <c r="EU22" s="370">
        <f t="shared" ref="EU22" si="151">SUM(ET22)+EU23+1</f>
        <v>57</v>
      </c>
      <c r="EV22" s="370">
        <f t="shared" ref="EV22" si="152">SUM(EU22)+EV23+1</f>
        <v>59</v>
      </c>
      <c r="EW22" s="370">
        <f t="shared" ref="EW22" si="153">SUM(EV22)+EW23+1</f>
        <v>60</v>
      </c>
      <c r="EX22" s="370">
        <f t="shared" ref="EX22" si="154">SUM(EW22)+EX23+1</f>
        <v>61</v>
      </c>
      <c r="EY22" s="370">
        <f t="shared" ref="EY22" si="155">SUM(EX22)+EY23+1</f>
        <v>63</v>
      </c>
      <c r="EZ22" s="370">
        <f t="shared" ref="EZ22" si="156">SUM(EY22)+EZ23+1</f>
        <v>64</v>
      </c>
      <c r="FA22" s="370">
        <f t="shared" ref="FA22" si="157">SUM(EZ22)+FA23+1</f>
        <v>65</v>
      </c>
      <c r="FB22" s="370">
        <f t="shared" ref="FB22" si="158">SUM(FA22)+FB23+1</f>
        <v>67</v>
      </c>
      <c r="FC22" s="370">
        <f t="shared" ref="FC22" si="159">SUM(FB22)+FC23+1</f>
        <v>68</v>
      </c>
      <c r="FD22" s="370">
        <f t="shared" ref="FD22" si="160">SUM(FC22)+FD23+1</f>
        <v>69</v>
      </c>
      <c r="FE22" s="367"/>
      <c r="FF22" s="367"/>
      <c r="FG22" s="367"/>
      <c r="FH22" s="367"/>
      <c r="FI22" s="367"/>
      <c r="FJ22" s="367"/>
      <c r="FK22" s="367"/>
      <c r="FL22" s="367"/>
      <c r="FM22" s="367"/>
      <c r="FN22" s="367"/>
      <c r="FO22" s="367"/>
      <c r="FP22" s="367"/>
      <c r="FQ22" s="367"/>
      <c r="FR22" s="367"/>
      <c r="FS22" s="367"/>
      <c r="FT22" s="367"/>
      <c r="FU22" s="367"/>
      <c r="FV22" s="367"/>
      <c r="FW22" s="367"/>
      <c r="FX22" s="367"/>
      <c r="FY22" s="367"/>
      <c r="FZ22" s="367"/>
      <c r="GA22" s="367"/>
      <c r="GB22" s="367"/>
      <c r="GC22" s="367"/>
      <c r="GD22" s="367"/>
      <c r="GE22" s="367"/>
      <c r="GF22" s="367"/>
      <c r="GG22" s="293"/>
      <c r="GH22" s="293"/>
      <c r="GI22" s="293"/>
      <c r="GJ22" s="293"/>
      <c r="GK22" s="293"/>
      <c r="GL22" s="293"/>
      <c r="GM22" s="293"/>
      <c r="GN22" s="293"/>
      <c r="GO22" s="293"/>
      <c r="GP22" s="293"/>
      <c r="GQ22" s="293"/>
      <c r="GR22" s="293"/>
      <c r="GS22" s="293"/>
      <c r="GT22" s="293"/>
      <c r="GU22" s="293"/>
      <c r="GV22" s="293"/>
      <c r="GW22" s="293"/>
      <c r="GX22" s="293"/>
      <c r="GY22" s="293"/>
      <c r="GZ22" s="293"/>
    </row>
    <row r="23" spans="1:211" s="353" customFormat="1" ht="15" customHeight="1" thickBot="1" x14ac:dyDescent="0.25">
      <c r="A23" s="192">
        <f>SWDATA!O8</f>
        <v>0</v>
      </c>
      <c r="B23" s="192">
        <f>SWDATA!M8</f>
        <v>0</v>
      </c>
      <c r="C23" s="201">
        <f>IF(AND(SWDATA!M8=1,SWDATA!Q8="promotions"),SWDATA!P8,0)</f>
        <v>0</v>
      </c>
      <c r="D23" s="200">
        <f>ROW(SWDATA!M8)</f>
        <v>8</v>
      </c>
      <c r="E23" s="202">
        <f t="shared" si="111"/>
        <v>0</v>
      </c>
      <c r="F23" s="203">
        <f t="shared" si="112"/>
        <v>1</v>
      </c>
      <c r="G23" s="192" t="str">
        <f t="shared" si="113"/>
        <v/>
      </c>
      <c r="H23" s="204"/>
      <c r="I23" s="415">
        <f>SWDATA!E8</f>
        <v>0</v>
      </c>
      <c r="J23" s="328">
        <f t="shared" si="114"/>
        <v>0</v>
      </c>
      <c r="K23" s="329" t="str">
        <f t="shared" si="115"/>
        <v/>
      </c>
      <c r="L23" s="345"/>
      <c r="M23" s="348"/>
      <c r="N23" s="343" t="str">
        <f>IF(LEN(SWDATA!F8)=0,"",IF(LEN(SWDATA!G8)=0,"",IF($O$12="ID",MID(SWDATA!G8,FIND("|",SWDATA!G8)+1,FIND("~~",SWDATA!G8)-FIND("|",SWDATA!G8)-1),IF($O$12="Desc",RIGHT(SWDATA!G8,LEN(SWDATA!G8)-FIND("~~",SWDATA!G8)-1),RIGHT(SWDATA!G8,LEN(SWDATA!G8)-FIND("|",SWDATA!G8))))))</f>
        <v/>
      </c>
      <c r="O23" s="330" t="str">
        <f>IF(LEN(SWDATA!G8)=0,"",IF(LEN(SWDATA!H8)=0,"",IF($O$12="ID",MID(SWDATA!H8,FIND("|",SWDATA!H8)+1,FIND("~~",SWDATA!H8)-FIND("|",SWDATA!H8)-1),IF($O$12="Desc",RIGHT(SWDATA!H8,LEN(SWDATA!H8)-FIND("~~",SWDATA!H8)-1),RIGHT(SWDATA!H8,LEN(SWDATA!H8)-FIND("|",SWDATA!H8))))))</f>
        <v/>
      </c>
      <c r="P23" s="331" t="str">
        <f>IF(LEN(SWDATA!C8)=0,"",SWDATA!C8)</f>
        <v/>
      </c>
      <c r="Q23" s="307" t="str">
        <f t="shared" si="58"/>
        <v/>
      </c>
      <c r="R23" s="313" t="s">
        <v>261</v>
      </c>
      <c r="S23" s="314"/>
      <c r="T23" s="314"/>
      <c r="U23" s="315" t="s">
        <v>580</v>
      </c>
      <c r="V23" s="205" t="s">
        <v>221</v>
      </c>
      <c r="W23" s="332">
        <f>IF(OR(Is_Loading,LEN($A23)=0),"",SWDATA!P8)</f>
        <v>0</v>
      </c>
      <c r="X23" s="333">
        <f>IF(OR(Is_Loading,LEN($A23)=0),"",SWDATA!Q8)</f>
        <v>0</v>
      </c>
      <c r="Y23" s="333">
        <f>IF(OR(Is_Loading,LEN($A23)=0),"",SWDATA!R8)</f>
        <v>0</v>
      </c>
      <c r="Z23" s="332" t="str">
        <f t="shared" si="116"/>
        <v/>
      </c>
      <c r="AA23" s="332">
        <f>IF(OR(Is_Loading,LEN($A23)=0),"",SWDATA!T8)</f>
        <v>0</v>
      </c>
      <c r="AB23" s="333">
        <f>IF(OR(Is_Loading,LEN($A23)=0),"",SWDATA!U8)</f>
        <v>0</v>
      </c>
      <c r="AC23" s="333">
        <f>IF(OR(Is_Loading,LEN($A23)=0),"",SWDATA!V8)</f>
        <v>0</v>
      </c>
      <c r="AD23" s="332" t="str">
        <f t="shared" si="117"/>
        <v/>
      </c>
      <c r="AE23" s="332">
        <f>IF(OR(Is_Loading,LEN($A23)=0),"",SWDATA!X8)</f>
        <v>0</v>
      </c>
      <c r="AF23" s="333">
        <f>IF(OR(Is_Loading,LEN($A23)=0),"",SWDATA!Y8)</f>
        <v>0</v>
      </c>
      <c r="AG23" s="333">
        <f>IF(OR(Is_Loading,LEN($A23)=0),"",SWDATA!Z8)</f>
        <v>0</v>
      </c>
      <c r="AH23" s="332" t="str">
        <f t="shared" si="118"/>
        <v/>
      </c>
      <c r="AI23" s="332">
        <f>IF(OR(Is_Loading,LEN($A23)=0),"",SWDATA!AB8)</f>
        <v>0</v>
      </c>
      <c r="AJ23" s="333">
        <f>IF(OR(Is_Loading,LEN($A23)=0),"",SWDATA!AC8)</f>
        <v>0</v>
      </c>
      <c r="AK23" s="333">
        <f>IF(OR(Is_Loading,LEN($A23)=0),"",SWDATA!AD8)</f>
        <v>0</v>
      </c>
      <c r="AL23" s="332" t="str">
        <f t="shared" si="119"/>
        <v/>
      </c>
      <c r="AM23" s="332">
        <f>IF(OR(Is_Loading,LEN($A23)=0),"",SWDATA!AF8)</f>
        <v>0</v>
      </c>
      <c r="AN23" s="333">
        <f>IF(OR(Is_Loading,LEN($A23)=0),"",SWDATA!AG8)</f>
        <v>0</v>
      </c>
      <c r="AO23" s="334">
        <f>IF(OR(Is_Loading,LEN($A23)=0),"",SWDATA!AH8)</f>
        <v>0</v>
      </c>
      <c r="AP23" s="335" t="str">
        <f t="shared" si="120"/>
        <v/>
      </c>
      <c r="AQ23" s="332">
        <f>IF(OR(Is_Loading,LEN($A23)=0),"",SWDATA!AJ8)</f>
        <v>0</v>
      </c>
      <c r="AR23" s="333">
        <f>IF(OR(Is_Loading,LEN($A23)=0),"",SWDATA!AK8)</f>
        <v>0</v>
      </c>
      <c r="AS23" s="333">
        <f>IF(OR(Is_Loading,LEN($A23)=0),"",SWDATA!AL8)</f>
        <v>0</v>
      </c>
      <c r="AT23" s="332" t="str">
        <f t="shared" si="121"/>
        <v/>
      </c>
      <c r="AU23" s="332">
        <f>IF(OR(Is_Loading,LEN($A23)=0),"",SWDATA!AN8)</f>
        <v>0</v>
      </c>
      <c r="AV23" s="333">
        <f>IF(OR(Is_Loading,LEN($A23)=0),"",SWDATA!AO8)</f>
        <v>0</v>
      </c>
      <c r="AW23" s="333">
        <f>IF(OR(Is_Loading,LEN($A23)=0),"",SWDATA!AP8)</f>
        <v>0</v>
      </c>
      <c r="AX23" s="332" t="str">
        <f t="shared" si="122"/>
        <v/>
      </c>
      <c r="AY23" s="332">
        <f>IF(OR(Is_Loading,LEN($A23)=0),"",SWDATA!AR8)</f>
        <v>0</v>
      </c>
      <c r="AZ23" s="333">
        <f>IF(OR(Is_Loading,LEN($A23)=0),"",SWDATA!AS8)</f>
        <v>0</v>
      </c>
      <c r="BA23" s="333">
        <f>IF(OR(Is_Loading,LEN($A23)=0),"",SWDATA!AT8)</f>
        <v>0</v>
      </c>
      <c r="BB23" s="332" t="str">
        <f t="shared" si="123"/>
        <v/>
      </c>
      <c r="BC23" s="332">
        <f>IF(OR(Is_Loading,LEN($A23)=0),"",SWDATA!AV8)</f>
        <v>0</v>
      </c>
      <c r="BD23" s="333">
        <f>IF(OR(Is_Loading,LEN($A23)=0),"",SWDATA!AW8)</f>
        <v>0</v>
      </c>
      <c r="BE23" s="334">
        <f>IF(OR(Is_Loading,LEN($A23)=0),"",SWDATA!AX8)</f>
        <v>0</v>
      </c>
      <c r="BF23" s="335" t="str">
        <f t="shared" si="124"/>
        <v/>
      </c>
      <c r="BG23"/>
      <c r="BH23"/>
      <c r="BI23"/>
      <c r="BJ23"/>
      <c r="BK23"/>
      <c r="BL23"/>
      <c r="BM23"/>
      <c r="BN23"/>
      <c r="BO23"/>
      <c r="BP23"/>
      <c r="BQ23"/>
      <c r="BR23"/>
      <c r="BS23"/>
      <c r="BT23"/>
      <c r="BU23"/>
      <c r="BV23"/>
      <c r="BW23"/>
      <c r="BX23"/>
      <c r="BY23"/>
      <c r="BZ23"/>
      <c r="CA23"/>
      <c r="CB23"/>
      <c r="CC23"/>
      <c r="CD23"/>
      <c r="CE23"/>
      <c r="CF23"/>
      <c r="CG23"/>
      <c r="CH23"/>
      <c r="CI23"/>
      <c r="CJ23"/>
      <c r="CK23"/>
      <c r="CL23"/>
      <c r="CM23"/>
      <c r="CN23" s="201"/>
      <c r="CO23" s="201"/>
      <c r="CP23" s="201"/>
      <c r="CQ23" s="201"/>
      <c r="CR23" s="201"/>
      <c r="CS23" s="201"/>
      <c r="CT23" s="201"/>
      <c r="CU23" s="201"/>
      <c r="CV23" s="201"/>
      <c r="CW23" s="201"/>
      <c r="CX23" s="201"/>
      <c r="CY23" s="201"/>
      <c r="CZ23" s="201"/>
      <c r="DA23" s="201"/>
      <c r="DB23" s="201"/>
      <c r="DC23" s="201"/>
      <c r="DD23" s="201"/>
      <c r="DE23" s="201"/>
      <c r="DF23" s="201"/>
      <c r="DG23" s="201"/>
      <c r="DH23" s="201"/>
      <c r="DI23" s="201"/>
      <c r="DJ23" s="201"/>
      <c r="DK23" s="201"/>
      <c r="DL23" s="201"/>
      <c r="DM23" s="201"/>
      <c r="DN23" s="201"/>
      <c r="DO23" s="380"/>
      <c r="DP23" s="380"/>
      <c r="DQ23" s="380"/>
      <c r="DR23" s="380"/>
      <c r="DS23" s="367"/>
      <c r="DT23" s="381"/>
      <c r="DU23" s="370"/>
      <c r="DV23" s="370"/>
      <c r="DW23" s="370"/>
      <c r="DX23" s="370">
        <v>1</v>
      </c>
      <c r="DY23" s="370">
        <f t="shared" ref="DY23" si="161">DV23</f>
        <v>0</v>
      </c>
      <c r="DZ23" s="370">
        <f t="shared" ref="DZ23" si="162">DW23</f>
        <v>0</v>
      </c>
      <c r="EA23" s="370">
        <f t="shared" ref="EA23" si="163">DX23</f>
        <v>1</v>
      </c>
      <c r="EB23" s="370">
        <f t="shared" ref="EB23" si="164">DY23</f>
        <v>0</v>
      </c>
      <c r="EC23" s="370">
        <f t="shared" ref="EC23" si="165">DZ23</f>
        <v>0</v>
      </c>
      <c r="ED23" s="370">
        <f t="shared" ref="ED23" si="166">EA23</f>
        <v>1</v>
      </c>
      <c r="EE23" s="370">
        <f t="shared" ref="EE23" si="167">EB23</f>
        <v>0</v>
      </c>
      <c r="EF23" s="370">
        <f t="shared" ref="EF23" si="168">EC23</f>
        <v>0</v>
      </c>
      <c r="EG23" s="370">
        <f t="shared" ref="EG23" si="169">ED23</f>
        <v>1</v>
      </c>
      <c r="EH23" s="370">
        <f t="shared" ref="EH23" si="170">EE23</f>
        <v>0</v>
      </c>
      <c r="EI23" s="370">
        <f t="shared" ref="EI23" si="171">EF23</f>
        <v>0</v>
      </c>
      <c r="EJ23" s="370">
        <f t="shared" ref="EJ23" si="172">EG23</f>
        <v>1</v>
      </c>
      <c r="EK23" s="370">
        <f t="shared" ref="EK23" si="173">EH23</f>
        <v>0</v>
      </c>
      <c r="EL23" s="370">
        <f t="shared" ref="EL23" si="174">EI23</f>
        <v>0</v>
      </c>
      <c r="EM23" s="370">
        <f t="shared" ref="EM23" si="175">EJ23</f>
        <v>1</v>
      </c>
      <c r="EN23" s="370">
        <f t="shared" ref="EN23" si="176">EK23</f>
        <v>0</v>
      </c>
      <c r="EO23" s="370">
        <f t="shared" ref="EO23" si="177">EL23</f>
        <v>0</v>
      </c>
      <c r="EP23" s="370">
        <f t="shared" ref="EP23" si="178">EM23</f>
        <v>1</v>
      </c>
      <c r="EQ23" s="370">
        <f t="shared" ref="EQ23" si="179">EN23</f>
        <v>0</v>
      </c>
      <c r="ER23" s="370">
        <f t="shared" ref="ER23" si="180">EO23</f>
        <v>0</v>
      </c>
      <c r="ES23" s="370">
        <f t="shared" ref="ES23" si="181">EP23</f>
        <v>1</v>
      </c>
      <c r="ET23" s="370">
        <f t="shared" ref="ET23" si="182">EQ23</f>
        <v>0</v>
      </c>
      <c r="EU23" s="370">
        <f t="shared" ref="EU23" si="183">ER23</f>
        <v>0</v>
      </c>
      <c r="EV23" s="370">
        <f t="shared" ref="EV23" si="184">ES23</f>
        <v>1</v>
      </c>
      <c r="EW23" s="370">
        <f t="shared" ref="EW23" si="185">ET23</f>
        <v>0</v>
      </c>
      <c r="EX23" s="370">
        <f t="shared" ref="EX23" si="186">EU23</f>
        <v>0</v>
      </c>
      <c r="EY23" s="370">
        <f t="shared" ref="EY23" si="187">EV23</f>
        <v>1</v>
      </c>
      <c r="EZ23" s="370">
        <f t="shared" ref="EZ23" si="188">EW23</f>
        <v>0</v>
      </c>
      <c r="FA23" s="370">
        <f t="shared" ref="FA23" si="189">EX23</f>
        <v>0</v>
      </c>
      <c r="FB23" s="370">
        <f t="shared" ref="FB23" si="190">EY23</f>
        <v>1</v>
      </c>
      <c r="FC23" s="370">
        <f t="shared" ref="FC23" si="191">EZ23</f>
        <v>0</v>
      </c>
      <c r="FD23" s="370">
        <f t="shared" ref="FD23" si="192">FA23</f>
        <v>0</v>
      </c>
      <c r="FE23" s="383"/>
      <c r="FF23" s="367"/>
      <c r="FG23" s="367"/>
      <c r="FH23" s="367"/>
      <c r="FI23" s="367"/>
      <c r="FJ23" s="367"/>
      <c r="FK23" s="367"/>
      <c r="FL23" s="367"/>
      <c r="FM23" s="367"/>
      <c r="FN23" s="367"/>
      <c r="FO23" s="367"/>
      <c r="FP23" s="367"/>
      <c r="FQ23" s="367"/>
      <c r="FR23" s="367"/>
      <c r="FS23" s="367"/>
      <c r="FT23" s="367"/>
      <c r="FU23" s="367"/>
      <c r="FV23" s="367"/>
      <c r="FW23" s="367"/>
      <c r="FX23" s="367"/>
      <c r="FY23" s="367"/>
      <c r="FZ23" s="367"/>
      <c r="GA23" s="367"/>
      <c r="GB23" s="367"/>
      <c r="GC23" s="367"/>
      <c r="GD23" s="367"/>
      <c r="GE23" s="367"/>
      <c r="GF23" s="367"/>
      <c r="GG23" s="293"/>
      <c r="GH23" s="293"/>
      <c r="GI23" s="293"/>
      <c r="GJ23" s="293"/>
      <c r="GK23" s="293"/>
      <c r="GL23" s="293"/>
      <c r="GM23" s="293"/>
      <c r="GN23" s="293"/>
      <c r="GO23" s="293"/>
      <c r="GP23" s="293"/>
      <c r="GQ23" s="293"/>
      <c r="GR23" s="293"/>
      <c r="GS23" s="293"/>
      <c r="GT23" s="293"/>
      <c r="GU23" s="293"/>
      <c r="GV23" s="293"/>
      <c r="GW23" s="293"/>
      <c r="GX23" s="293"/>
      <c r="GY23" s="293"/>
      <c r="GZ23" s="293"/>
      <c r="HA23" s="293"/>
      <c r="HB23" s="293"/>
      <c r="HC23" s="293"/>
    </row>
    <row r="24" spans="1:211" s="353" customFormat="1" ht="15" customHeight="1" thickTop="1" x14ac:dyDescent="0.2">
      <c r="A24" s="192">
        <f>SWDATA!O9</f>
        <v>0</v>
      </c>
      <c r="B24" s="192">
        <f>SWDATA!M9</f>
        <v>0</v>
      </c>
      <c r="C24" s="201">
        <f>IF(AND(SWDATA!M9=1,SWDATA!Q9="promotions"),SWDATA!P9,0)</f>
        <v>0</v>
      </c>
      <c r="D24" s="200">
        <f>ROW(SWDATA!M9)</f>
        <v>9</v>
      </c>
      <c r="E24" s="202">
        <f t="shared" si="111"/>
        <v>0</v>
      </c>
      <c r="F24" s="203">
        <f t="shared" si="112"/>
        <v>1</v>
      </c>
      <c r="G24" s="192" t="str">
        <f t="shared" si="113"/>
        <v/>
      </c>
      <c r="H24" s="204"/>
      <c r="I24" s="415">
        <f>SWDATA!E9</f>
        <v>0</v>
      </c>
      <c r="J24" s="237">
        <f t="shared" si="114"/>
        <v>0</v>
      </c>
      <c r="K24" s="238" t="str">
        <f t="shared" si="115"/>
        <v/>
      </c>
      <c r="L24" s="345"/>
      <c r="M24" s="347"/>
      <c r="N24" s="342" t="str">
        <f>IF(LEN(SWDATA!F9)=0,"",IF(LEN(SWDATA!G9)=0,"",IF($O$12="ID",MID(SWDATA!G9,FIND("|",SWDATA!G9)+1,FIND("~~",SWDATA!G9)-FIND("|",SWDATA!G9)-1),IF($O$12="Desc",RIGHT(SWDATA!G9,LEN(SWDATA!G9)-FIND("~~",SWDATA!G9)-1),RIGHT(SWDATA!G9,LEN(SWDATA!G9)-FIND("|",SWDATA!G9))))))</f>
        <v/>
      </c>
      <c r="O24" s="291" t="str">
        <f>IF(LEN(SWDATA!G9)=0,"",IF(LEN(SWDATA!H9)=0,"",IF($O$12="ID",MID(SWDATA!H9,FIND("|",SWDATA!H9)+1,FIND("~~",SWDATA!H9)-FIND("|",SWDATA!H9)-1),IF($O$12="Desc",RIGHT(SWDATA!H9,LEN(SWDATA!H9)-FIND("~~",SWDATA!H9)-1),RIGHT(SWDATA!H9,LEN(SWDATA!H9)-FIND("|",SWDATA!H9))))))</f>
        <v/>
      </c>
      <c r="P24" s="292" t="str">
        <f>IF(LEN(SWDATA!C9)=0,"",SWDATA!C9)</f>
        <v/>
      </c>
      <c r="Q24" s="307" t="str">
        <f t="shared" si="58"/>
        <v/>
      </c>
      <c r="R24" s="223" t="s">
        <v>577</v>
      </c>
      <c r="S24" s="224"/>
      <c r="T24" s="224"/>
      <c r="U24" s="260" t="s">
        <v>579</v>
      </c>
      <c r="V24" s="205" t="s">
        <v>221</v>
      </c>
      <c r="W24" s="261">
        <f>IF(OR(Is_Loading,LEN($A24)=0),"",SWDATA!P9)</f>
        <v>0</v>
      </c>
      <c r="X24" s="262">
        <f>IF(OR(Is_Loading,LEN($A24)=0),"",SWDATA!Q9)</f>
        <v>0</v>
      </c>
      <c r="Y24" s="262">
        <f>IF(OR(Is_Loading,LEN($A24)=0),"",SWDATA!R9)</f>
        <v>0</v>
      </c>
      <c r="Z24" s="261" t="str">
        <f t="shared" si="116"/>
        <v/>
      </c>
      <c r="AA24" s="261">
        <f>IF(OR(Is_Loading,LEN($A24)=0),"",SWDATA!T9)</f>
        <v>0</v>
      </c>
      <c r="AB24" s="262">
        <f>IF(OR(Is_Loading,LEN($A24)=0),"",SWDATA!U9)</f>
        <v>0</v>
      </c>
      <c r="AC24" s="262">
        <f>IF(OR(Is_Loading,LEN($A24)=0),"",SWDATA!V9)</f>
        <v>0</v>
      </c>
      <c r="AD24" s="261" t="str">
        <f t="shared" si="117"/>
        <v/>
      </c>
      <c r="AE24" s="261">
        <f>IF(OR(Is_Loading,LEN($A24)=0),"",SWDATA!X9)</f>
        <v>0</v>
      </c>
      <c r="AF24" s="262">
        <f>IF(OR(Is_Loading,LEN($A24)=0),"",SWDATA!Y9)</f>
        <v>0</v>
      </c>
      <c r="AG24" s="262">
        <f>IF(OR(Is_Loading,LEN($A24)=0),"",SWDATA!Z9)</f>
        <v>0</v>
      </c>
      <c r="AH24" s="261" t="str">
        <f t="shared" si="118"/>
        <v/>
      </c>
      <c r="AI24" s="261">
        <f>IF(OR(Is_Loading,LEN($A24)=0),"",SWDATA!AB9)</f>
        <v>0</v>
      </c>
      <c r="AJ24" s="262">
        <f>IF(OR(Is_Loading,LEN($A24)=0),"",SWDATA!AC9)</f>
        <v>0</v>
      </c>
      <c r="AK24" s="262">
        <f>IF(OR(Is_Loading,LEN($A24)=0),"",SWDATA!AD9)</f>
        <v>0</v>
      </c>
      <c r="AL24" s="261" t="str">
        <f t="shared" si="119"/>
        <v/>
      </c>
      <c r="AM24" s="261">
        <f>IF(OR(Is_Loading,LEN($A24)=0),"",SWDATA!AF9)</f>
        <v>0</v>
      </c>
      <c r="AN24" s="262">
        <f>IF(OR(Is_Loading,LEN($A24)=0),"",SWDATA!AG9)</f>
        <v>0</v>
      </c>
      <c r="AO24" s="319">
        <f>IF(OR(Is_Loading,LEN($A24)=0),"",SWDATA!AH9)</f>
        <v>0</v>
      </c>
      <c r="AP24" s="316" t="str">
        <f t="shared" si="120"/>
        <v/>
      </c>
      <c r="AQ24" s="261">
        <f>IF(OR(Is_Loading,LEN($A24)=0),"",SWDATA!AJ9)</f>
        <v>0</v>
      </c>
      <c r="AR24" s="262">
        <f>IF(OR(Is_Loading,LEN($A24)=0),"",SWDATA!AK9)</f>
        <v>0</v>
      </c>
      <c r="AS24" s="262">
        <f>IF(OR(Is_Loading,LEN($A24)=0),"",SWDATA!AL9)</f>
        <v>0</v>
      </c>
      <c r="AT24" s="261" t="str">
        <f t="shared" si="121"/>
        <v/>
      </c>
      <c r="AU24" s="261">
        <f>IF(OR(Is_Loading,LEN($A24)=0),"",SWDATA!AN9)</f>
        <v>0</v>
      </c>
      <c r="AV24" s="262">
        <f>IF(OR(Is_Loading,LEN($A24)=0),"",SWDATA!AO9)</f>
        <v>0</v>
      </c>
      <c r="AW24" s="262">
        <f>IF(OR(Is_Loading,LEN($A24)=0),"",SWDATA!AP9)</f>
        <v>0</v>
      </c>
      <c r="AX24" s="261" t="str">
        <f t="shared" si="122"/>
        <v/>
      </c>
      <c r="AY24" s="261">
        <f>IF(OR(Is_Loading,LEN($A24)=0),"",SWDATA!AR9)</f>
        <v>0</v>
      </c>
      <c r="AZ24" s="262">
        <f>IF(OR(Is_Loading,LEN($A24)=0),"",SWDATA!AS9)</f>
        <v>0</v>
      </c>
      <c r="BA24" s="262">
        <f>IF(OR(Is_Loading,LEN($A24)=0),"",SWDATA!AT9)</f>
        <v>0</v>
      </c>
      <c r="BB24" s="261" t="str">
        <f t="shared" si="123"/>
        <v/>
      </c>
      <c r="BC24" s="261">
        <f>IF(OR(Is_Loading,LEN($A24)=0),"",SWDATA!AV9)</f>
        <v>0</v>
      </c>
      <c r="BD24" s="262">
        <f>IF(OR(Is_Loading,LEN($A24)=0),"",SWDATA!AW9)</f>
        <v>0</v>
      </c>
      <c r="BE24" s="319">
        <f>IF(OR(Is_Loading,LEN($A24)=0),"",SWDATA!AX9)</f>
        <v>0</v>
      </c>
      <c r="BF24" s="316" t="str">
        <f t="shared" si="124"/>
        <v/>
      </c>
      <c r="BG24"/>
      <c r="BH24"/>
      <c r="BI24"/>
      <c r="BJ24"/>
      <c r="BK24"/>
      <c r="BL24"/>
      <c r="BM24"/>
      <c r="BN24"/>
      <c r="BO24"/>
      <c r="BP24"/>
      <c r="BQ24"/>
      <c r="BR24"/>
      <c r="BS24"/>
      <c r="BT24"/>
      <c r="BU24"/>
      <c r="BV24"/>
      <c r="BW24"/>
      <c r="BX24"/>
      <c r="BY24"/>
      <c r="BZ24"/>
      <c r="CA24"/>
      <c r="CB24"/>
      <c r="CC24"/>
      <c r="CD24"/>
      <c r="CE24"/>
      <c r="CF24"/>
      <c r="CG24"/>
      <c r="CH24"/>
      <c r="CI24"/>
      <c r="CJ24"/>
      <c r="CK24"/>
      <c r="CL24"/>
      <c r="CM24"/>
      <c r="CN24" s="201"/>
      <c r="CO24" s="201"/>
      <c r="CP24" s="201"/>
      <c r="CQ24" s="201"/>
      <c r="CR24" s="201"/>
      <c r="CS24" s="201"/>
      <c r="CT24" s="201"/>
      <c r="CU24" s="201"/>
      <c r="CV24" s="201"/>
      <c r="CW24" s="201"/>
      <c r="CX24" s="201"/>
      <c r="CY24" s="201"/>
      <c r="CZ24" s="201"/>
      <c r="DA24" s="201"/>
      <c r="DB24" s="201"/>
      <c r="DC24" s="201"/>
      <c r="DD24" s="201"/>
      <c r="DE24" s="201"/>
      <c r="DF24" s="201"/>
      <c r="DG24" s="201"/>
      <c r="DH24" s="201"/>
      <c r="DI24" s="201"/>
      <c r="DJ24" s="201"/>
      <c r="DK24" s="201"/>
      <c r="DL24" s="201"/>
      <c r="DM24" s="201"/>
      <c r="DN24" s="201"/>
      <c r="DO24" s="380"/>
      <c r="DP24" s="380"/>
      <c r="DQ24" s="380"/>
      <c r="DR24" s="380"/>
      <c r="DS24" s="367"/>
      <c r="DT24" s="367"/>
      <c r="DU24" s="370">
        <f t="shared" ref="DU24" si="193">COLUMN(W22)</f>
        <v>23</v>
      </c>
      <c r="DV24" s="370">
        <f t="shared" ref="DV24" si="194">SUM(DU24)+DV25+1</f>
        <v>24</v>
      </c>
      <c r="DW24" s="370">
        <f t="shared" ref="DW24" si="195">SUM(DV24)+DW25+1</f>
        <v>25</v>
      </c>
      <c r="DX24" s="370">
        <f t="shared" ref="DX24" si="196">SUM(DW24)+DX25+1</f>
        <v>27</v>
      </c>
      <c r="DY24" s="370">
        <f t="shared" ref="DY24" si="197">SUM(DX24)+DY25+1</f>
        <v>28</v>
      </c>
      <c r="DZ24" s="370">
        <f t="shared" ref="DZ24" si="198">SUM(DY24)+DZ25+1</f>
        <v>29</v>
      </c>
      <c r="EA24" s="370">
        <f t="shared" ref="EA24" si="199">SUM(DZ24)+EA25+1</f>
        <v>31</v>
      </c>
      <c r="EB24" s="370">
        <f t="shared" ref="EB24" si="200">SUM(EA24)+EB25+1</f>
        <v>32</v>
      </c>
      <c r="EC24" s="370">
        <f t="shared" ref="EC24" si="201">SUM(EB24)+EC25+1</f>
        <v>33</v>
      </c>
      <c r="ED24" s="370">
        <f t="shared" ref="ED24" si="202">SUM(EC24)+ED25+1</f>
        <v>35</v>
      </c>
      <c r="EE24" s="370">
        <f t="shared" ref="EE24" si="203">SUM(ED24)+EE25+1</f>
        <v>36</v>
      </c>
      <c r="EF24" s="370">
        <f t="shared" ref="EF24" si="204">SUM(EE24)+EF25+1</f>
        <v>37</v>
      </c>
      <c r="EG24" s="370">
        <f t="shared" ref="EG24" si="205">SUM(EF24)+EG25+1</f>
        <v>39</v>
      </c>
      <c r="EH24" s="370">
        <f t="shared" ref="EH24" si="206">SUM(EG24)+EH25+1</f>
        <v>40</v>
      </c>
      <c r="EI24" s="370">
        <f t="shared" ref="EI24" si="207">SUM(EH24)+EI25+1</f>
        <v>41</v>
      </c>
      <c r="EJ24" s="370">
        <f t="shared" ref="EJ24" si="208">SUM(EI24)+EJ25+1</f>
        <v>43</v>
      </c>
      <c r="EK24" s="370">
        <f t="shared" ref="EK24" si="209">SUM(EJ24)+EK25+1</f>
        <v>44</v>
      </c>
      <c r="EL24" s="370">
        <f t="shared" ref="EL24" si="210">SUM(EK24)+EL25+1</f>
        <v>45</v>
      </c>
      <c r="EM24" s="370">
        <f t="shared" ref="EM24" si="211">SUM(EL24)+EM25+1</f>
        <v>47</v>
      </c>
      <c r="EN24" s="370">
        <f t="shared" ref="EN24" si="212">SUM(EM24)+EN25+1</f>
        <v>48</v>
      </c>
      <c r="EO24" s="370">
        <f t="shared" ref="EO24" si="213">SUM(EN24)+EO25+1</f>
        <v>49</v>
      </c>
      <c r="EP24" s="370">
        <f t="shared" ref="EP24" si="214">SUM(EO24)+EP25+1</f>
        <v>51</v>
      </c>
      <c r="EQ24" s="370">
        <f t="shared" ref="EQ24" si="215">SUM(EP24)+EQ25+1</f>
        <v>52</v>
      </c>
      <c r="ER24" s="370">
        <f t="shared" ref="ER24" si="216">SUM(EQ24)+ER25+1</f>
        <v>53</v>
      </c>
      <c r="ES24" s="370">
        <f t="shared" ref="ES24" si="217">SUM(ER24)+ES25+1</f>
        <v>55</v>
      </c>
      <c r="ET24" s="370">
        <f t="shared" ref="ET24" si="218">SUM(ES24)+ET25+1</f>
        <v>56</v>
      </c>
      <c r="EU24" s="370">
        <f t="shared" ref="EU24" si="219">SUM(ET24)+EU25+1</f>
        <v>57</v>
      </c>
      <c r="EV24" s="370">
        <f t="shared" ref="EV24" si="220">SUM(EU24)+EV25+1</f>
        <v>59</v>
      </c>
      <c r="EW24" s="370">
        <f t="shared" ref="EW24" si="221">SUM(EV24)+EW25+1</f>
        <v>60</v>
      </c>
      <c r="EX24" s="370">
        <f t="shared" ref="EX24" si="222">SUM(EW24)+EX25+1</f>
        <v>61</v>
      </c>
      <c r="EY24" s="370">
        <f t="shared" ref="EY24" si="223">SUM(EX24)+EY25+1</f>
        <v>63</v>
      </c>
      <c r="EZ24" s="370">
        <f t="shared" ref="EZ24" si="224">SUM(EY24)+EZ25+1</f>
        <v>64</v>
      </c>
      <c r="FA24" s="370">
        <f t="shared" ref="FA24" si="225">SUM(EZ24)+FA25+1</f>
        <v>65</v>
      </c>
      <c r="FB24" s="370">
        <f t="shared" ref="FB24" si="226">SUM(FA24)+FB25+1</f>
        <v>67</v>
      </c>
      <c r="FC24" s="370">
        <f t="shared" ref="FC24" si="227">SUM(FB24)+FC25+1</f>
        <v>68</v>
      </c>
      <c r="FD24" s="370">
        <f t="shared" ref="FD24" si="228">SUM(FC24)+FD25+1</f>
        <v>69</v>
      </c>
      <c r="FE24" s="367"/>
      <c r="FF24" s="367"/>
      <c r="FG24" s="367"/>
      <c r="FH24" s="367"/>
      <c r="FI24" s="367"/>
      <c r="FJ24" s="367"/>
      <c r="FK24" s="367"/>
      <c r="FL24" s="367"/>
      <c r="FM24" s="367"/>
      <c r="FN24" s="367"/>
      <c r="FO24" s="367"/>
      <c r="FP24" s="367"/>
      <c r="FQ24" s="367"/>
      <c r="FR24" s="367"/>
      <c r="FS24" s="367"/>
      <c r="FT24" s="367"/>
      <c r="FU24" s="367"/>
      <c r="FV24" s="367"/>
      <c r="FW24" s="367"/>
      <c r="FX24" s="367"/>
      <c r="FY24" s="367"/>
      <c r="FZ24" s="367"/>
      <c r="GA24" s="367"/>
      <c r="GB24" s="367"/>
      <c r="GC24" s="367"/>
      <c r="GD24" s="367"/>
      <c r="GE24" s="367"/>
      <c r="GF24" s="367"/>
      <c r="GG24" s="293"/>
      <c r="GH24" s="293"/>
      <c r="GI24" s="293"/>
      <c r="GJ24" s="293"/>
      <c r="GK24" s="293"/>
      <c r="GL24" s="293"/>
      <c r="GM24" s="293"/>
      <c r="GN24" s="293"/>
      <c r="GO24" s="293"/>
      <c r="GP24" s="293"/>
      <c r="GQ24" s="293"/>
      <c r="GR24" s="293"/>
      <c r="GS24" s="293"/>
      <c r="GT24" s="293"/>
      <c r="GU24" s="293"/>
      <c r="GV24" s="293"/>
      <c r="GW24" s="293"/>
      <c r="GX24" s="293"/>
      <c r="GY24" s="293"/>
      <c r="GZ24" s="293"/>
    </row>
    <row r="25" spans="1:211" s="353" customFormat="1" ht="15" customHeight="1" thickBot="1" x14ac:dyDescent="0.25">
      <c r="A25" s="192">
        <f>SWDATA!O10</f>
        <v>0</v>
      </c>
      <c r="B25" s="192">
        <f>SWDATA!M10</f>
        <v>0</v>
      </c>
      <c r="C25" s="201">
        <f>IF(AND(SWDATA!M10=1,SWDATA!Q10="promotions"),SWDATA!P10,0)</f>
        <v>0</v>
      </c>
      <c r="D25" s="200">
        <f>ROW(SWDATA!M10)</f>
        <v>10</v>
      </c>
      <c r="E25" s="202">
        <f t="shared" si="111"/>
        <v>0</v>
      </c>
      <c r="F25" s="203">
        <f t="shared" si="112"/>
        <v>1</v>
      </c>
      <c r="G25" s="192" t="str">
        <f t="shared" si="113"/>
        <v/>
      </c>
      <c r="H25" s="204"/>
      <c r="I25" s="415">
        <f>SWDATA!E10</f>
        <v>0</v>
      </c>
      <c r="J25" s="328">
        <f t="shared" si="114"/>
        <v>0</v>
      </c>
      <c r="K25" s="329" t="str">
        <f t="shared" si="115"/>
        <v/>
      </c>
      <c r="L25" s="345"/>
      <c r="M25" s="348"/>
      <c r="N25" s="343" t="str">
        <f>IF(LEN(SWDATA!F10)=0,"",IF(LEN(SWDATA!G10)=0,"",IF($O$12="ID",MID(SWDATA!G10,FIND("|",SWDATA!G10)+1,FIND("~~",SWDATA!G10)-FIND("|",SWDATA!G10)-1),IF($O$12="Desc",RIGHT(SWDATA!G10,LEN(SWDATA!G10)-FIND("~~",SWDATA!G10)-1),RIGHT(SWDATA!G10,LEN(SWDATA!G10)-FIND("|",SWDATA!G10))))))</f>
        <v/>
      </c>
      <c r="O25" s="330" t="str">
        <f>IF(LEN(SWDATA!G10)=0,"",IF(LEN(SWDATA!H10)=0,"",IF($O$12="ID",MID(SWDATA!H10,FIND("|",SWDATA!H10)+1,FIND("~~",SWDATA!H10)-FIND("|",SWDATA!H10)-1),IF($O$12="Desc",RIGHT(SWDATA!H10,LEN(SWDATA!H10)-FIND("~~",SWDATA!H10)-1),RIGHT(SWDATA!H10,LEN(SWDATA!H10)-FIND("|",SWDATA!H10))))))</f>
        <v/>
      </c>
      <c r="P25" s="331" t="str">
        <f>IF(LEN(SWDATA!C10)=0,"",SWDATA!C10)</f>
        <v/>
      </c>
      <c r="Q25" s="307" t="str">
        <f t="shared" si="58"/>
        <v/>
      </c>
      <c r="R25" s="313" t="s">
        <v>261</v>
      </c>
      <c r="S25" s="314"/>
      <c r="T25" s="314"/>
      <c r="U25" s="315" t="s">
        <v>580</v>
      </c>
      <c r="V25" s="205" t="s">
        <v>221</v>
      </c>
      <c r="W25" s="332">
        <f>IF(OR(Is_Loading,LEN($A25)=0),"",SWDATA!P10)</f>
        <v>0</v>
      </c>
      <c r="X25" s="333">
        <f>IF(OR(Is_Loading,LEN($A25)=0),"",SWDATA!Q10)</f>
        <v>0</v>
      </c>
      <c r="Y25" s="333">
        <f>IF(OR(Is_Loading,LEN($A25)=0),"",SWDATA!R10)</f>
        <v>0</v>
      </c>
      <c r="Z25" s="332" t="str">
        <f t="shared" si="116"/>
        <v/>
      </c>
      <c r="AA25" s="332">
        <f>IF(OR(Is_Loading,LEN($A25)=0),"",SWDATA!T10)</f>
        <v>0</v>
      </c>
      <c r="AB25" s="333">
        <f>IF(OR(Is_Loading,LEN($A25)=0),"",SWDATA!U10)</f>
        <v>0</v>
      </c>
      <c r="AC25" s="333">
        <f>IF(OR(Is_Loading,LEN($A25)=0),"",SWDATA!V10)</f>
        <v>0</v>
      </c>
      <c r="AD25" s="332" t="str">
        <f t="shared" si="117"/>
        <v/>
      </c>
      <c r="AE25" s="332">
        <f>IF(OR(Is_Loading,LEN($A25)=0),"",SWDATA!X10)</f>
        <v>0</v>
      </c>
      <c r="AF25" s="333">
        <f>IF(OR(Is_Loading,LEN($A25)=0),"",SWDATA!Y10)</f>
        <v>0</v>
      </c>
      <c r="AG25" s="333">
        <f>IF(OR(Is_Loading,LEN($A25)=0),"",SWDATA!Z10)</f>
        <v>0</v>
      </c>
      <c r="AH25" s="332" t="str">
        <f t="shared" si="118"/>
        <v/>
      </c>
      <c r="AI25" s="332">
        <f>IF(OR(Is_Loading,LEN($A25)=0),"",SWDATA!AB10)</f>
        <v>0</v>
      </c>
      <c r="AJ25" s="333">
        <f>IF(OR(Is_Loading,LEN($A25)=0),"",SWDATA!AC10)</f>
        <v>0</v>
      </c>
      <c r="AK25" s="333">
        <f>IF(OR(Is_Loading,LEN($A25)=0),"",SWDATA!AD10)</f>
        <v>0</v>
      </c>
      <c r="AL25" s="332" t="str">
        <f t="shared" si="119"/>
        <v/>
      </c>
      <c r="AM25" s="332">
        <f>IF(OR(Is_Loading,LEN($A25)=0),"",SWDATA!AF10)</f>
        <v>0</v>
      </c>
      <c r="AN25" s="333">
        <f>IF(OR(Is_Loading,LEN($A25)=0),"",SWDATA!AG10)</f>
        <v>0</v>
      </c>
      <c r="AO25" s="334">
        <f>IF(OR(Is_Loading,LEN($A25)=0),"",SWDATA!AH10)</f>
        <v>0</v>
      </c>
      <c r="AP25" s="335" t="str">
        <f t="shared" si="120"/>
        <v/>
      </c>
      <c r="AQ25" s="332">
        <f>IF(OR(Is_Loading,LEN($A25)=0),"",SWDATA!AJ10)</f>
        <v>0</v>
      </c>
      <c r="AR25" s="333">
        <f>IF(OR(Is_Loading,LEN($A25)=0),"",SWDATA!AK10)</f>
        <v>0</v>
      </c>
      <c r="AS25" s="333">
        <f>IF(OR(Is_Loading,LEN($A25)=0),"",SWDATA!AL10)</f>
        <v>0</v>
      </c>
      <c r="AT25" s="332" t="str">
        <f t="shared" si="121"/>
        <v/>
      </c>
      <c r="AU25" s="332">
        <f>IF(OR(Is_Loading,LEN($A25)=0),"",SWDATA!AN10)</f>
        <v>0</v>
      </c>
      <c r="AV25" s="333">
        <f>IF(OR(Is_Loading,LEN($A25)=0),"",SWDATA!AO10)</f>
        <v>0</v>
      </c>
      <c r="AW25" s="333">
        <f>IF(OR(Is_Loading,LEN($A25)=0),"",SWDATA!AP10)</f>
        <v>0</v>
      </c>
      <c r="AX25" s="332" t="str">
        <f t="shared" si="122"/>
        <v/>
      </c>
      <c r="AY25" s="332">
        <f>IF(OR(Is_Loading,LEN($A25)=0),"",SWDATA!AR10)</f>
        <v>0</v>
      </c>
      <c r="AZ25" s="333">
        <f>IF(OR(Is_Loading,LEN($A25)=0),"",SWDATA!AS10)</f>
        <v>0</v>
      </c>
      <c r="BA25" s="333">
        <f>IF(OR(Is_Loading,LEN($A25)=0),"",SWDATA!AT10)</f>
        <v>0</v>
      </c>
      <c r="BB25" s="332" t="str">
        <f t="shared" si="123"/>
        <v/>
      </c>
      <c r="BC25" s="332">
        <f>IF(OR(Is_Loading,LEN($A25)=0),"",SWDATA!AV10)</f>
        <v>0</v>
      </c>
      <c r="BD25" s="333">
        <f>IF(OR(Is_Loading,LEN($A25)=0),"",SWDATA!AW10)</f>
        <v>0</v>
      </c>
      <c r="BE25" s="334">
        <f>IF(OR(Is_Loading,LEN($A25)=0),"",SWDATA!AX10)</f>
        <v>0</v>
      </c>
      <c r="BF25" s="335" t="str">
        <f t="shared" si="124"/>
        <v/>
      </c>
      <c r="BG25"/>
      <c r="BH25"/>
      <c r="BI25"/>
      <c r="BJ25"/>
      <c r="BK25"/>
      <c r="BL25"/>
      <c r="BM25"/>
      <c r="BN25"/>
      <c r="BO25"/>
      <c r="BP25"/>
      <c r="BQ25"/>
      <c r="BR25"/>
      <c r="BS25"/>
      <c r="BT25"/>
      <c r="BU25"/>
      <c r="BV25"/>
      <c r="BW25"/>
      <c r="BX25"/>
      <c r="BY25"/>
      <c r="BZ25"/>
      <c r="CA25"/>
      <c r="CB25"/>
      <c r="CC25"/>
      <c r="CD25"/>
      <c r="CE25"/>
      <c r="CF25"/>
      <c r="CG25"/>
      <c r="CH25"/>
      <c r="CI25"/>
      <c r="CJ25"/>
      <c r="CK25"/>
      <c r="CL25"/>
      <c r="CM25"/>
      <c r="CN25" s="201"/>
      <c r="CO25" s="201"/>
      <c r="CP25" s="201"/>
      <c r="CQ25" s="201"/>
      <c r="CR25" s="201"/>
      <c r="CS25" s="201"/>
      <c r="CT25" s="201"/>
      <c r="CU25" s="201"/>
      <c r="CV25" s="201"/>
      <c r="CW25" s="201"/>
      <c r="CX25" s="201"/>
      <c r="CY25" s="201"/>
      <c r="CZ25" s="201"/>
      <c r="DA25" s="201"/>
      <c r="DB25" s="201"/>
      <c r="DC25" s="201"/>
      <c r="DD25" s="201"/>
      <c r="DE25" s="201"/>
      <c r="DF25" s="201"/>
      <c r="DG25" s="201"/>
      <c r="DH25" s="201"/>
      <c r="DI25" s="201"/>
      <c r="DJ25" s="201"/>
      <c r="DK25" s="201"/>
      <c r="DL25" s="201"/>
      <c r="DM25" s="201"/>
      <c r="DN25" s="201"/>
      <c r="DO25" s="380"/>
      <c r="DP25" s="380"/>
      <c r="DQ25" s="380"/>
      <c r="DR25" s="380"/>
      <c r="DS25" s="367"/>
      <c r="DT25" s="381"/>
      <c r="DU25" s="370"/>
      <c r="DV25" s="370"/>
      <c r="DW25" s="370"/>
      <c r="DX25" s="370">
        <v>1</v>
      </c>
      <c r="DY25" s="370">
        <f t="shared" ref="DY25" si="229">DV25</f>
        <v>0</v>
      </c>
      <c r="DZ25" s="370">
        <f t="shared" ref="DZ25" si="230">DW25</f>
        <v>0</v>
      </c>
      <c r="EA25" s="370">
        <f t="shared" ref="EA25" si="231">DX25</f>
        <v>1</v>
      </c>
      <c r="EB25" s="370">
        <f t="shared" ref="EB25" si="232">DY25</f>
        <v>0</v>
      </c>
      <c r="EC25" s="370">
        <f t="shared" ref="EC25" si="233">DZ25</f>
        <v>0</v>
      </c>
      <c r="ED25" s="370">
        <f t="shared" ref="ED25" si="234">EA25</f>
        <v>1</v>
      </c>
      <c r="EE25" s="370">
        <f t="shared" ref="EE25" si="235">EB25</f>
        <v>0</v>
      </c>
      <c r="EF25" s="370">
        <f t="shared" ref="EF25" si="236">EC25</f>
        <v>0</v>
      </c>
      <c r="EG25" s="370">
        <f t="shared" ref="EG25" si="237">ED25</f>
        <v>1</v>
      </c>
      <c r="EH25" s="370">
        <f t="shared" ref="EH25" si="238">EE25</f>
        <v>0</v>
      </c>
      <c r="EI25" s="370">
        <f t="shared" ref="EI25" si="239">EF25</f>
        <v>0</v>
      </c>
      <c r="EJ25" s="370">
        <f t="shared" ref="EJ25" si="240">EG25</f>
        <v>1</v>
      </c>
      <c r="EK25" s="370">
        <f t="shared" ref="EK25" si="241">EH25</f>
        <v>0</v>
      </c>
      <c r="EL25" s="370">
        <f t="shared" ref="EL25" si="242">EI25</f>
        <v>0</v>
      </c>
      <c r="EM25" s="370">
        <f t="shared" ref="EM25" si="243">EJ25</f>
        <v>1</v>
      </c>
      <c r="EN25" s="370">
        <f t="shared" ref="EN25" si="244">EK25</f>
        <v>0</v>
      </c>
      <c r="EO25" s="370">
        <f t="shared" ref="EO25" si="245">EL25</f>
        <v>0</v>
      </c>
      <c r="EP25" s="370">
        <f t="shared" ref="EP25" si="246">EM25</f>
        <v>1</v>
      </c>
      <c r="EQ25" s="370">
        <f t="shared" ref="EQ25" si="247">EN25</f>
        <v>0</v>
      </c>
      <c r="ER25" s="370">
        <f t="shared" ref="ER25" si="248">EO25</f>
        <v>0</v>
      </c>
      <c r="ES25" s="370">
        <f t="shared" ref="ES25" si="249">EP25</f>
        <v>1</v>
      </c>
      <c r="ET25" s="370">
        <f t="shared" ref="ET25" si="250">EQ25</f>
        <v>0</v>
      </c>
      <c r="EU25" s="370">
        <f t="shared" ref="EU25" si="251">ER25</f>
        <v>0</v>
      </c>
      <c r="EV25" s="370">
        <f t="shared" ref="EV25" si="252">ES25</f>
        <v>1</v>
      </c>
      <c r="EW25" s="370">
        <f t="shared" ref="EW25" si="253">ET25</f>
        <v>0</v>
      </c>
      <c r="EX25" s="370">
        <f t="shared" ref="EX25" si="254">EU25</f>
        <v>0</v>
      </c>
      <c r="EY25" s="370">
        <f t="shared" ref="EY25" si="255">EV25</f>
        <v>1</v>
      </c>
      <c r="EZ25" s="370">
        <f t="shared" ref="EZ25" si="256">EW25</f>
        <v>0</v>
      </c>
      <c r="FA25" s="370">
        <f t="shared" ref="FA25" si="257">EX25</f>
        <v>0</v>
      </c>
      <c r="FB25" s="370">
        <f t="shared" ref="FB25" si="258">EY25</f>
        <v>1</v>
      </c>
      <c r="FC25" s="370">
        <f t="shared" ref="FC25" si="259">EZ25</f>
        <v>0</v>
      </c>
      <c r="FD25" s="370">
        <f t="shared" ref="FD25" si="260">FA25</f>
        <v>0</v>
      </c>
      <c r="FE25" s="383"/>
      <c r="FF25" s="367"/>
      <c r="FG25" s="367"/>
      <c r="FH25" s="367"/>
      <c r="FI25" s="367"/>
      <c r="FJ25" s="367"/>
      <c r="FK25" s="367"/>
      <c r="FL25" s="367"/>
      <c r="FM25" s="367"/>
      <c r="FN25" s="367"/>
      <c r="FO25" s="367"/>
      <c r="FP25" s="367"/>
      <c r="FQ25" s="367"/>
      <c r="FR25" s="367"/>
      <c r="FS25" s="367"/>
      <c r="FT25" s="367"/>
      <c r="FU25" s="367"/>
      <c r="FV25" s="367"/>
      <c r="FW25" s="367"/>
      <c r="FX25" s="367"/>
      <c r="FY25" s="367"/>
      <c r="FZ25" s="367"/>
      <c r="GA25" s="367"/>
      <c r="GB25" s="367"/>
      <c r="GC25" s="367"/>
      <c r="GD25" s="367"/>
      <c r="GE25" s="367"/>
      <c r="GF25" s="367"/>
      <c r="GG25" s="293"/>
      <c r="GH25" s="293"/>
      <c r="GI25" s="293"/>
      <c r="GJ25" s="293"/>
      <c r="GK25" s="293"/>
      <c r="GL25" s="293"/>
      <c r="GM25" s="293"/>
      <c r="GN25" s="293"/>
      <c r="GO25" s="293"/>
      <c r="GP25" s="293"/>
      <c r="GQ25" s="293"/>
      <c r="GR25" s="293"/>
      <c r="GS25" s="293"/>
      <c r="GT25" s="293"/>
      <c r="GU25" s="293"/>
      <c r="GV25" s="293"/>
      <c r="GW25" s="293"/>
      <c r="GX25" s="293"/>
      <c r="GY25" s="293"/>
      <c r="GZ25" s="293"/>
      <c r="HA25" s="293"/>
      <c r="HB25" s="293"/>
      <c r="HC25" s="293"/>
    </row>
    <row r="26" spans="1:211" s="353" customFormat="1" ht="15" customHeight="1" thickTop="1" x14ac:dyDescent="0.2">
      <c r="A26" s="192">
        <f>SWDATA!O11</f>
        <v>0</v>
      </c>
      <c r="B26" s="192">
        <f>SWDATA!M11</f>
        <v>0</v>
      </c>
      <c r="C26" s="201">
        <f>IF(AND(SWDATA!M11=1,SWDATA!Q11="promotions"),SWDATA!P11,0)</f>
        <v>0</v>
      </c>
      <c r="D26" s="200">
        <f>ROW(SWDATA!M11)</f>
        <v>11</v>
      </c>
      <c r="E26" s="202">
        <f t="shared" si="111"/>
        <v>0</v>
      </c>
      <c r="F26" s="203">
        <f t="shared" si="112"/>
        <v>1</v>
      </c>
      <c r="G26" s="192" t="str">
        <f t="shared" si="113"/>
        <v/>
      </c>
      <c r="H26" s="204"/>
      <c r="I26" s="415">
        <f>SWDATA!E11</f>
        <v>0</v>
      </c>
      <c r="J26" s="237">
        <f t="shared" si="114"/>
        <v>0</v>
      </c>
      <c r="K26" s="238" t="str">
        <f t="shared" si="115"/>
        <v/>
      </c>
      <c r="L26" s="345"/>
      <c r="M26" s="347"/>
      <c r="N26" s="342" t="str">
        <f>IF(LEN(SWDATA!F11)=0,"",IF(LEN(SWDATA!G11)=0,"",IF($O$12="ID",MID(SWDATA!G11,FIND("|",SWDATA!G11)+1,FIND("~~",SWDATA!G11)-FIND("|",SWDATA!G11)-1),IF($O$12="Desc",RIGHT(SWDATA!G11,LEN(SWDATA!G11)-FIND("~~",SWDATA!G11)-1),RIGHT(SWDATA!G11,LEN(SWDATA!G11)-FIND("|",SWDATA!G11))))))</f>
        <v/>
      </c>
      <c r="O26" s="291" t="str">
        <f>IF(LEN(SWDATA!G11)=0,"",IF(LEN(SWDATA!H11)=0,"",IF($O$12="ID",MID(SWDATA!H11,FIND("|",SWDATA!H11)+1,FIND("~~",SWDATA!H11)-FIND("|",SWDATA!H11)-1),IF($O$12="Desc",RIGHT(SWDATA!H11,LEN(SWDATA!H11)-FIND("~~",SWDATA!H11)-1),RIGHT(SWDATA!H11,LEN(SWDATA!H11)-FIND("|",SWDATA!H11))))))</f>
        <v/>
      </c>
      <c r="P26" s="292" t="str">
        <f>IF(LEN(SWDATA!C11)=0,"",SWDATA!C11)</f>
        <v/>
      </c>
      <c r="Q26" s="307" t="str">
        <f t="shared" si="58"/>
        <v/>
      </c>
      <c r="R26" s="223" t="s">
        <v>577</v>
      </c>
      <c r="S26" s="224"/>
      <c r="T26" s="224"/>
      <c r="U26" s="260" t="s">
        <v>579</v>
      </c>
      <c r="V26" s="205" t="s">
        <v>221</v>
      </c>
      <c r="W26" s="261">
        <f>IF(OR(Is_Loading,LEN($A26)=0),"",SWDATA!P11)</f>
        <v>0</v>
      </c>
      <c r="X26" s="262">
        <f>IF(OR(Is_Loading,LEN($A26)=0),"",SWDATA!Q11)</f>
        <v>0</v>
      </c>
      <c r="Y26" s="262">
        <f>IF(OR(Is_Loading,LEN($A26)=0),"",SWDATA!R11)</f>
        <v>0</v>
      </c>
      <c r="Z26" s="261" t="str">
        <f t="shared" si="116"/>
        <v/>
      </c>
      <c r="AA26" s="261">
        <f>IF(OR(Is_Loading,LEN($A26)=0),"",SWDATA!T11)</f>
        <v>0</v>
      </c>
      <c r="AB26" s="262">
        <f>IF(OR(Is_Loading,LEN($A26)=0),"",SWDATA!U11)</f>
        <v>0</v>
      </c>
      <c r="AC26" s="262">
        <f>IF(OR(Is_Loading,LEN($A26)=0),"",SWDATA!V11)</f>
        <v>0</v>
      </c>
      <c r="AD26" s="261" t="str">
        <f t="shared" si="117"/>
        <v/>
      </c>
      <c r="AE26" s="261">
        <f>IF(OR(Is_Loading,LEN($A26)=0),"",SWDATA!X11)</f>
        <v>0</v>
      </c>
      <c r="AF26" s="262">
        <f>IF(OR(Is_Loading,LEN($A26)=0),"",SWDATA!Y11)</f>
        <v>0</v>
      </c>
      <c r="AG26" s="262">
        <f>IF(OR(Is_Loading,LEN($A26)=0),"",SWDATA!Z11)</f>
        <v>0</v>
      </c>
      <c r="AH26" s="261" t="str">
        <f t="shared" si="118"/>
        <v/>
      </c>
      <c r="AI26" s="261">
        <f>IF(OR(Is_Loading,LEN($A26)=0),"",SWDATA!AB11)</f>
        <v>0</v>
      </c>
      <c r="AJ26" s="262">
        <f>IF(OR(Is_Loading,LEN($A26)=0),"",SWDATA!AC11)</f>
        <v>0</v>
      </c>
      <c r="AK26" s="262">
        <f>IF(OR(Is_Loading,LEN($A26)=0),"",SWDATA!AD11)</f>
        <v>0</v>
      </c>
      <c r="AL26" s="261" t="str">
        <f t="shared" si="119"/>
        <v/>
      </c>
      <c r="AM26" s="261">
        <f>IF(OR(Is_Loading,LEN($A26)=0),"",SWDATA!AF11)</f>
        <v>0</v>
      </c>
      <c r="AN26" s="262">
        <f>IF(OR(Is_Loading,LEN($A26)=0),"",SWDATA!AG11)</f>
        <v>0</v>
      </c>
      <c r="AO26" s="319">
        <f>IF(OR(Is_Loading,LEN($A26)=0),"",SWDATA!AH11)</f>
        <v>0</v>
      </c>
      <c r="AP26" s="316" t="str">
        <f t="shared" si="120"/>
        <v/>
      </c>
      <c r="AQ26" s="261">
        <f>IF(OR(Is_Loading,LEN($A26)=0),"",SWDATA!AJ11)</f>
        <v>0</v>
      </c>
      <c r="AR26" s="262">
        <f>IF(OR(Is_Loading,LEN($A26)=0),"",SWDATA!AK11)</f>
        <v>0</v>
      </c>
      <c r="AS26" s="262">
        <f>IF(OR(Is_Loading,LEN($A26)=0),"",SWDATA!AL11)</f>
        <v>0</v>
      </c>
      <c r="AT26" s="261" t="str">
        <f t="shared" si="121"/>
        <v/>
      </c>
      <c r="AU26" s="261">
        <f>IF(OR(Is_Loading,LEN($A26)=0),"",SWDATA!AN11)</f>
        <v>0</v>
      </c>
      <c r="AV26" s="262">
        <f>IF(OR(Is_Loading,LEN($A26)=0),"",SWDATA!AO11)</f>
        <v>0</v>
      </c>
      <c r="AW26" s="262">
        <f>IF(OR(Is_Loading,LEN($A26)=0),"",SWDATA!AP11)</f>
        <v>0</v>
      </c>
      <c r="AX26" s="261" t="str">
        <f t="shared" si="122"/>
        <v/>
      </c>
      <c r="AY26" s="261">
        <f>IF(OR(Is_Loading,LEN($A26)=0),"",SWDATA!AR11)</f>
        <v>0</v>
      </c>
      <c r="AZ26" s="262">
        <f>IF(OR(Is_Loading,LEN($A26)=0),"",SWDATA!AS11)</f>
        <v>0</v>
      </c>
      <c r="BA26" s="262">
        <f>IF(OR(Is_Loading,LEN($A26)=0),"",SWDATA!AT11)</f>
        <v>0</v>
      </c>
      <c r="BB26" s="261" t="str">
        <f t="shared" si="123"/>
        <v/>
      </c>
      <c r="BC26" s="261">
        <f>IF(OR(Is_Loading,LEN($A26)=0),"",SWDATA!AV11)</f>
        <v>0</v>
      </c>
      <c r="BD26" s="262">
        <f>IF(OR(Is_Loading,LEN($A26)=0),"",SWDATA!AW11)</f>
        <v>0</v>
      </c>
      <c r="BE26" s="319">
        <f>IF(OR(Is_Loading,LEN($A26)=0),"",SWDATA!AX11)</f>
        <v>0</v>
      </c>
      <c r="BF26" s="316" t="str">
        <f t="shared" si="124"/>
        <v/>
      </c>
      <c r="BG26"/>
      <c r="BH26"/>
      <c r="BI26"/>
      <c r="BJ26"/>
      <c r="BK26"/>
      <c r="BL26"/>
      <c r="BM26"/>
      <c r="BN26"/>
      <c r="BO26"/>
      <c r="BP26"/>
      <c r="BQ26"/>
      <c r="BR26"/>
      <c r="BS26"/>
      <c r="BT26"/>
      <c r="BU26"/>
      <c r="BV26"/>
      <c r="BW26"/>
      <c r="BX26"/>
      <c r="BY26"/>
      <c r="BZ26"/>
      <c r="CA26"/>
      <c r="CB26"/>
      <c r="CC26"/>
      <c r="CD26"/>
      <c r="CE26"/>
      <c r="CF26"/>
      <c r="CG26"/>
      <c r="CH26"/>
      <c r="CI26"/>
      <c r="CJ26"/>
      <c r="CK26"/>
      <c r="CL26"/>
      <c r="CM26"/>
      <c r="CN26" s="201"/>
      <c r="CO26" s="201"/>
      <c r="CP26" s="201"/>
      <c r="CQ26" s="201"/>
      <c r="CR26" s="201"/>
      <c r="CS26" s="201"/>
      <c r="CT26" s="201"/>
      <c r="CU26" s="201"/>
      <c r="CV26" s="201"/>
      <c r="CW26" s="201"/>
      <c r="CX26" s="201"/>
      <c r="CY26" s="201"/>
      <c r="CZ26" s="201"/>
      <c r="DA26" s="201"/>
      <c r="DB26" s="201"/>
      <c r="DC26" s="201"/>
      <c r="DD26" s="201"/>
      <c r="DE26" s="201"/>
      <c r="DF26" s="201"/>
      <c r="DG26" s="201"/>
      <c r="DH26" s="201"/>
      <c r="DI26" s="201"/>
      <c r="DJ26" s="201"/>
      <c r="DK26" s="201"/>
      <c r="DL26" s="201"/>
      <c r="DM26" s="201"/>
      <c r="DN26" s="201"/>
      <c r="DO26" s="380"/>
      <c r="DP26" s="380"/>
      <c r="DQ26" s="380"/>
      <c r="DR26" s="380"/>
      <c r="DS26" s="367"/>
      <c r="DT26" s="367"/>
      <c r="DU26" s="370">
        <f t="shared" ref="DU26" si="261">COLUMN(W24)</f>
        <v>23</v>
      </c>
      <c r="DV26" s="370">
        <f t="shared" ref="DV26" si="262">SUM(DU26)+DV27+1</f>
        <v>24</v>
      </c>
      <c r="DW26" s="370">
        <f t="shared" ref="DW26" si="263">SUM(DV26)+DW27+1</f>
        <v>25</v>
      </c>
      <c r="DX26" s="370">
        <f t="shared" ref="DX26" si="264">SUM(DW26)+DX27+1</f>
        <v>27</v>
      </c>
      <c r="DY26" s="370">
        <f t="shared" ref="DY26" si="265">SUM(DX26)+DY27+1</f>
        <v>28</v>
      </c>
      <c r="DZ26" s="370">
        <f t="shared" ref="DZ26" si="266">SUM(DY26)+DZ27+1</f>
        <v>29</v>
      </c>
      <c r="EA26" s="370">
        <f t="shared" ref="EA26" si="267">SUM(DZ26)+EA27+1</f>
        <v>31</v>
      </c>
      <c r="EB26" s="370">
        <f t="shared" ref="EB26" si="268">SUM(EA26)+EB27+1</f>
        <v>32</v>
      </c>
      <c r="EC26" s="370">
        <f t="shared" ref="EC26" si="269">SUM(EB26)+EC27+1</f>
        <v>33</v>
      </c>
      <c r="ED26" s="370">
        <f t="shared" ref="ED26" si="270">SUM(EC26)+ED27+1</f>
        <v>35</v>
      </c>
      <c r="EE26" s="370">
        <f t="shared" ref="EE26" si="271">SUM(ED26)+EE27+1</f>
        <v>36</v>
      </c>
      <c r="EF26" s="370">
        <f t="shared" ref="EF26" si="272">SUM(EE26)+EF27+1</f>
        <v>37</v>
      </c>
      <c r="EG26" s="370">
        <f t="shared" ref="EG26" si="273">SUM(EF26)+EG27+1</f>
        <v>39</v>
      </c>
      <c r="EH26" s="370">
        <f t="shared" ref="EH26" si="274">SUM(EG26)+EH27+1</f>
        <v>40</v>
      </c>
      <c r="EI26" s="370">
        <f t="shared" ref="EI26" si="275">SUM(EH26)+EI27+1</f>
        <v>41</v>
      </c>
      <c r="EJ26" s="370">
        <f t="shared" ref="EJ26" si="276">SUM(EI26)+EJ27+1</f>
        <v>43</v>
      </c>
      <c r="EK26" s="370">
        <f t="shared" ref="EK26" si="277">SUM(EJ26)+EK27+1</f>
        <v>44</v>
      </c>
      <c r="EL26" s="370">
        <f t="shared" ref="EL26" si="278">SUM(EK26)+EL27+1</f>
        <v>45</v>
      </c>
      <c r="EM26" s="370">
        <f t="shared" ref="EM26" si="279">SUM(EL26)+EM27+1</f>
        <v>47</v>
      </c>
      <c r="EN26" s="370">
        <f t="shared" ref="EN26" si="280">SUM(EM26)+EN27+1</f>
        <v>48</v>
      </c>
      <c r="EO26" s="370">
        <f t="shared" ref="EO26" si="281">SUM(EN26)+EO27+1</f>
        <v>49</v>
      </c>
      <c r="EP26" s="370">
        <f t="shared" ref="EP26" si="282">SUM(EO26)+EP27+1</f>
        <v>51</v>
      </c>
      <c r="EQ26" s="370">
        <f t="shared" ref="EQ26" si="283">SUM(EP26)+EQ27+1</f>
        <v>52</v>
      </c>
      <c r="ER26" s="370">
        <f t="shared" ref="ER26" si="284">SUM(EQ26)+ER27+1</f>
        <v>53</v>
      </c>
      <c r="ES26" s="370">
        <f t="shared" ref="ES26" si="285">SUM(ER26)+ES27+1</f>
        <v>55</v>
      </c>
      <c r="ET26" s="370">
        <f t="shared" ref="ET26" si="286">SUM(ES26)+ET27+1</f>
        <v>56</v>
      </c>
      <c r="EU26" s="370">
        <f t="shared" ref="EU26" si="287">SUM(ET26)+EU27+1</f>
        <v>57</v>
      </c>
      <c r="EV26" s="370">
        <f t="shared" ref="EV26" si="288">SUM(EU26)+EV27+1</f>
        <v>59</v>
      </c>
      <c r="EW26" s="370">
        <f t="shared" ref="EW26" si="289">SUM(EV26)+EW27+1</f>
        <v>60</v>
      </c>
      <c r="EX26" s="370">
        <f t="shared" ref="EX26" si="290">SUM(EW26)+EX27+1</f>
        <v>61</v>
      </c>
      <c r="EY26" s="370">
        <f t="shared" ref="EY26" si="291">SUM(EX26)+EY27+1</f>
        <v>63</v>
      </c>
      <c r="EZ26" s="370">
        <f t="shared" ref="EZ26" si="292">SUM(EY26)+EZ27+1</f>
        <v>64</v>
      </c>
      <c r="FA26" s="370">
        <f t="shared" ref="FA26" si="293">SUM(EZ26)+FA27+1</f>
        <v>65</v>
      </c>
      <c r="FB26" s="370">
        <f t="shared" ref="FB26" si="294">SUM(FA26)+FB27+1</f>
        <v>67</v>
      </c>
      <c r="FC26" s="370">
        <f t="shared" ref="FC26" si="295">SUM(FB26)+FC27+1</f>
        <v>68</v>
      </c>
      <c r="FD26" s="370">
        <f t="shared" ref="FD26" si="296">SUM(FC26)+FD27+1</f>
        <v>69</v>
      </c>
      <c r="FE26" s="367"/>
      <c r="FF26" s="367"/>
      <c r="FG26" s="367"/>
      <c r="FH26" s="367"/>
      <c r="FI26" s="367"/>
      <c r="FJ26" s="367"/>
      <c r="FK26" s="367"/>
      <c r="FL26" s="367"/>
      <c r="FM26" s="367"/>
      <c r="FN26" s="367"/>
      <c r="FO26" s="367"/>
      <c r="FP26" s="367"/>
      <c r="FQ26" s="367"/>
      <c r="FR26" s="367"/>
      <c r="FS26" s="367"/>
      <c r="FT26" s="367"/>
      <c r="FU26" s="367"/>
      <c r="FV26" s="367"/>
      <c r="FW26" s="367"/>
      <c r="FX26" s="367"/>
      <c r="FY26" s="367"/>
      <c r="FZ26" s="367"/>
      <c r="GA26" s="367"/>
      <c r="GB26" s="367"/>
      <c r="GC26" s="367"/>
      <c r="GD26" s="367"/>
      <c r="GE26" s="367"/>
      <c r="GF26" s="367"/>
      <c r="GG26" s="293"/>
      <c r="GH26" s="293"/>
      <c r="GI26" s="293"/>
      <c r="GJ26" s="293"/>
      <c r="GK26" s="293"/>
      <c r="GL26" s="293"/>
      <c r="GM26" s="293"/>
      <c r="GN26" s="293"/>
      <c r="GO26" s="293"/>
      <c r="GP26" s="293"/>
      <c r="GQ26" s="293"/>
      <c r="GR26" s="293"/>
      <c r="GS26" s="293"/>
      <c r="GT26" s="293"/>
      <c r="GU26" s="293"/>
      <c r="GV26" s="293"/>
      <c r="GW26" s="293"/>
      <c r="GX26" s="293"/>
      <c r="GY26" s="293"/>
      <c r="GZ26" s="293"/>
    </row>
    <row r="27" spans="1:211" s="353" customFormat="1" ht="15" customHeight="1" thickBot="1" x14ac:dyDescent="0.25">
      <c r="A27" s="192">
        <f>SWDATA!O12</f>
        <v>0</v>
      </c>
      <c r="B27" s="192">
        <f>SWDATA!M12</f>
        <v>0</v>
      </c>
      <c r="C27" s="201">
        <f>IF(AND(SWDATA!M12=1,SWDATA!Q12="promotions"),SWDATA!P12,0)</f>
        <v>0</v>
      </c>
      <c r="D27" s="200">
        <f>ROW(SWDATA!M12)</f>
        <v>12</v>
      </c>
      <c r="E27" s="202">
        <f t="shared" si="111"/>
        <v>0</v>
      </c>
      <c r="F27" s="203">
        <f t="shared" si="112"/>
        <v>1</v>
      </c>
      <c r="G27" s="192" t="str">
        <f t="shared" si="113"/>
        <v/>
      </c>
      <c r="H27" s="204"/>
      <c r="I27" s="415">
        <f>SWDATA!E12</f>
        <v>0</v>
      </c>
      <c r="J27" s="328">
        <f t="shared" si="114"/>
        <v>0</v>
      </c>
      <c r="K27" s="329" t="str">
        <f t="shared" si="115"/>
        <v/>
      </c>
      <c r="L27" s="345"/>
      <c r="M27" s="348"/>
      <c r="N27" s="343" t="str">
        <f>IF(LEN(SWDATA!F12)=0,"",IF(LEN(SWDATA!G12)=0,"",IF($O$12="ID",MID(SWDATA!G12,FIND("|",SWDATA!G12)+1,FIND("~~",SWDATA!G12)-FIND("|",SWDATA!G12)-1),IF($O$12="Desc",RIGHT(SWDATA!G12,LEN(SWDATA!G12)-FIND("~~",SWDATA!G12)-1),RIGHT(SWDATA!G12,LEN(SWDATA!G12)-FIND("|",SWDATA!G12))))))</f>
        <v/>
      </c>
      <c r="O27" s="330" t="str">
        <f>IF(LEN(SWDATA!G12)=0,"",IF(LEN(SWDATA!H12)=0,"",IF($O$12="ID",MID(SWDATA!H12,FIND("|",SWDATA!H12)+1,FIND("~~",SWDATA!H12)-FIND("|",SWDATA!H12)-1),IF($O$12="Desc",RIGHT(SWDATA!H12,LEN(SWDATA!H12)-FIND("~~",SWDATA!H12)-1),RIGHT(SWDATA!H12,LEN(SWDATA!H12)-FIND("|",SWDATA!H12))))))</f>
        <v/>
      </c>
      <c r="P27" s="331" t="str">
        <f>IF(LEN(SWDATA!C12)=0,"",SWDATA!C12)</f>
        <v/>
      </c>
      <c r="Q27" s="307" t="str">
        <f t="shared" si="58"/>
        <v/>
      </c>
      <c r="R27" s="313" t="s">
        <v>261</v>
      </c>
      <c r="S27" s="314"/>
      <c r="T27" s="314"/>
      <c r="U27" s="315" t="s">
        <v>580</v>
      </c>
      <c r="V27" s="205" t="s">
        <v>221</v>
      </c>
      <c r="W27" s="332">
        <f>IF(OR(Is_Loading,LEN($A27)=0),"",SWDATA!P12)</f>
        <v>0</v>
      </c>
      <c r="X27" s="333">
        <f>IF(OR(Is_Loading,LEN($A27)=0),"",SWDATA!Q12)</f>
        <v>0</v>
      </c>
      <c r="Y27" s="333">
        <f>IF(OR(Is_Loading,LEN($A27)=0),"",SWDATA!R12)</f>
        <v>0</v>
      </c>
      <c r="Z27" s="332" t="str">
        <f t="shared" si="116"/>
        <v/>
      </c>
      <c r="AA27" s="332">
        <f>IF(OR(Is_Loading,LEN($A27)=0),"",SWDATA!T12)</f>
        <v>0</v>
      </c>
      <c r="AB27" s="333">
        <f>IF(OR(Is_Loading,LEN($A27)=0),"",SWDATA!U12)</f>
        <v>0</v>
      </c>
      <c r="AC27" s="333">
        <f>IF(OR(Is_Loading,LEN($A27)=0),"",SWDATA!V12)</f>
        <v>0</v>
      </c>
      <c r="AD27" s="332" t="str">
        <f t="shared" si="117"/>
        <v/>
      </c>
      <c r="AE27" s="332">
        <f>IF(OR(Is_Loading,LEN($A27)=0),"",SWDATA!X12)</f>
        <v>0</v>
      </c>
      <c r="AF27" s="333">
        <f>IF(OR(Is_Loading,LEN($A27)=0),"",SWDATA!Y12)</f>
        <v>0</v>
      </c>
      <c r="AG27" s="333">
        <f>IF(OR(Is_Loading,LEN($A27)=0),"",SWDATA!Z12)</f>
        <v>0</v>
      </c>
      <c r="AH27" s="332" t="str">
        <f t="shared" si="118"/>
        <v/>
      </c>
      <c r="AI27" s="332">
        <f>IF(OR(Is_Loading,LEN($A27)=0),"",SWDATA!AB12)</f>
        <v>0</v>
      </c>
      <c r="AJ27" s="333">
        <f>IF(OR(Is_Loading,LEN($A27)=0),"",SWDATA!AC12)</f>
        <v>0</v>
      </c>
      <c r="AK27" s="333">
        <f>IF(OR(Is_Loading,LEN($A27)=0),"",SWDATA!AD12)</f>
        <v>0</v>
      </c>
      <c r="AL27" s="332" t="str">
        <f t="shared" si="119"/>
        <v/>
      </c>
      <c r="AM27" s="332">
        <f>IF(OR(Is_Loading,LEN($A27)=0),"",SWDATA!AF12)</f>
        <v>0</v>
      </c>
      <c r="AN27" s="333">
        <f>IF(OR(Is_Loading,LEN($A27)=0),"",SWDATA!AG12)</f>
        <v>0</v>
      </c>
      <c r="AO27" s="334">
        <f>IF(OR(Is_Loading,LEN($A27)=0),"",SWDATA!AH12)</f>
        <v>0</v>
      </c>
      <c r="AP27" s="335" t="str">
        <f t="shared" si="120"/>
        <v/>
      </c>
      <c r="AQ27" s="332">
        <f>IF(OR(Is_Loading,LEN($A27)=0),"",SWDATA!AJ12)</f>
        <v>0</v>
      </c>
      <c r="AR27" s="333">
        <f>IF(OR(Is_Loading,LEN($A27)=0),"",SWDATA!AK12)</f>
        <v>0</v>
      </c>
      <c r="AS27" s="333">
        <f>IF(OR(Is_Loading,LEN($A27)=0),"",SWDATA!AL12)</f>
        <v>0</v>
      </c>
      <c r="AT27" s="332" t="str">
        <f t="shared" si="121"/>
        <v/>
      </c>
      <c r="AU27" s="332">
        <f>IF(OR(Is_Loading,LEN($A27)=0),"",SWDATA!AN12)</f>
        <v>0</v>
      </c>
      <c r="AV27" s="333">
        <f>IF(OR(Is_Loading,LEN($A27)=0),"",SWDATA!AO12)</f>
        <v>0</v>
      </c>
      <c r="AW27" s="333">
        <f>IF(OR(Is_Loading,LEN($A27)=0),"",SWDATA!AP12)</f>
        <v>0</v>
      </c>
      <c r="AX27" s="332" t="str">
        <f t="shared" si="122"/>
        <v/>
      </c>
      <c r="AY27" s="332">
        <f>IF(OR(Is_Loading,LEN($A27)=0),"",SWDATA!AR12)</f>
        <v>0</v>
      </c>
      <c r="AZ27" s="333">
        <f>IF(OR(Is_Loading,LEN($A27)=0),"",SWDATA!AS12)</f>
        <v>0</v>
      </c>
      <c r="BA27" s="333">
        <f>IF(OR(Is_Loading,LEN($A27)=0),"",SWDATA!AT12)</f>
        <v>0</v>
      </c>
      <c r="BB27" s="332" t="str">
        <f t="shared" si="123"/>
        <v/>
      </c>
      <c r="BC27" s="332">
        <f>IF(OR(Is_Loading,LEN($A27)=0),"",SWDATA!AV12)</f>
        <v>0</v>
      </c>
      <c r="BD27" s="333">
        <f>IF(OR(Is_Loading,LEN($A27)=0),"",SWDATA!AW12)</f>
        <v>0</v>
      </c>
      <c r="BE27" s="334">
        <f>IF(OR(Is_Loading,LEN($A27)=0),"",SWDATA!AX12)</f>
        <v>0</v>
      </c>
      <c r="BF27" s="335" t="str">
        <f t="shared" si="124"/>
        <v/>
      </c>
      <c r="BG27"/>
      <c r="BH27"/>
      <c r="BI27"/>
      <c r="BJ27"/>
      <c r="BK27"/>
      <c r="BL27"/>
      <c r="BM27"/>
      <c r="BN27"/>
      <c r="BO27"/>
      <c r="BP27"/>
      <c r="BQ27"/>
      <c r="BR27"/>
      <c r="BS27"/>
      <c r="BT27"/>
      <c r="BU27"/>
      <c r="BV27"/>
      <c r="BW27"/>
      <c r="BX27"/>
      <c r="BY27"/>
      <c r="BZ27"/>
      <c r="CA27"/>
      <c r="CB27"/>
      <c r="CC27"/>
      <c r="CD27"/>
      <c r="CE27"/>
      <c r="CF27"/>
      <c r="CG27"/>
      <c r="CH27"/>
      <c r="CI27"/>
      <c r="CJ27"/>
      <c r="CK27"/>
      <c r="CL27"/>
      <c r="CM27"/>
      <c r="CN27" s="201"/>
      <c r="CO27" s="201"/>
      <c r="CP27" s="201"/>
      <c r="CQ27" s="201"/>
      <c r="CR27" s="201"/>
      <c r="CS27" s="201"/>
      <c r="CT27" s="201"/>
      <c r="CU27" s="201"/>
      <c r="CV27" s="201"/>
      <c r="CW27" s="201"/>
      <c r="CX27" s="201"/>
      <c r="CY27" s="201"/>
      <c r="CZ27" s="201"/>
      <c r="DA27" s="201"/>
      <c r="DB27" s="201"/>
      <c r="DC27" s="201"/>
      <c r="DD27" s="201"/>
      <c r="DE27" s="201"/>
      <c r="DF27" s="201"/>
      <c r="DG27" s="201"/>
      <c r="DH27" s="201"/>
      <c r="DI27" s="201"/>
      <c r="DJ27" s="201"/>
      <c r="DK27" s="201"/>
      <c r="DL27" s="201"/>
      <c r="DM27" s="201"/>
      <c r="DN27" s="201"/>
      <c r="DO27" s="380"/>
      <c r="DP27" s="380"/>
      <c r="DQ27" s="380"/>
      <c r="DR27" s="380"/>
      <c r="DS27" s="367"/>
      <c r="DT27" s="381"/>
      <c r="DU27" s="370"/>
      <c r="DV27" s="370"/>
      <c r="DW27" s="370"/>
      <c r="DX27" s="370">
        <v>1</v>
      </c>
      <c r="DY27" s="370">
        <f t="shared" ref="DY27" si="297">DV27</f>
        <v>0</v>
      </c>
      <c r="DZ27" s="370">
        <f t="shared" ref="DZ27" si="298">DW27</f>
        <v>0</v>
      </c>
      <c r="EA27" s="370">
        <f t="shared" ref="EA27" si="299">DX27</f>
        <v>1</v>
      </c>
      <c r="EB27" s="370">
        <f t="shared" ref="EB27" si="300">DY27</f>
        <v>0</v>
      </c>
      <c r="EC27" s="370">
        <f t="shared" ref="EC27" si="301">DZ27</f>
        <v>0</v>
      </c>
      <c r="ED27" s="370">
        <f t="shared" ref="ED27" si="302">EA27</f>
        <v>1</v>
      </c>
      <c r="EE27" s="370">
        <f t="shared" ref="EE27" si="303">EB27</f>
        <v>0</v>
      </c>
      <c r="EF27" s="370">
        <f t="shared" ref="EF27" si="304">EC27</f>
        <v>0</v>
      </c>
      <c r="EG27" s="370">
        <f t="shared" ref="EG27" si="305">ED27</f>
        <v>1</v>
      </c>
      <c r="EH27" s="370">
        <f t="shared" ref="EH27" si="306">EE27</f>
        <v>0</v>
      </c>
      <c r="EI27" s="370">
        <f t="shared" ref="EI27" si="307">EF27</f>
        <v>0</v>
      </c>
      <c r="EJ27" s="370">
        <f t="shared" ref="EJ27" si="308">EG27</f>
        <v>1</v>
      </c>
      <c r="EK27" s="370">
        <f t="shared" ref="EK27" si="309">EH27</f>
        <v>0</v>
      </c>
      <c r="EL27" s="370">
        <f t="shared" ref="EL27" si="310">EI27</f>
        <v>0</v>
      </c>
      <c r="EM27" s="370">
        <f t="shared" ref="EM27" si="311">EJ27</f>
        <v>1</v>
      </c>
      <c r="EN27" s="370">
        <f t="shared" ref="EN27" si="312">EK27</f>
        <v>0</v>
      </c>
      <c r="EO27" s="370">
        <f t="shared" ref="EO27" si="313">EL27</f>
        <v>0</v>
      </c>
      <c r="EP27" s="370">
        <f t="shared" ref="EP27" si="314">EM27</f>
        <v>1</v>
      </c>
      <c r="EQ27" s="370">
        <f t="shared" ref="EQ27" si="315">EN27</f>
        <v>0</v>
      </c>
      <c r="ER27" s="370">
        <f t="shared" ref="ER27" si="316">EO27</f>
        <v>0</v>
      </c>
      <c r="ES27" s="370">
        <f t="shared" ref="ES27" si="317">EP27</f>
        <v>1</v>
      </c>
      <c r="ET27" s="370">
        <f t="shared" ref="ET27" si="318">EQ27</f>
        <v>0</v>
      </c>
      <c r="EU27" s="370">
        <f t="shared" ref="EU27" si="319">ER27</f>
        <v>0</v>
      </c>
      <c r="EV27" s="370">
        <f t="shared" ref="EV27" si="320">ES27</f>
        <v>1</v>
      </c>
      <c r="EW27" s="370">
        <f t="shared" ref="EW27" si="321">ET27</f>
        <v>0</v>
      </c>
      <c r="EX27" s="370">
        <f t="shared" ref="EX27" si="322">EU27</f>
        <v>0</v>
      </c>
      <c r="EY27" s="370">
        <f t="shared" ref="EY27" si="323">EV27</f>
        <v>1</v>
      </c>
      <c r="EZ27" s="370">
        <f t="shared" ref="EZ27" si="324">EW27</f>
        <v>0</v>
      </c>
      <c r="FA27" s="370">
        <f t="shared" ref="FA27" si="325">EX27</f>
        <v>0</v>
      </c>
      <c r="FB27" s="370">
        <f t="shared" ref="FB27" si="326">EY27</f>
        <v>1</v>
      </c>
      <c r="FC27" s="370">
        <f t="shared" ref="FC27" si="327">EZ27</f>
        <v>0</v>
      </c>
      <c r="FD27" s="370">
        <f t="shared" ref="FD27" si="328">FA27</f>
        <v>0</v>
      </c>
      <c r="FE27" s="383"/>
      <c r="FF27" s="367"/>
      <c r="FG27" s="367"/>
      <c r="FH27" s="367"/>
      <c r="FI27" s="367"/>
      <c r="FJ27" s="367"/>
      <c r="FK27" s="367"/>
      <c r="FL27" s="367"/>
      <c r="FM27" s="367"/>
      <c r="FN27" s="367"/>
      <c r="FO27" s="367"/>
      <c r="FP27" s="367"/>
      <c r="FQ27" s="367"/>
      <c r="FR27" s="367"/>
      <c r="FS27" s="367"/>
      <c r="FT27" s="367"/>
      <c r="FU27" s="367"/>
      <c r="FV27" s="367"/>
      <c r="FW27" s="367"/>
      <c r="FX27" s="367"/>
      <c r="FY27" s="367"/>
      <c r="FZ27" s="367"/>
      <c r="GA27" s="367"/>
      <c r="GB27" s="367"/>
      <c r="GC27" s="367"/>
      <c r="GD27" s="367"/>
      <c r="GE27" s="367"/>
      <c r="GF27" s="367"/>
      <c r="GG27" s="293"/>
      <c r="GH27" s="293"/>
      <c r="GI27" s="293"/>
      <c r="GJ27" s="293"/>
      <c r="GK27" s="293"/>
      <c r="GL27" s="293"/>
      <c r="GM27" s="293"/>
      <c r="GN27" s="293"/>
      <c r="GO27" s="293"/>
      <c r="GP27" s="293"/>
      <c r="GQ27" s="293"/>
      <c r="GR27" s="293"/>
      <c r="GS27" s="293"/>
      <c r="GT27" s="293"/>
      <c r="GU27" s="293"/>
      <c r="GV27" s="293"/>
      <c r="GW27" s="293"/>
      <c r="GX27" s="293"/>
      <c r="GY27" s="293"/>
      <c r="GZ27" s="293"/>
      <c r="HA27" s="293"/>
      <c r="HB27" s="293"/>
      <c r="HC27" s="293"/>
    </row>
    <row r="28" spans="1:211" s="353" customFormat="1" ht="15" customHeight="1" thickTop="1" x14ac:dyDescent="0.2">
      <c r="A28" s="192">
        <f>SWDATA!O13</f>
        <v>0</v>
      </c>
      <c r="B28" s="192">
        <f>SWDATA!M13</f>
        <v>0</v>
      </c>
      <c r="C28" s="201">
        <f>IF(AND(SWDATA!M13=1,SWDATA!Q13="promotions"),SWDATA!P13,0)</f>
        <v>0</v>
      </c>
      <c r="D28" s="200">
        <f>ROW(SWDATA!M13)</f>
        <v>13</v>
      </c>
      <c r="E28" s="202">
        <f t="shared" si="111"/>
        <v>0</v>
      </c>
      <c r="F28" s="203">
        <f t="shared" si="112"/>
        <v>1</v>
      </c>
      <c r="G28" s="192" t="str">
        <f t="shared" si="113"/>
        <v/>
      </c>
      <c r="H28" s="204"/>
      <c r="I28" s="415">
        <f>SWDATA!E13</f>
        <v>0</v>
      </c>
      <c r="J28" s="237">
        <f t="shared" si="114"/>
        <v>0</v>
      </c>
      <c r="K28" s="238" t="str">
        <f t="shared" si="115"/>
        <v/>
      </c>
      <c r="L28" s="345"/>
      <c r="M28" s="347"/>
      <c r="N28" s="342" t="str">
        <f>IF(LEN(SWDATA!F13)=0,"",IF(LEN(SWDATA!G13)=0,"",IF($O$12="ID",MID(SWDATA!G13,FIND("|",SWDATA!G13)+1,FIND("~~",SWDATA!G13)-FIND("|",SWDATA!G13)-1),IF($O$12="Desc",RIGHT(SWDATA!G13,LEN(SWDATA!G13)-FIND("~~",SWDATA!G13)-1),RIGHT(SWDATA!G13,LEN(SWDATA!G13)-FIND("|",SWDATA!G13))))))</f>
        <v/>
      </c>
      <c r="O28" s="291" t="str">
        <f>IF(LEN(SWDATA!G13)=0,"",IF(LEN(SWDATA!H13)=0,"",IF($O$12="ID",MID(SWDATA!H13,FIND("|",SWDATA!H13)+1,FIND("~~",SWDATA!H13)-FIND("|",SWDATA!H13)-1),IF($O$12="Desc",RIGHT(SWDATA!H13,LEN(SWDATA!H13)-FIND("~~",SWDATA!H13)-1),RIGHT(SWDATA!H13,LEN(SWDATA!H13)-FIND("|",SWDATA!H13))))))</f>
        <v/>
      </c>
      <c r="P28" s="292" t="str">
        <f>IF(LEN(SWDATA!C13)=0,"",SWDATA!C13)</f>
        <v/>
      </c>
      <c r="Q28" s="307" t="str">
        <f t="shared" si="58"/>
        <v/>
      </c>
      <c r="R28" s="223" t="s">
        <v>577</v>
      </c>
      <c r="S28" s="224"/>
      <c r="T28" s="224"/>
      <c r="U28" s="260" t="s">
        <v>579</v>
      </c>
      <c r="V28" s="205" t="s">
        <v>221</v>
      </c>
      <c r="W28" s="261">
        <f>IF(OR(Is_Loading,LEN($A28)=0),"",SWDATA!P13)</f>
        <v>0</v>
      </c>
      <c r="X28" s="262">
        <f>IF(OR(Is_Loading,LEN($A28)=0),"",SWDATA!Q13)</f>
        <v>0</v>
      </c>
      <c r="Y28" s="262">
        <f>IF(OR(Is_Loading,LEN($A28)=0),"",SWDATA!R13)</f>
        <v>0</v>
      </c>
      <c r="Z28" s="261" t="str">
        <f t="shared" si="116"/>
        <v/>
      </c>
      <c r="AA28" s="261">
        <f>IF(OR(Is_Loading,LEN($A28)=0),"",SWDATA!T13)</f>
        <v>0</v>
      </c>
      <c r="AB28" s="262">
        <f>IF(OR(Is_Loading,LEN($A28)=0),"",SWDATA!U13)</f>
        <v>0</v>
      </c>
      <c r="AC28" s="262">
        <f>IF(OR(Is_Loading,LEN($A28)=0),"",SWDATA!V13)</f>
        <v>0</v>
      </c>
      <c r="AD28" s="261" t="str">
        <f t="shared" si="117"/>
        <v/>
      </c>
      <c r="AE28" s="261">
        <f>IF(OR(Is_Loading,LEN($A28)=0),"",SWDATA!X13)</f>
        <v>0</v>
      </c>
      <c r="AF28" s="262">
        <f>IF(OR(Is_Loading,LEN($A28)=0),"",SWDATA!Y13)</f>
        <v>0</v>
      </c>
      <c r="AG28" s="262">
        <f>IF(OR(Is_Loading,LEN($A28)=0),"",SWDATA!Z13)</f>
        <v>0</v>
      </c>
      <c r="AH28" s="261" t="str">
        <f t="shared" si="118"/>
        <v/>
      </c>
      <c r="AI28" s="261">
        <f>IF(OR(Is_Loading,LEN($A28)=0),"",SWDATA!AB13)</f>
        <v>0</v>
      </c>
      <c r="AJ28" s="262">
        <f>IF(OR(Is_Loading,LEN($A28)=0),"",SWDATA!AC13)</f>
        <v>0</v>
      </c>
      <c r="AK28" s="262">
        <f>IF(OR(Is_Loading,LEN($A28)=0),"",SWDATA!AD13)</f>
        <v>0</v>
      </c>
      <c r="AL28" s="261" t="str">
        <f t="shared" si="119"/>
        <v/>
      </c>
      <c r="AM28" s="261">
        <f>IF(OR(Is_Loading,LEN($A28)=0),"",SWDATA!AF13)</f>
        <v>0</v>
      </c>
      <c r="AN28" s="262">
        <f>IF(OR(Is_Loading,LEN($A28)=0),"",SWDATA!AG13)</f>
        <v>0</v>
      </c>
      <c r="AO28" s="319">
        <f>IF(OR(Is_Loading,LEN($A28)=0),"",SWDATA!AH13)</f>
        <v>0</v>
      </c>
      <c r="AP28" s="316" t="str">
        <f t="shared" si="120"/>
        <v/>
      </c>
      <c r="AQ28" s="261">
        <f>IF(OR(Is_Loading,LEN($A28)=0),"",SWDATA!AJ13)</f>
        <v>0</v>
      </c>
      <c r="AR28" s="262">
        <f>IF(OR(Is_Loading,LEN($A28)=0),"",SWDATA!AK13)</f>
        <v>0</v>
      </c>
      <c r="AS28" s="262">
        <f>IF(OR(Is_Loading,LEN($A28)=0),"",SWDATA!AL13)</f>
        <v>0</v>
      </c>
      <c r="AT28" s="261" t="str">
        <f t="shared" si="121"/>
        <v/>
      </c>
      <c r="AU28" s="261">
        <f>IF(OR(Is_Loading,LEN($A28)=0),"",SWDATA!AN13)</f>
        <v>0</v>
      </c>
      <c r="AV28" s="262">
        <f>IF(OR(Is_Loading,LEN($A28)=0),"",SWDATA!AO13)</f>
        <v>0</v>
      </c>
      <c r="AW28" s="262">
        <f>IF(OR(Is_Loading,LEN($A28)=0),"",SWDATA!AP13)</f>
        <v>0</v>
      </c>
      <c r="AX28" s="261" t="str">
        <f t="shared" si="122"/>
        <v/>
      </c>
      <c r="AY28" s="261">
        <f>IF(OR(Is_Loading,LEN($A28)=0),"",SWDATA!AR13)</f>
        <v>0</v>
      </c>
      <c r="AZ28" s="262">
        <f>IF(OR(Is_Loading,LEN($A28)=0),"",SWDATA!AS13)</f>
        <v>0</v>
      </c>
      <c r="BA28" s="262">
        <f>IF(OR(Is_Loading,LEN($A28)=0),"",SWDATA!AT13)</f>
        <v>0</v>
      </c>
      <c r="BB28" s="261" t="str">
        <f t="shared" si="123"/>
        <v/>
      </c>
      <c r="BC28" s="261">
        <f>IF(OR(Is_Loading,LEN($A28)=0),"",SWDATA!AV13)</f>
        <v>0</v>
      </c>
      <c r="BD28" s="262">
        <f>IF(OR(Is_Loading,LEN($A28)=0),"",SWDATA!AW13)</f>
        <v>0</v>
      </c>
      <c r="BE28" s="319">
        <f>IF(OR(Is_Loading,LEN($A28)=0),"",SWDATA!AX13)</f>
        <v>0</v>
      </c>
      <c r="BF28" s="316" t="str">
        <f t="shared" si="124"/>
        <v/>
      </c>
      <c r="BG28"/>
      <c r="BH28"/>
      <c r="BI28"/>
      <c r="BJ28"/>
      <c r="BK28"/>
      <c r="BL28"/>
      <c r="BM28"/>
      <c r="BN28"/>
      <c r="BO28"/>
      <c r="BP28"/>
      <c r="BQ28"/>
      <c r="BR28"/>
      <c r="BS28"/>
      <c r="BT28"/>
      <c r="BU28"/>
      <c r="BV28"/>
      <c r="BW28"/>
      <c r="BX28"/>
      <c r="BY28"/>
      <c r="BZ28"/>
      <c r="CA28"/>
      <c r="CB28"/>
      <c r="CC28"/>
      <c r="CD28"/>
      <c r="CE28"/>
      <c r="CF28"/>
      <c r="CG28"/>
      <c r="CH28"/>
      <c r="CI28"/>
      <c r="CJ28"/>
      <c r="CK28"/>
      <c r="CL28"/>
      <c r="CM28"/>
      <c r="CN28" s="201"/>
      <c r="CO28" s="201"/>
      <c r="CP28" s="201"/>
      <c r="CQ28" s="201"/>
      <c r="CR28" s="201"/>
      <c r="CS28" s="201"/>
      <c r="CT28" s="201"/>
      <c r="CU28" s="201"/>
      <c r="CV28" s="201"/>
      <c r="CW28" s="201"/>
      <c r="CX28" s="201"/>
      <c r="CY28" s="201"/>
      <c r="CZ28" s="201"/>
      <c r="DA28" s="201"/>
      <c r="DB28" s="201"/>
      <c r="DC28" s="201"/>
      <c r="DD28" s="201"/>
      <c r="DE28" s="201"/>
      <c r="DF28" s="201"/>
      <c r="DG28" s="201"/>
      <c r="DH28" s="201"/>
      <c r="DI28" s="201"/>
      <c r="DJ28" s="201"/>
      <c r="DK28" s="201"/>
      <c r="DL28" s="201"/>
      <c r="DM28" s="201"/>
      <c r="DN28" s="201"/>
      <c r="DO28" s="380"/>
      <c r="DP28" s="380"/>
      <c r="DQ28" s="380"/>
      <c r="DR28" s="380"/>
      <c r="DS28" s="367"/>
      <c r="DT28" s="367"/>
      <c r="DU28" s="370">
        <f t="shared" ref="DU28" si="329">COLUMN(W26)</f>
        <v>23</v>
      </c>
      <c r="DV28" s="370">
        <f t="shared" ref="DV28" si="330">SUM(DU28)+DV29+1</f>
        <v>24</v>
      </c>
      <c r="DW28" s="370">
        <f t="shared" ref="DW28" si="331">SUM(DV28)+DW29+1</f>
        <v>25</v>
      </c>
      <c r="DX28" s="370">
        <f t="shared" ref="DX28" si="332">SUM(DW28)+DX29+1</f>
        <v>27</v>
      </c>
      <c r="DY28" s="370">
        <f t="shared" ref="DY28" si="333">SUM(DX28)+DY29+1</f>
        <v>28</v>
      </c>
      <c r="DZ28" s="370">
        <f t="shared" ref="DZ28" si="334">SUM(DY28)+DZ29+1</f>
        <v>29</v>
      </c>
      <c r="EA28" s="370">
        <f t="shared" ref="EA28" si="335">SUM(DZ28)+EA29+1</f>
        <v>31</v>
      </c>
      <c r="EB28" s="370">
        <f t="shared" ref="EB28" si="336">SUM(EA28)+EB29+1</f>
        <v>32</v>
      </c>
      <c r="EC28" s="370">
        <f t="shared" ref="EC28" si="337">SUM(EB28)+EC29+1</f>
        <v>33</v>
      </c>
      <c r="ED28" s="370">
        <f t="shared" ref="ED28" si="338">SUM(EC28)+ED29+1</f>
        <v>35</v>
      </c>
      <c r="EE28" s="370">
        <f t="shared" ref="EE28" si="339">SUM(ED28)+EE29+1</f>
        <v>36</v>
      </c>
      <c r="EF28" s="370">
        <f t="shared" ref="EF28" si="340">SUM(EE28)+EF29+1</f>
        <v>37</v>
      </c>
      <c r="EG28" s="370">
        <f t="shared" ref="EG28" si="341">SUM(EF28)+EG29+1</f>
        <v>39</v>
      </c>
      <c r="EH28" s="370">
        <f t="shared" ref="EH28" si="342">SUM(EG28)+EH29+1</f>
        <v>40</v>
      </c>
      <c r="EI28" s="370">
        <f t="shared" ref="EI28" si="343">SUM(EH28)+EI29+1</f>
        <v>41</v>
      </c>
      <c r="EJ28" s="370">
        <f t="shared" ref="EJ28" si="344">SUM(EI28)+EJ29+1</f>
        <v>43</v>
      </c>
      <c r="EK28" s="370">
        <f t="shared" ref="EK28" si="345">SUM(EJ28)+EK29+1</f>
        <v>44</v>
      </c>
      <c r="EL28" s="370">
        <f t="shared" ref="EL28" si="346">SUM(EK28)+EL29+1</f>
        <v>45</v>
      </c>
      <c r="EM28" s="370">
        <f t="shared" ref="EM28" si="347">SUM(EL28)+EM29+1</f>
        <v>47</v>
      </c>
      <c r="EN28" s="370">
        <f t="shared" ref="EN28" si="348">SUM(EM28)+EN29+1</f>
        <v>48</v>
      </c>
      <c r="EO28" s="370">
        <f t="shared" ref="EO28" si="349">SUM(EN28)+EO29+1</f>
        <v>49</v>
      </c>
      <c r="EP28" s="370">
        <f t="shared" ref="EP28" si="350">SUM(EO28)+EP29+1</f>
        <v>51</v>
      </c>
      <c r="EQ28" s="370">
        <f t="shared" ref="EQ28" si="351">SUM(EP28)+EQ29+1</f>
        <v>52</v>
      </c>
      <c r="ER28" s="370">
        <f t="shared" ref="ER28" si="352">SUM(EQ28)+ER29+1</f>
        <v>53</v>
      </c>
      <c r="ES28" s="370">
        <f t="shared" ref="ES28" si="353">SUM(ER28)+ES29+1</f>
        <v>55</v>
      </c>
      <c r="ET28" s="370">
        <f t="shared" ref="ET28" si="354">SUM(ES28)+ET29+1</f>
        <v>56</v>
      </c>
      <c r="EU28" s="370">
        <f t="shared" ref="EU28" si="355">SUM(ET28)+EU29+1</f>
        <v>57</v>
      </c>
      <c r="EV28" s="370">
        <f t="shared" ref="EV28" si="356">SUM(EU28)+EV29+1</f>
        <v>59</v>
      </c>
      <c r="EW28" s="370">
        <f t="shared" ref="EW28" si="357">SUM(EV28)+EW29+1</f>
        <v>60</v>
      </c>
      <c r="EX28" s="370">
        <f t="shared" ref="EX28" si="358">SUM(EW28)+EX29+1</f>
        <v>61</v>
      </c>
      <c r="EY28" s="370">
        <f t="shared" ref="EY28" si="359">SUM(EX28)+EY29+1</f>
        <v>63</v>
      </c>
      <c r="EZ28" s="370">
        <f t="shared" ref="EZ28" si="360">SUM(EY28)+EZ29+1</f>
        <v>64</v>
      </c>
      <c r="FA28" s="370">
        <f t="shared" ref="FA28" si="361">SUM(EZ28)+FA29+1</f>
        <v>65</v>
      </c>
      <c r="FB28" s="370">
        <f t="shared" ref="FB28" si="362">SUM(FA28)+FB29+1</f>
        <v>67</v>
      </c>
      <c r="FC28" s="370">
        <f t="shared" ref="FC28" si="363">SUM(FB28)+FC29+1</f>
        <v>68</v>
      </c>
      <c r="FD28" s="370">
        <f t="shared" ref="FD28" si="364">SUM(FC28)+FD29+1</f>
        <v>69</v>
      </c>
      <c r="FE28" s="367"/>
      <c r="FF28" s="367"/>
      <c r="FG28" s="367"/>
      <c r="FH28" s="367"/>
      <c r="FI28" s="367"/>
      <c r="FJ28" s="367"/>
      <c r="FK28" s="367"/>
      <c r="FL28" s="367"/>
      <c r="FM28" s="367"/>
      <c r="FN28" s="367"/>
      <c r="FO28" s="367"/>
      <c r="FP28" s="367"/>
      <c r="FQ28" s="367"/>
      <c r="FR28" s="367"/>
      <c r="FS28" s="367"/>
      <c r="FT28" s="367"/>
      <c r="FU28" s="367"/>
      <c r="FV28" s="367"/>
      <c r="FW28" s="367"/>
      <c r="FX28" s="367"/>
      <c r="FY28" s="367"/>
      <c r="FZ28" s="367"/>
      <c r="GA28" s="367"/>
      <c r="GB28" s="367"/>
      <c r="GC28" s="367"/>
      <c r="GD28" s="367"/>
      <c r="GE28" s="367"/>
      <c r="GF28" s="367"/>
      <c r="GG28" s="293"/>
      <c r="GH28" s="293"/>
      <c r="GI28" s="293"/>
      <c r="GJ28" s="293"/>
      <c r="GK28" s="293"/>
      <c r="GL28" s="293"/>
      <c r="GM28" s="293"/>
      <c r="GN28" s="293"/>
      <c r="GO28" s="293"/>
      <c r="GP28" s="293"/>
      <c r="GQ28" s="293"/>
      <c r="GR28" s="293"/>
      <c r="GS28" s="293"/>
      <c r="GT28" s="293"/>
      <c r="GU28" s="293"/>
      <c r="GV28" s="293"/>
      <c r="GW28" s="293"/>
      <c r="GX28" s="293"/>
      <c r="GY28" s="293"/>
      <c r="GZ28" s="293"/>
    </row>
    <row r="29" spans="1:211" s="353" customFormat="1" ht="15" customHeight="1" thickBot="1" x14ac:dyDescent="0.25">
      <c r="A29" s="192">
        <f>SWDATA!O14</f>
        <v>0</v>
      </c>
      <c r="B29" s="192">
        <f>SWDATA!M14</f>
        <v>0</v>
      </c>
      <c r="C29" s="201">
        <f>IF(AND(SWDATA!M14=1,SWDATA!Q14="promotions"),SWDATA!P14,0)</f>
        <v>0</v>
      </c>
      <c r="D29" s="200">
        <f>ROW(SWDATA!M14)</f>
        <v>14</v>
      </c>
      <c r="E29" s="202">
        <f t="shared" si="111"/>
        <v>0</v>
      </c>
      <c r="F29" s="203">
        <f t="shared" si="112"/>
        <v>1</v>
      </c>
      <c r="G29" s="192" t="str">
        <f t="shared" si="113"/>
        <v/>
      </c>
      <c r="H29" s="204"/>
      <c r="I29" s="415">
        <f>SWDATA!E14</f>
        <v>0</v>
      </c>
      <c r="J29" s="328">
        <f t="shared" si="114"/>
        <v>0</v>
      </c>
      <c r="K29" s="329" t="str">
        <f t="shared" si="115"/>
        <v/>
      </c>
      <c r="L29" s="345"/>
      <c r="M29" s="348"/>
      <c r="N29" s="343" t="str">
        <f>IF(LEN(SWDATA!F14)=0,"",IF(LEN(SWDATA!G14)=0,"",IF($O$12="ID",MID(SWDATA!G14,FIND("|",SWDATA!G14)+1,FIND("~~",SWDATA!G14)-FIND("|",SWDATA!G14)-1),IF($O$12="Desc",RIGHT(SWDATA!G14,LEN(SWDATA!G14)-FIND("~~",SWDATA!G14)-1),RIGHT(SWDATA!G14,LEN(SWDATA!G14)-FIND("|",SWDATA!G14))))))</f>
        <v/>
      </c>
      <c r="O29" s="330" t="str">
        <f>IF(LEN(SWDATA!G14)=0,"",IF(LEN(SWDATA!H14)=0,"",IF($O$12="ID",MID(SWDATA!H14,FIND("|",SWDATA!H14)+1,FIND("~~",SWDATA!H14)-FIND("|",SWDATA!H14)-1),IF($O$12="Desc",RIGHT(SWDATA!H14,LEN(SWDATA!H14)-FIND("~~",SWDATA!H14)-1),RIGHT(SWDATA!H14,LEN(SWDATA!H14)-FIND("|",SWDATA!H14))))))</f>
        <v/>
      </c>
      <c r="P29" s="331" t="str">
        <f>IF(LEN(SWDATA!C14)=0,"",SWDATA!C14)</f>
        <v/>
      </c>
      <c r="Q29" s="307" t="str">
        <f t="shared" si="58"/>
        <v/>
      </c>
      <c r="R29" s="313" t="s">
        <v>261</v>
      </c>
      <c r="S29" s="314"/>
      <c r="T29" s="314"/>
      <c r="U29" s="315" t="s">
        <v>580</v>
      </c>
      <c r="V29" s="205" t="s">
        <v>221</v>
      </c>
      <c r="W29" s="332">
        <f>IF(OR(Is_Loading,LEN($A29)=0),"",SWDATA!P14)</f>
        <v>0</v>
      </c>
      <c r="X29" s="333">
        <f>IF(OR(Is_Loading,LEN($A29)=0),"",SWDATA!Q14)</f>
        <v>0</v>
      </c>
      <c r="Y29" s="333">
        <f>IF(OR(Is_Loading,LEN($A29)=0),"",SWDATA!R14)</f>
        <v>0</v>
      </c>
      <c r="Z29" s="332" t="str">
        <f t="shared" si="116"/>
        <v/>
      </c>
      <c r="AA29" s="332">
        <f>IF(OR(Is_Loading,LEN($A29)=0),"",SWDATA!T14)</f>
        <v>0</v>
      </c>
      <c r="AB29" s="333">
        <f>IF(OR(Is_Loading,LEN($A29)=0),"",SWDATA!U14)</f>
        <v>0</v>
      </c>
      <c r="AC29" s="333">
        <f>IF(OR(Is_Loading,LEN($A29)=0),"",SWDATA!V14)</f>
        <v>0</v>
      </c>
      <c r="AD29" s="332" t="str">
        <f t="shared" si="117"/>
        <v/>
      </c>
      <c r="AE29" s="332">
        <f>IF(OR(Is_Loading,LEN($A29)=0),"",SWDATA!X14)</f>
        <v>0</v>
      </c>
      <c r="AF29" s="333">
        <f>IF(OR(Is_Loading,LEN($A29)=0),"",SWDATA!Y14)</f>
        <v>0</v>
      </c>
      <c r="AG29" s="333">
        <f>IF(OR(Is_Loading,LEN($A29)=0),"",SWDATA!Z14)</f>
        <v>0</v>
      </c>
      <c r="AH29" s="332" t="str">
        <f t="shared" si="118"/>
        <v/>
      </c>
      <c r="AI29" s="332">
        <f>IF(OR(Is_Loading,LEN($A29)=0),"",SWDATA!AB14)</f>
        <v>0</v>
      </c>
      <c r="AJ29" s="333">
        <f>IF(OR(Is_Loading,LEN($A29)=0),"",SWDATA!AC14)</f>
        <v>0</v>
      </c>
      <c r="AK29" s="333">
        <f>IF(OR(Is_Loading,LEN($A29)=0),"",SWDATA!AD14)</f>
        <v>0</v>
      </c>
      <c r="AL29" s="332" t="str">
        <f t="shared" si="119"/>
        <v/>
      </c>
      <c r="AM29" s="332">
        <f>IF(OR(Is_Loading,LEN($A29)=0),"",SWDATA!AF14)</f>
        <v>0</v>
      </c>
      <c r="AN29" s="333">
        <f>IF(OR(Is_Loading,LEN($A29)=0),"",SWDATA!AG14)</f>
        <v>0</v>
      </c>
      <c r="AO29" s="334">
        <f>IF(OR(Is_Loading,LEN($A29)=0),"",SWDATA!AH14)</f>
        <v>0</v>
      </c>
      <c r="AP29" s="335" t="str">
        <f t="shared" si="120"/>
        <v/>
      </c>
      <c r="AQ29" s="332">
        <f>IF(OR(Is_Loading,LEN($A29)=0),"",SWDATA!AJ14)</f>
        <v>0</v>
      </c>
      <c r="AR29" s="333">
        <f>IF(OR(Is_Loading,LEN($A29)=0),"",SWDATA!AK14)</f>
        <v>0</v>
      </c>
      <c r="AS29" s="333">
        <f>IF(OR(Is_Loading,LEN($A29)=0),"",SWDATA!AL14)</f>
        <v>0</v>
      </c>
      <c r="AT29" s="332" t="str">
        <f t="shared" si="121"/>
        <v/>
      </c>
      <c r="AU29" s="332">
        <f>IF(OR(Is_Loading,LEN($A29)=0),"",SWDATA!AN14)</f>
        <v>0</v>
      </c>
      <c r="AV29" s="333">
        <f>IF(OR(Is_Loading,LEN($A29)=0),"",SWDATA!AO14)</f>
        <v>0</v>
      </c>
      <c r="AW29" s="333">
        <f>IF(OR(Is_Loading,LEN($A29)=0),"",SWDATA!AP14)</f>
        <v>0</v>
      </c>
      <c r="AX29" s="332" t="str">
        <f t="shared" si="122"/>
        <v/>
      </c>
      <c r="AY29" s="332">
        <f>IF(OR(Is_Loading,LEN($A29)=0),"",SWDATA!AR14)</f>
        <v>0</v>
      </c>
      <c r="AZ29" s="333">
        <f>IF(OR(Is_Loading,LEN($A29)=0),"",SWDATA!AS14)</f>
        <v>0</v>
      </c>
      <c r="BA29" s="333">
        <f>IF(OR(Is_Loading,LEN($A29)=0),"",SWDATA!AT14)</f>
        <v>0</v>
      </c>
      <c r="BB29" s="332" t="str">
        <f t="shared" si="123"/>
        <v/>
      </c>
      <c r="BC29" s="332">
        <f>IF(OR(Is_Loading,LEN($A29)=0),"",SWDATA!AV14)</f>
        <v>0</v>
      </c>
      <c r="BD29" s="333">
        <f>IF(OR(Is_Loading,LEN($A29)=0),"",SWDATA!AW14)</f>
        <v>0</v>
      </c>
      <c r="BE29" s="334">
        <f>IF(OR(Is_Loading,LEN($A29)=0),"",SWDATA!AX14)</f>
        <v>0</v>
      </c>
      <c r="BF29" s="335" t="str">
        <f t="shared" si="124"/>
        <v/>
      </c>
      <c r="BG29"/>
      <c r="BH29"/>
      <c r="BI29"/>
      <c r="BJ29"/>
      <c r="BK29"/>
      <c r="BL29"/>
      <c r="BM29"/>
      <c r="BN29"/>
      <c r="BO29"/>
      <c r="BP29"/>
      <c r="BQ29"/>
      <c r="BR29"/>
      <c r="BS29"/>
      <c r="BT29"/>
      <c r="BU29"/>
      <c r="BV29"/>
      <c r="BW29"/>
      <c r="BX29"/>
      <c r="BY29"/>
      <c r="BZ29"/>
      <c r="CA29"/>
      <c r="CB29"/>
      <c r="CC29"/>
      <c r="CD29"/>
      <c r="CE29"/>
      <c r="CF29"/>
      <c r="CG29"/>
      <c r="CH29"/>
      <c r="CI29"/>
      <c r="CJ29"/>
      <c r="CK29"/>
      <c r="CL29"/>
      <c r="CM29"/>
      <c r="CN29" s="201"/>
      <c r="CO29" s="201"/>
      <c r="CP29" s="201"/>
      <c r="CQ29" s="201"/>
      <c r="CR29" s="201"/>
      <c r="CS29" s="201"/>
      <c r="CT29" s="201"/>
      <c r="CU29" s="201"/>
      <c r="CV29" s="201"/>
      <c r="CW29" s="201"/>
      <c r="CX29" s="201"/>
      <c r="CY29" s="201"/>
      <c r="CZ29" s="201"/>
      <c r="DA29" s="201"/>
      <c r="DB29" s="201"/>
      <c r="DC29" s="201"/>
      <c r="DD29" s="201"/>
      <c r="DE29" s="201"/>
      <c r="DF29" s="201"/>
      <c r="DG29" s="201"/>
      <c r="DH29" s="201"/>
      <c r="DI29" s="201"/>
      <c r="DJ29" s="201"/>
      <c r="DK29" s="201"/>
      <c r="DL29" s="201"/>
      <c r="DM29" s="201"/>
      <c r="DN29" s="201"/>
      <c r="DO29" s="380"/>
      <c r="DP29" s="380"/>
      <c r="DQ29" s="380"/>
      <c r="DR29" s="380"/>
      <c r="DS29" s="367"/>
      <c r="DT29" s="381"/>
      <c r="DU29" s="370"/>
      <c r="DV29" s="370"/>
      <c r="DW29" s="370"/>
      <c r="DX29" s="370">
        <v>1</v>
      </c>
      <c r="DY29" s="370">
        <f t="shared" ref="DY29" si="365">DV29</f>
        <v>0</v>
      </c>
      <c r="DZ29" s="370">
        <f t="shared" ref="DZ29" si="366">DW29</f>
        <v>0</v>
      </c>
      <c r="EA29" s="370">
        <f t="shared" ref="EA29" si="367">DX29</f>
        <v>1</v>
      </c>
      <c r="EB29" s="370">
        <f t="shared" ref="EB29" si="368">DY29</f>
        <v>0</v>
      </c>
      <c r="EC29" s="370">
        <f t="shared" ref="EC29" si="369">DZ29</f>
        <v>0</v>
      </c>
      <c r="ED29" s="370">
        <f t="shared" ref="ED29" si="370">EA29</f>
        <v>1</v>
      </c>
      <c r="EE29" s="370">
        <f t="shared" ref="EE29" si="371">EB29</f>
        <v>0</v>
      </c>
      <c r="EF29" s="370">
        <f t="shared" ref="EF29" si="372">EC29</f>
        <v>0</v>
      </c>
      <c r="EG29" s="370">
        <f t="shared" ref="EG29" si="373">ED29</f>
        <v>1</v>
      </c>
      <c r="EH29" s="370">
        <f t="shared" ref="EH29" si="374">EE29</f>
        <v>0</v>
      </c>
      <c r="EI29" s="370">
        <f t="shared" ref="EI29" si="375">EF29</f>
        <v>0</v>
      </c>
      <c r="EJ29" s="370">
        <f t="shared" ref="EJ29" si="376">EG29</f>
        <v>1</v>
      </c>
      <c r="EK29" s="370">
        <f t="shared" ref="EK29" si="377">EH29</f>
        <v>0</v>
      </c>
      <c r="EL29" s="370">
        <f t="shared" ref="EL29" si="378">EI29</f>
        <v>0</v>
      </c>
      <c r="EM29" s="370">
        <f t="shared" ref="EM29" si="379">EJ29</f>
        <v>1</v>
      </c>
      <c r="EN29" s="370">
        <f t="shared" ref="EN29" si="380">EK29</f>
        <v>0</v>
      </c>
      <c r="EO29" s="370">
        <f t="shared" ref="EO29" si="381">EL29</f>
        <v>0</v>
      </c>
      <c r="EP29" s="370">
        <f t="shared" ref="EP29" si="382">EM29</f>
        <v>1</v>
      </c>
      <c r="EQ29" s="370">
        <f t="shared" ref="EQ29" si="383">EN29</f>
        <v>0</v>
      </c>
      <c r="ER29" s="370">
        <f t="shared" ref="ER29" si="384">EO29</f>
        <v>0</v>
      </c>
      <c r="ES29" s="370">
        <f t="shared" ref="ES29" si="385">EP29</f>
        <v>1</v>
      </c>
      <c r="ET29" s="370">
        <f t="shared" ref="ET29" si="386">EQ29</f>
        <v>0</v>
      </c>
      <c r="EU29" s="370">
        <f t="shared" ref="EU29" si="387">ER29</f>
        <v>0</v>
      </c>
      <c r="EV29" s="370">
        <f t="shared" ref="EV29" si="388">ES29</f>
        <v>1</v>
      </c>
      <c r="EW29" s="370">
        <f t="shared" ref="EW29" si="389">ET29</f>
        <v>0</v>
      </c>
      <c r="EX29" s="370">
        <f t="shared" ref="EX29" si="390">EU29</f>
        <v>0</v>
      </c>
      <c r="EY29" s="370">
        <f t="shared" ref="EY29" si="391">EV29</f>
        <v>1</v>
      </c>
      <c r="EZ29" s="370">
        <f t="shared" ref="EZ29" si="392">EW29</f>
        <v>0</v>
      </c>
      <c r="FA29" s="370">
        <f t="shared" ref="FA29" si="393">EX29</f>
        <v>0</v>
      </c>
      <c r="FB29" s="370">
        <f t="shared" ref="FB29" si="394">EY29</f>
        <v>1</v>
      </c>
      <c r="FC29" s="370">
        <f t="shared" ref="FC29" si="395">EZ29</f>
        <v>0</v>
      </c>
      <c r="FD29" s="370">
        <f t="shared" ref="FD29" si="396">FA29</f>
        <v>0</v>
      </c>
      <c r="FE29" s="383"/>
      <c r="FF29" s="367"/>
      <c r="FG29" s="367"/>
      <c r="FH29" s="367"/>
      <c r="FI29" s="367"/>
      <c r="FJ29" s="367"/>
      <c r="FK29" s="367"/>
      <c r="FL29" s="367"/>
      <c r="FM29" s="367"/>
      <c r="FN29" s="367"/>
      <c r="FO29" s="367"/>
      <c r="FP29" s="367"/>
      <c r="FQ29" s="367"/>
      <c r="FR29" s="367"/>
      <c r="FS29" s="367"/>
      <c r="FT29" s="367"/>
      <c r="FU29" s="367"/>
      <c r="FV29" s="367"/>
      <c r="FW29" s="367"/>
      <c r="FX29" s="367"/>
      <c r="FY29" s="367"/>
      <c r="FZ29" s="367"/>
      <c r="GA29" s="367"/>
      <c r="GB29" s="367"/>
      <c r="GC29" s="367"/>
      <c r="GD29" s="367"/>
      <c r="GE29" s="367"/>
      <c r="GF29" s="367"/>
      <c r="GG29" s="293"/>
      <c r="GH29" s="293"/>
      <c r="GI29" s="293"/>
      <c r="GJ29" s="293"/>
      <c r="GK29" s="293"/>
      <c r="GL29" s="293"/>
      <c r="GM29" s="293"/>
      <c r="GN29" s="293"/>
      <c r="GO29" s="293"/>
      <c r="GP29" s="293"/>
      <c r="GQ29" s="293"/>
      <c r="GR29" s="293"/>
      <c r="GS29" s="293"/>
      <c r="GT29" s="293"/>
      <c r="GU29" s="293"/>
      <c r="GV29" s="293"/>
      <c r="GW29" s="293"/>
      <c r="GX29" s="293"/>
      <c r="GY29" s="293"/>
      <c r="GZ29" s="293"/>
      <c r="HA29" s="293"/>
      <c r="HB29" s="293"/>
      <c r="HC29" s="293"/>
    </row>
    <row r="30" spans="1:211" s="353" customFormat="1" ht="15" customHeight="1" thickTop="1" x14ac:dyDescent="0.2">
      <c r="A30" s="192">
        <f>SWDATA!O15</f>
        <v>0</v>
      </c>
      <c r="B30" s="192">
        <f>SWDATA!M15</f>
        <v>0</v>
      </c>
      <c r="C30" s="201">
        <f>IF(AND(SWDATA!M15=1,SWDATA!Q15="promotions"),SWDATA!P15,0)</f>
        <v>0</v>
      </c>
      <c r="D30" s="200">
        <f>ROW(SWDATA!M15)</f>
        <v>15</v>
      </c>
      <c r="E30" s="202">
        <f t="shared" si="111"/>
        <v>0</v>
      </c>
      <c r="F30" s="203">
        <f t="shared" si="112"/>
        <v>1</v>
      </c>
      <c r="G30" s="192" t="str">
        <f t="shared" si="113"/>
        <v/>
      </c>
      <c r="H30" s="204"/>
      <c r="I30" s="415">
        <f>SWDATA!E15</f>
        <v>0</v>
      </c>
      <c r="J30" s="237">
        <f t="shared" si="114"/>
        <v>0</v>
      </c>
      <c r="K30" s="238" t="str">
        <f t="shared" si="115"/>
        <v/>
      </c>
      <c r="L30" s="345"/>
      <c r="M30" s="347"/>
      <c r="N30" s="342" t="str">
        <f>IF(LEN(SWDATA!F15)=0,"",IF(LEN(SWDATA!G15)=0,"",IF($O$12="ID",MID(SWDATA!G15,FIND("|",SWDATA!G15)+1,FIND("~~",SWDATA!G15)-FIND("|",SWDATA!G15)-1),IF($O$12="Desc",RIGHT(SWDATA!G15,LEN(SWDATA!G15)-FIND("~~",SWDATA!G15)-1),RIGHT(SWDATA!G15,LEN(SWDATA!G15)-FIND("|",SWDATA!G15))))))</f>
        <v/>
      </c>
      <c r="O30" s="291" t="str">
        <f>IF(LEN(SWDATA!G15)=0,"",IF(LEN(SWDATA!H15)=0,"",IF($O$12="ID",MID(SWDATA!H15,FIND("|",SWDATA!H15)+1,FIND("~~",SWDATA!H15)-FIND("|",SWDATA!H15)-1),IF($O$12="Desc",RIGHT(SWDATA!H15,LEN(SWDATA!H15)-FIND("~~",SWDATA!H15)-1),RIGHT(SWDATA!H15,LEN(SWDATA!H15)-FIND("|",SWDATA!H15))))))</f>
        <v/>
      </c>
      <c r="P30" s="292" t="str">
        <f>IF(LEN(SWDATA!C15)=0,"",SWDATA!C15)</f>
        <v/>
      </c>
      <c r="Q30" s="307" t="str">
        <f t="shared" si="58"/>
        <v/>
      </c>
      <c r="R30" s="223" t="s">
        <v>577</v>
      </c>
      <c r="S30" s="224"/>
      <c r="T30" s="224"/>
      <c r="U30" s="260" t="s">
        <v>579</v>
      </c>
      <c r="V30" s="205" t="s">
        <v>221</v>
      </c>
      <c r="W30" s="261">
        <f>IF(OR(Is_Loading,LEN($A30)=0),"",SWDATA!P15)</f>
        <v>0</v>
      </c>
      <c r="X30" s="262">
        <f>IF(OR(Is_Loading,LEN($A30)=0),"",SWDATA!Q15)</f>
        <v>0</v>
      </c>
      <c r="Y30" s="262">
        <f>IF(OR(Is_Loading,LEN($A30)=0),"",SWDATA!R15)</f>
        <v>0</v>
      </c>
      <c r="Z30" s="261" t="str">
        <f t="shared" si="116"/>
        <v/>
      </c>
      <c r="AA30" s="261">
        <f>IF(OR(Is_Loading,LEN($A30)=0),"",SWDATA!T15)</f>
        <v>0</v>
      </c>
      <c r="AB30" s="262">
        <f>IF(OR(Is_Loading,LEN($A30)=0),"",SWDATA!U15)</f>
        <v>0</v>
      </c>
      <c r="AC30" s="262">
        <f>IF(OR(Is_Loading,LEN($A30)=0),"",SWDATA!V15)</f>
        <v>0</v>
      </c>
      <c r="AD30" s="261" t="str">
        <f t="shared" si="117"/>
        <v/>
      </c>
      <c r="AE30" s="261">
        <f>IF(OR(Is_Loading,LEN($A30)=0),"",SWDATA!X15)</f>
        <v>0</v>
      </c>
      <c r="AF30" s="262">
        <f>IF(OR(Is_Loading,LEN($A30)=0),"",SWDATA!Y15)</f>
        <v>0</v>
      </c>
      <c r="AG30" s="262">
        <f>IF(OR(Is_Loading,LEN($A30)=0),"",SWDATA!Z15)</f>
        <v>0</v>
      </c>
      <c r="AH30" s="261" t="str">
        <f t="shared" si="118"/>
        <v/>
      </c>
      <c r="AI30" s="261">
        <f>IF(OR(Is_Loading,LEN($A30)=0),"",SWDATA!AB15)</f>
        <v>0</v>
      </c>
      <c r="AJ30" s="262">
        <f>IF(OR(Is_Loading,LEN($A30)=0),"",SWDATA!AC15)</f>
        <v>0</v>
      </c>
      <c r="AK30" s="262">
        <f>IF(OR(Is_Loading,LEN($A30)=0),"",SWDATA!AD15)</f>
        <v>0</v>
      </c>
      <c r="AL30" s="261" t="str">
        <f t="shared" si="119"/>
        <v/>
      </c>
      <c r="AM30" s="261">
        <f>IF(OR(Is_Loading,LEN($A30)=0),"",SWDATA!AF15)</f>
        <v>0</v>
      </c>
      <c r="AN30" s="262">
        <f>IF(OR(Is_Loading,LEN($A30)=0),"",SWDATA!AG15)</f>
        <v>0</v>
      </c>
      <c r="AO30" s="319">
        <f>IF(OR(Is_Loading,LEN($A30)=0),"",SWDATA!AH15)</f>
        <v>0</v>
      </c>
      <c r="AP30" s="316" t="str">
        <f t="shared" si="120"/>
        <v/>
      </c>
      <c r="AQ30" s="261">
        <f>IF(OR(Is_Loading,LEN($A30)=0),"",SWDATA!AJ15)</f>
        <v>0</v>
      </c>
      <c r="AR30" s="262">
        <f>IF(OR(Is_Loading,LEN($A30)=0),"",SWDATA!AK15)</f>
        <v>0</v>
      </c>
      <c r="AS30" s="262">
        <f>IF(OR(Is_Loading,LEN($A30)=0),"",SWDATA!AL15)</f>
        <v>0</v>
      </c>
      <c r="AT30" s="261" t="str">
        <f t="shared" si="121"/>
        <v/>
      </c>
      <c r="AU30" s="261">
        <f>IF(OR(Is_Loading,LEN($A30)=0),"",SWDATA!AN15)</f>
        <v>0</v>
      </c>
      <c r="AV30" s="262">
        <f>IF(OR(Is_Loading,LEN($A30)=0),"",SWDATA!AO15)</f>
        <v>0</v>
      </c>
      <c r="AW30" s="262">
        <f>IF(OR(Is_Loading,LEN($A30)=0),"",SWDATA!AP15)</f>
        <v>0</v>
      </c>
      <c r="AX30" s="261" t="str">
        <f t="shared" si="122"/>
        <v/>
      </c>
      <c r="AY30" s="261">
        <f>IF(OR(Is_Loading,LEN($A30)=0),"",SWDATA!AR15)</f>
        <v>0</v>
      </c>
      <c r="AZ30" s="262">
        <f>IF(OR(Is_Loading,LEN($A30)=0),"",SWDATA!AS15)</f>
        <v>0</v>
      </c>
      <c r="BA30" s="262">
        <f>IF(OR(Is_Loading,LEN($A30)=0),"",SWDATA!AT15)</f>
        <v>0</v>
      </c>
      <c r="BB30" s="261" t="str">
        <f t="shared" si="123"/>
        <v/>
      </c>
      <c r="BC30" s="261">
        <f>IF(OR(Is_Loading,LEN($A30)=0),"",SWDATA!AV15)</f>
        <v>0</v>
      </c>
      <c r="BD30" s="262">
        <f>IF(OR(Is_Loading,LEN($A30)=0),"",SWDATA!AW15)</f>
        <v>0</v>
      </c>
      <c r="BE30" s="319">
        <f>IF(OR(Is_Loading,LEN($A30)=0),"",SWDATA!AX15)</f>
        <v>0</v>
      </c>
      <c r="BF30" s="316" t="str">
        <f t="shared" si="124"/>
        <v/>
      </c>
      <c r="BG30"/>
      <c r="BH30"/>
      <c r="BI30"/>
      <c r="BJ30"/>
      <c r="BK30"/>
      <c r="BL30"/>
      <c r="BM30"/>
      <c r="BN30"/>
      <c r="BO30"/>
      <c r="BP30"/>
      <c r="BQ30"/>
      <c r="BR30"/>
      <c r="BS30"/>
      <c r="BT30"/>
      <c r="BU30"/>
      <c r="BV30"/>
      <c r="BW30"/>
      <c r="BX30"/>
      <c r="BY30"/>
      <c r="BZ30"/>
      <c r="CA30"/>
      <c r="CB30"/>
      <c r="CC30"/>
      <c r="CD30"/>
      <c r="CE30"/>
      <c r="CF30"/>
      <c r="CG30"/>
      <c r="CH30"/>
      <c r="CI30"/>
      <c r="CJ30"/>
      <c r="CK30"/>
      <c r="CL30"/>
      <c r="CM30"/>
      <c r="CN30" s="201"/>
      <c r="CO30" s="201"/>
      <c r="CP30" s="201"/>
      <c r="CQ30" s="201"/>
      <c r="CR30" s="201"/>
      <c r="CS30" s="201"/>
      <c r="CT30" s="201"/>
      <c r="CU30" s="201"/>
      <c r="CV30" s="201"/>
      <c r="CW30" s="201"/>
      <c r="CX30" s="201"/>
      <c r="CY30" s="201"/>
      <c r="CZ30" s="201"/>
      <c r="DA30" s="201"/>
      <c r="DB30" s="201"/>
      <c r="DC30" s="201"/>
      <c r="DD30" s="201"/>
      <c r="DE30" s="201"/>
      <c r="DF30" s="201"/>
      <c r="DG30" s="201"/>
      <c r="DH30" s="201"/>
      <c r="DI30" s="201"/>
      <c r="DJ30" s="201"/>
      <c r="DK30" s="201"/>
      <c r="DL30" s="201"/>
      <c r="DM30" s="201"/>
      <c r="DN30" s="201"/>
      <c r="DO30" s="380"/>
      <c r="DP30" s="380"/>
      <c r="DQ30" s="380"/>
      <c r="DR30" s="380"/>
      <c r="DS30" s="367"/>
      <c r="DT30" s="367"/>
      <c r="DU30" s="370">
        <f t="shared" ref="DU30" si="397">COLUMN(W28)</f>
        <v>23</v>
      </c>
      <c r="DV30" s="370">
        <f t="shared" ref="DV30" si="398">SUM(DU30)+DV31+1</f>
        <v>24</v>
      </c>
      <c r="DW30" s="370">
        <f t="shared" ref="DW30" si="399">SUM(DV30)+DW31+1</f>
        <v>25</v>
      </c>
      <c r="DX30" s="370">
        <f t="shared" ref="DX30" si="400">SUM(DW30)+DX31+1</f>
        <v>27</v>
      </c>
      <c r="DY30" s="370">
        <f t="shared" ref="DY30" si="401">SUM(DX30)+DY31+1</f>
        <v>28</v>
      </c>
      <c r="DZ30" s="370">
        <f t="shared" ref="DZ30" si="402">SUM(DY30)+DZ31+1</f>
        <v>29</v>
      </c>
      <c r="EA30" s="370">
        <f t="shared" ref="EA30" si="403">SUM(DZ30)+EA31+1</f>
        <v>31</v>
      </c>
      <c r="EB30" s="370">
        <f t="shared" ref="EB30" si="404">SUM(EA30)+EB31+1</f>
        <v>32</v>
      </c>
      <c r="EC30" s="370">
        <f t="shared" ref="EC30" si="405">SUM(EB30)+EC31+1</f>
        <v>33</v>
      </c>
      <c r="ED30" s="370">
        <f t="shared" ref="ED30" si="406">SUM(EC30)+ED31+1</f>
        <v>35</v>
      </c>
      <c r="EE30" s="370">
        <f t="shared" ref="EE30" si="407">SUM(ED30)+EE31+1</f>
        <v>36</v>
      </c>
      <c r="EF30" s="370">
        <f t="shared" ref="EF30" si="408">SUM(EE30)+EF31+1</f>
        <v>37</v>
      </c>
      <c r="EG30" s="370">
        <f t="shared" ref="EG30" si="409">SUM(EF30)+EG31+1</f>
        <v>39</v>
      </c>
      <c r="EH30" s="370">
        <f t="shared" ref="EH30" si="410">SUM(EG30)+EH31+1</f>
        <v>40</v>
      </c>
      <c r="EI30" s="370">
        <f t="shared" ref="EI30" si="411">SUM(EH30)+EI31+1</f>
        <v>41</v>
      </c>
      <c r="EJ30" s="370">
        <f t="shared" ref="EJ30" si="412">SUM(EI30)+EJ31+1</f>
        <v>43</v>
      </c>
      <c r="EK30" s="370">
        <f t="shared" ref="EK30" si="413">SUM(EJ30)+EK31+1</f>
        <v>44</v>
      </c>
      <c r="EL30" s="370">
        <f t="shared" ref="EL30" si="414">SUM(EK30)+EL31+1</f>
        <v>45</v>
      </c>
      <c r="EM30" s="370">
        <f t="shared" ref="EM30" si="415">SUM(EL30)+EM31+1</f>
        <v>47</v>
      </c>
      <c r="EN30" s="370">
        <f t="shared" ref="EN30" si="416">SUM(EM30)+EN31+1</f>
        <v>48</v>
      </c>
      <c r="EO30" s="370">
        <f t="shared" ref="EO30" si="417">SUM(EN30)+EO31+1</f>
        <v>49</v>
      </c>
      <c r="EP30" s="370">
        <f t="shared" ref="EP30" si="418">SUM(EO30)+EP31+1</f>
        <v>51</v>
      </c>
      <c r="EQ30" s="370">
        <f t="shared" ref="EQ30" si="419">SUM(EP30)+EQ31+1</f>
        <v>52</v>
      </c>
      <c r="ER30" s="370">
        <f t="shared" ref="ER30" si="420">SUM(EQ30)+ER31+1</f>
        <v>53</v>
      </c>
      <c r="ES30" s="370">
        <f t="shared" ref="ES30" si="421">SUM(ER30)+ES31+1</f>
        <v>55</v>
      </c>
      <c r="ET30" s="370">
        <f t="shared" ref="ET30" si="422">SUM(ES30)+ET31+1</f>
        <v>56</v>
      </c>
      <c r="EU30" s="370">
        <f t="shared" ref="EU30" si="423">SUM(ET30)+EU31+1</f>
        <v>57</v>
      </c>
      <c r="EV30" s="370">
        <f t="shared" ref="EV30" si="424">SUM(EU30)+EV31+1</f>
        <v>59</v>
      </c>
      <c r="EW30" s="370">
        <f t="shared" ref="EW30" si="425">SUM(EV30)+EW31+1</f>
        <v>60</v>
      </c>
      <c r="EX30" s="370">
        <f t="shared" ref="EX30" si="426">SUM(EW30)+EX31+1</f>
        <v>61</v>
      </c>
      <c r="EY30" s="370">
        <f t="shared" ref="EY30" si="427">SUM(EX30)+EY31+1</f>
        <v>63</v>
      </c>
      <c r="EZ30" s="370">
        <f t="shared" ref="EZ30" si="428">SUM(EY30)+EZ31+1</f>
        <v>64</v>
      </c>
      <c r="FA30" s="370">
        <f t="shared" ref="FA30" si="429">SUM(EZ30)+FA31+1</f>
        <v>65</v>
      </c>
      <c r="FB30" s="370">
        <f t="shared" ref="FB30" si="430">SUM(FA30)+FB31+1</f>
        <v>67</v>
      </c>
      <c r="FC30" s="370">
        <f t="shared" ref="FC30" si="431">SUM(FB30)+FC31+1</f>
        <v>68</v>
      </c>
      <c r="FD30" s="370">
        <f t="shared" ref="FD30" si="432">SUM(FC30)+FD31+1</f>
        <v>69</v>
      </c>
      <c r="FE30" s="367"/>
      <c r="FF30" s="367"/>
      <c r="FG30" s="367"/>
      <c r="FH30" s="367"/>
      <c r="FI30" s="367"/>
      <c r="FJ30" s="367"/>
      <c r="FK30" s="367"/>
      <c r="FL30" s="367"/>
      <c r="FM30" s="367"/>
      <c r="FN30" s="367"/>
      <c r="FO30" s="367"/>
      <c r="FP30" s="367"/>
      <c r="FQ30" s="367"/>
      <c r="FR30" s="367"/>
      <c r="FS30" s="367"/>
      <c r="FT30" s="367"/>
      <c r="FU30" s="367"/>
      <c r="FV30" s="367"/>
      <c r="FW30" s="367"/>
      <c r="FX30" s="367"/>
      <c r="FY30" s="367"/>
      <c r="FZ30" s="367"/>
      <c r="GA30" s="367"/>
      <c r="GB30" s="367"/>
      <c r="GC30" s="367"/>
      <c r="GD30" s="367"/>
      <c r="GE30" s="367"/>
      <c r="GF30" s="367"/>
      <c r="GG30" s="293"/>
      <c r="GH30" s="293"/>
      <c r="GI30" s="293"/>
      <c r="GJ30" s="293"/>
      <c r="GK30" s="293"/>
      <c r="GL30" s="293"/>
      <c r="GM30" s="293"/>
      <c r="GN30" s="293"/>
      <c r="GO30" s="293"/>
      <c r="GP30" s="293"/>
      <c r="GQ30" s="293"/>
      <c r="GR30" s="293"/>
      <c r="GS30" s="293"/>
      <c r="GT30" s="293"/>
      <c r="GU30" s="293"/>
      <c r="GV30" s="293"/>
      <c r="GW30" s="293"/>
      <c r="GX30" s="293"/>
      <c r="GY30" s="293"/>
      <c r="GZ30" s="293"/>
    </row>
    <row r="31" spans="1:211" s="353" customFormat="1" ht="15" customHeight="1" thickBot="1" x14ac:dyDescent="0.25">
      <c r="A31" s="192">
        <f>SWDATA!O16</f>
        <v>0</v>
      </c>
      <c r="B31" s="192">
        <f>SWDATA!M16</f>
        <v>0</v>
      </c>
      <c r="C31" s="201">
        <f>IF(AND(SWDATA!M16=1,SWDATA!Q16="promotions"),SWDATA!P16,0)</f>
        <v>0</v>
      </c>
      <c r="D31" s="200">
        <f>ROW(SWDATA!M16)</f>
        <v>16</v>
      </c>
      <c r="E31" s="202">
        <f t="shared" si="111"/>
        <v>0</v>
      </c>
      <c r="F31" s="203">
        <f t="shared" si="112"/>
        <v>1</v>
      </c>
      <c r="G31" s="192" t="str">
        <f t="shared" si="113"/>
        <v/>
      </c>
      <c r="H31" s="204"/>
      <c r="I31" s="415">
        <f>SWDATA!E16</f>
        <v>0</v>
      </c>
      <c r="J31" s="328">
        <f t="shared" si="114"/>
        <v>0</v>
      </c>
      <c r="K31" s="329" t="str">
        <f t="shared" si="115"/>
        <v/>
      </c>
      <c r="L31" s="345"/>
      <c r="M31" s="348"/>
      <c r="N31" s="343" t="str">
        <f>IF(LEN(SWDATA!F16)=0,"",IF(LEN(SWDATA!G16)=0,"",IF($O$12="ID",MID(SWDATA!G16,FIND("|",SWDATA!G16)+1,FIND("~~",SWDATA!G16)-FIND("|",SWDATA!G16)-1),IF($O$12="Desc",RIGHT(SWDATA!G16,LEN(SWDATA!G16)-FIND("~~",SWDATA!G16)-1),RIGHT(SWDATA!G16,LEN(SWDATA!G16)-FIND("|",SWDATA!G16))))))</f>
        <v/>
      </c>
      <c r="O31" s="330" t="str">
        <f>IF(LEN(SWDATA!G16)=0,"",IF(LEN(SWDATA!H16)=0,"",IF($O$12="ID",MID(SWDATA!H16,FIND("|",SWDATA!H16)+1,FIND("~~",SWDATA!H16)-FIND("|",SWDATA!H16)-1),IF($O$12="Desc",RIGHT(SWDATA!H16,LEN(SWDATA!H16)-FIND("~~",SWDATA!H16)-1),RIGHT(SWDATA!H16,LEN(SWDATA!H16)-FIND("|",SWDATA!H16))))))</f>
        <v/>
      </c>
      <c r="P31" s="331" t="str">
        <f>IF(LEN(SWDATA!C16)=0,"",SWDATA!C16)</f>
        <v/>
      </c>
      <c r="Q31" s="307" t="str">
        <f t="shared" si="58"/>
        <v/>
      </c>
      <c r="R31" s="313" t="s">
        <v>261</v>
      </c>
      <c r="S31" s="314"/>
      <c r="T31" s="314"/>
      <c r="U31" s="315" t="s">
        <v>580</v>
      </c>
      <c r="V31" s="205" t="s">
        <v>221</v>
      </c>
      <c r="W31" s="332">
        <f>IF(OR(Is_Loading,LEN($A31)=0),"",SWDATA!P16)</f>
        <v>0</v>
      </c>
      <c r="X31" s="333">
        <f>IF(OR(Is_Loading,LEN($A31)=0),"",SWDATA!Q16)</f>
        <v>0</v>
      </c>
      <c r="Y31" s="333">
        <f>IF(OR(Is_Loading,LEN($A31)=0),"",SWDATA!R16)</f>
        <v>0</v>
      </c>
      <c r="Z31" s="332" t="str">
        <f t="shared" si="116"/>
        <v/>
      </c>
      <c r="AA31" s="332">
        <f>IF(OR(Is_Loading,LEN($A31)=0),"",SWDATA!T16)</f>
        <v>0</v>
      </c>
      <c r="AB31" s="333">
        <f>IF(OR(Is_Loading,LEN($A31)=0),"",SWDATA!U16)</f>
        <v>0</v>
      </c>
      <c r="AC31" s="333">
        <f>IF(OR(Is_Loading,LEN($A31)=0),"",SWDATA!V16)</f>
        <v>0</v>
      </c>
      <c r="AD31" s="332" t="str">
        <f t="shared" si="117"/>
        <v/>
      </c>
      <c r="AE31" s="332">
        <f>IF(OR(Is_Loading,LEN($A31)=0),"",SWDATA!X16)</f>
        <v>0</v>
      </c>
      <c r="AF31" s="333">
        <f>IF(OR(Is_Loading,LEN($A31)=0),"",SWDATA!Y16)</f>
        <v>0</v>
      </c>
      <c r="AG31" s="333">
        <f>IF(OR(Is_Loading,LEN($A31)=0),"",SWDATA!Z16)</f>
        <v>0</v>
      </c>
      <c r="AH31" s="332" t="str">
        <f t="shared" si="118"/>
        <v/>
      </c>
      <c r="AI31" s="332">
        <f>IF(OR(Is_Loading,LEN($A31)=0),"",SWDATA!AB16)</f>
        <v>0</v>
      </c>
      <c r="AJ31" s="333">
        <f>IF(OR(Is_Loading,LEN($A31)=0),"",SWDATA!AC16)</f>
        <v>0</v>
      </c>
      <c r="AK31" s="333">
        <f>IF(OR(Is_Loading,LEN($A31)=0),"",SWDATA!AD16)</f>
        <v>0</v>
      </c>
      <c r="AL31" s="332" t="str">
        <f t="shared" si="119"/>
        <v/>
      </c>
      <c r="AM31" s="332">
        <f>IF(OR(Is_Loading,LEN($A31)=0),"",SWDATA!AF16)</f>
        <v>0</v>
      </c>
      <c r="AN31" s="333">
        <f>IF(OR(Is_Loading,LEN($A31)=0),"",SWDATA!AG16)</f>
        <v>0</v>
      </c>
      <c r="AO31" s="334">
        <f>IF(OR(Is_Loading,LEN($A31)=0),"",SWDATA!AH16)</f>
        <v>0</v>
      </c>
      <c r="AP31" s="335" t="str">
        <f t="shared" si="120"/>
        <v/>
      </c>
      <c r="AQ31" s="332">
        <f>IF(OR(Is_Loading,LEN($A31)=0),"",SWDATA!AJ16)</f>
        <v>0</v>
      </c>
      <c r="AR31" s="333">
        <f>IF(OR(Is_Loading,LEN($A31)=0),"",SWDATA!AK16)</f>
        <v>0</v>
      </c>
      <c r="AS31" s="333">
        <f>IF(OR(Is_Loading,LEN($A31)=0),"",SWDATA!AL16)</f>
        <v>0</v>
      </c>
      <c r="AT31" s="332" t="str">
        <f t="shared" si="121"/>
        <v/>
      </c>
      <c r="AU31" s="332">
        <f>IF(OR(Is_Loading,LEN($A31)=0),"",SWDATA!AN16)</f>
        <v>0</v>
      </c>
      <c r="AV31" s="333">
        <f>IF(OR(Is_Loading,LEN($A31)=0),"",SWDATA!AO16)</f>
        <v>0</v>
      </c>
      <c r="AW31" s="333">
        <f>IF(OR(Is_Loading,LEN($A31)=0),"",SWDATA!AP16)</f>
        <v>0</v>
      </c>
      <c r="AX31" s="332" t="str">
        <f t="shared" si="122"/>
        <v/>
      </c>
      <c r="AY31" s="332">
        <f>IF(OR(Is_Loading,LEN($A31)=0),"",SWDATA!AR16)</f>
        <v>0</v>
      </c>
      <c r="AZ31" s="333">
        <f>IF(OR(Is_Loading,LEN($A31)=0),"",SWDATA!AS16)</f>
        <v>0</v>
      </c>
      <c r="BA31" s="333">
        <f>IF(OR(Is_Loading,LEN($A31)=0),"",SWDATA!AT16)</f>
        <v>0</v>
      </c>
      <c r="BB31" s="332" t="str">
        <f t="shared" si="123"/>
        <v/>
      </c>
      <c r="BC31" s="332">
        <f>IF(OR(Is_Loading,LEN($A31)=0),"",SWDATA!AV16)</f>
        <v>0</v>
      </c>
      <c r="BD31" s="333">
        <f>IF(OR(Is_Loading,LEN($A31)=0),"",SWDATA!AW16)</f>
        <v>0</v>
      </c>
      <c r="BE31" s="334">
        <f>IF(OR(Is_Loading,LEN($A31)=0),"",SWDATA!AX16)</f>
        <v>0</v>
      </c>
      <c r="BF31" s="335" t="str">
        <f t="shared" si="124"/>
        <v/>
      </c>
      <c r="BG31"/>
      <c r="BH31"/>
      <c r="BI31"/>
      <c r="BJ31"/>
      <c r="BK31"/>
      <c r="BL31"/>
      <c r="BM31"/>
      <c r="BN31"/>
      <c r="BO31"/>
      <c r="BP31"/>
      <c r="BQ31"/>
      <c r="BR31"/>
      <c r="BS31"/>
      <c r="BT31"/>
      <c r="BU31"/>
      <c r="BV31"/>
      <c r="BW31"/>
      <c r="BX31"/>
      <c r="BY31"/>
      <c r="BZ31"/>
      <c r="CA31"/>
      <c r="CB31"/>
      <c r="CC31"/>
      <c r="CD31"/>
      <c r="CE31"/>
      <c r="CF31"/>
      <c r="CG31"/>
      <c r="CH31"/>
      <c r="CI31"/>
      <c r="CJ31"/>
      <c r="CK31"/>
      <c r="CL31"/>
      <c r="CM31"/>
      <c r="CN31" s="201"/>
      <c r="CO31" s="201"/>
      <c r="CP31" s="201"/>
      <c r="CQ31" s="201"/>
      <c r="CR31" s="201"/>
      <c r="CS31" s="201"/>
      <c r="CT31" s="201"/>
      <c r="CU31" s="201"/>
      <c r="CV31" s="201"/>
      <c r="CW31" s="201"/>
      <c r="CX31" s="201"/>
      <c r="CY31" s="201"/>
      <c r="CZ31" s="201"/>
      <c r="DA31" s="201"/>
      <c r="DB31" s="201"/>
      <c r="DC31" s="201"/>
      <c r="DD31" s="201"/>
      <c r="DE31" s="201"/>
      <c r="DF31" s="201"/>
      <c r="DG31" s="201"/>
      <c r="DH31" s="201"/>
      <c r="DI31" s="201"/>
      <c r="DJ31" s="201"/>
      <c r="DK31" s="201"/>
      <c r="DL31" s="201"/>
      <c r="DM31" s="201"/>
      <c r="DN31" s="201"/>
      <c r="DO31" s="380"/>
      <c r="DP31" s="380"/>
      <c r="DQ31" s="380"/>
      <c r="DR31" s="380"/>
      <c r="DS31" s="367"/>
      <c r="DT31" s="381"/>
      <c r="DU31" s="370"/>
      <c r="DV31" s="370"/>
      <c r="DW31" s="370"/>
      <c r="DX31" s="370">
        <v>1</v>
      </c>
      <c r="DY31" s="370">
        <f t="shared" ref="DY31" si="433">DV31</f>
        <v>0</v>
      </c>
      <c r="DZ31" s="370">
        <f t="shared" ref="DZ31" si="434">DW31</f>
        <v>0</v>
      </c>
      <c r="EA31" s="370">
        <f t="shared" ref="EA31" si="435">DX31</f>
        <v>1</v>
      </c>
      <c r="EB31" s="370">
        <f t="shared" ref="EB31" si="436">DY31</f>
        <v>0</v>
      </c>
      <c r="EC31" s="370">
        <f t="shared" ref="EC31" si="437">DZ31</f>
        <v>0</v>
      </c>
      <c r="ED31" s="370">
        <f t="shared" ref="ED31" si="438">EA31</f>
        <v>1</v>
      </c>
      <c r="EE31" s="370">
        <f t="shared" ref="EE31" si="439">EB31</f>
        <v>0</v>
      </c>
      <c r="EF31" s="370">
        <f t="shared" ref="EF31" si="440">EC31</f>
        <v>0</v>
      </c>
      <c r="EG31" s="370">
        <f t="shared" ref="EG31" si="441">ED31</f>
        <v>1</v>
      </c>
      <c r="EH31" s="370">
        <f t="shared" ref="EH31" si="442">EE31</f>
        <v>0</v>
      </c>
      <c r="EI31" s="370">
        <f t="shared" ref="EI31" si="443">EF31</f>
        <v>0</v>
      </c>
      <c r="EJ31" s="370">
        <f t="shared" ref="EJ31" si="444">EG31</f>
        <v>1</v>
      </c>
      <c r="EK31" s="370">
        <f t="shared" ref="EK31" si="445">EH31</f>
        <v>0</v>
      </c>
      <c r="EL31" s="370">
        <f t="shared" ref="EL31" si="446">EI31</f>
        <v>0</v>
      </c>
      <c r="EM31" s="370">
        <f t="shared" ref="EM31" si="447">EJ31</f>
        <v>1</v>
      </c>
      <c r="EN31" s="370">
        <f t="shared" ref="EN31" si="448">EK31</f>
        <v>0</v>
      </c>
      <c r="EO31" s="370">
        <f t="shared" ref="EO31" si="449">EL31</f>
        <v>0</v>
      </c>
      <c r="EP31" s="370">
        <f t="shared" ref="EP31" si="450">EM31</f>
        <v>1</v>
      </c>
      <c r="EQ31" s="370">
        <f t="shared" ref="EQ31" si="451">EN31</f>
        <v>0</v>
      </c>
      <c r="ER31" s="370">
        <f t="shared" ref="ER31" si="452">EO31</f>
        <v>0</v>
      </c>
      <c r="ES31" s="370">
        <f t="shared" ref="ES31" si="453">EP31</f>
        <v>1</v>
      </c>
      <c r="ET31" s="370">
        <f t="shared" ref="ET31" si="454">EQ31</f>
        <v>0</v>
      </c>
      <c r="EU31" s="370">
        <f t="shared" ref="EU31" si="455">ER31</f>
        <v>0</v>
      </c>
      <c r="EV31" s="370">
        <f t="shared" ref="EV31" si="456">ES31</f>
        <v>1</v>
      </c>
      <c r="EW31" s="370">
        <f t="shared" ref="EW31" si="457">ET31</f>
        <v>0</v>
      </c>
      <c r="EX31" s="370">
        <f t="shared" ref="EX31" si="458">EU31</f>
        <v>0</v>
      </c>
      <c r="EY31" s="370">
        <f t="shared" ref="EY31" si="459">EV31</f>
        <v>1</v>
      </c>
      <c r="EZ31" s="370">
        <f t="shared" ref="EZ31" si="460">EW31</f>
        <v>0</v>
      </c>
      <c r="FA31" s="370">
        <f t="shared" ref="FA31" si="461">EX31</f>
        <v>0</v>
      </c>
      <c r="FB31" s="370">
        <f t="shared" ref="FB31" si="462">EY31</f>
        <v>1</v>
      </c>
      <c r="FC31" s="370">
        <f t="shared" ref="FC31" si="463">EZ31</f>
        <v>0</v>
      </c>
      <c r="FD31" s="370">
        <f t="shared" ref="FD31" si="464">FA31</f>
        <v>0</v>
      </c>
      <c r="FE31" s="383"/>
      <c r="FF31" s="367"/>
      <c r="FG31" s="367"/>
      <c r="FH31" s="367"/>
      <c r="FI31" s="367"/>
      <c r="FJ31" s="367"/>
      <c r="FK31" s="367"/>
      <c r="FL31" s="367"/>
      <c r="FM31" s="367"/>
      <c r="FN31" s="367"/>
      <c r="FO31" s="367"/>
      <c r="FP31" s="367"/>
      <c r="FQ31" s="367"/>
      <c r="FR31" s="367"/>
      <c r="FS31" s="367"/>
      <c r="FT31" s="367"/>
      <c r="FU31" s="367"/>
      <c r="FV31" s="367"/>
      <c r="FW31" s="367"/>
      <c r="FX31" s="367"/>
      <c r="FY31" s="367"/>
      <c r="FZ31" s="367"/>
      <c r="GA31" s="367"/>
      <c r="GB31" s="367"/>
      <c r="GC31" s="367"/>
      <c r="GD31" s="367"/>
      <c r="GE31" s="367"/>
      <c r="GF31" s="367"/>
      <c r="GG31" s="293"/>
      <c r="GH31" s="293"/>
      <c r="GI31" s="293"/>
      <c r="GJ31" s="293"/>
      <c r="GK31" s="293"/>
      <c r="GL31" s="293"/>
      <c r="GM31" s="293"/>
      <c r="GN31" s="293"/>
      <c r="GO31" s="293"/>
      <c r="GP31" s="293"/>
      <c r="GQ31" s="293"/>
      <c r="GR31" s="293"/>
      <c r="GS31" s="293"/>
      <c r="GT31" s="293"/>
      <c r="GU31" s="293"/>
      <c r="GV31" s="293"/>
      <c r="GW31" s="293"/>
      <c r="GX31" s="293"/>
      <c r="GY31" s="293"/>
      <c r="GZ31" s="293"/>
      <c r="HA31" s="293"/>
      <c r="HB31" s="293"/>
      <c r="HC31" s="293"/>
    </row>
    <row r="32" spans="1:211" s="353" customFormat="1" ht="15" customHeight="1" thickTop="1" x14ac:dyDescent="0.2">
      <c r="A32" s="192">
        <f>SWDATA!O17</f>
        <v>0</v>
      </c>
      <c r="B32" s="192">
        <f>SWDATA!M17</f>
        <v>0</v>
      </c>
      <c r="C32" s="201">
        <f>IF(AND(SWDATA!M17=1,SWDATA!Q17="promotions"),SWDATA!P17,0)</f>
        <v>0</v>
      </c>
      <c r="D32" s="200">
        <f>ROW(SWDATA!M17)</f>
        <v>17</v>
      </c>
      <c r="E32" s="202">
        <f t="shared" si="111"/>
        <v>0</v>
      </c>
      <c r="F32" s="203">
        <f t="shared" si="112"/>
        <v>1</v>
      </c>
      <c r="G32" s="192" t="str">
        <f t="shared" si="113"/>
        <v/>
      </c>
      <c r="H32" s="204"/>
      <c r="I32" s="415">
        <f>SWDATA!E17</f>
        <v>0</v>
      </c>
      <c r="J32" s="237">
        <f t="shared" si="114"/>
        <v>0</v>
      </c>
      <c r="K32" s="238" t="str">
        <f t="shared" si="115"/>
        <v/>
      </c>
      <c r="L32" s="345"/>
      <c r="M32" s="347"/>
      <c r="N32" s="342" t="str">
        <f>IF(LEN(SWDATA!F17)=0,"",IF(LEN(SWDATA!G17)=0,"",IF($O$12="ID",MID(SWDATA!G17,FIND("|",SWDATA!G17)+1,FIND("~~",SWDATA!G17)-FIND("|",SWDATA!G17)-1),IF($O$12="Desc",RIGHT(SWDATA!G17,LEN(SWDATA!G17)-FIND("~~",SWDATA!G17)-1),RIGHT(SWDATA!G17,LEN(SWDATA!G17)-FIND("|",SWDATA!G17))))))</f>
        <v/>
      </c>
      <c r="O32" s="291" t="str">
        <f>IF(LEN(SWDATA!G17)=0,"",IF(LEN(SWDATA!H17)=0,"",IF($O$12="ID",MID(SWDATA!H17,FIND("|",SWDATA!H17)+1,FIND("~~",SWDATA!H17)-FIND("|",SWDATA!H17)-1),IF($O$12="Desc",RIGHT(SWDATA!H17,LEN(SWDATA!H17)-FIND("~~",SWDATA!H17)-1),RIGHT(SWDATA!H17,LEN(SWDATA!H17)-FIND("|",SWDATA!H17))))))</f>
        <v/>
      </c>
      <c r="P32" s="292" t="str">
        <f>IF(LEN(SWDATA!C17)=0,"",SWDATA!C17)</f>
        <v/>
      </c>
      <c r="Q32" s="307" t="str">
        <f t="shared" si="58"/>
        <v/>
      </c>
      <c r="R32" s="223" t="s">
        <v>577</v>
      </c>
      <c r="S32" s="224"/>
      <c r="T32" s="224"/>
      <c r="U32" s="260" t="s">
        <v>579</v>
      </c>
      <c r="V32" s="205" t="s">
        <v>221</v>
      </c>
      <c r="W32" s="261">
        <f>IF(OR(Is_Loading,LEN($A32)=0),"",SWDATA!P17)</f>
        <v>0</v>
      </c>
      <c r="X32" s="262">
        <f>IF(OR(Is_Loading,LEN($A32)=0),"",SWDATA!Q17)</f>
        <v>0</v>
      </c>
      <c r="Y32" s="262">
        <f>IF(OR(Is_Loading,LEN($A32)=0),"",SWDATA!R17)</f>
        <v>0</v>
      </c>
      <c r="Z32" s="261" t="str">
        <f t="shared" si="116"/>
        <v/>
      </c>
      <c r="AA32" s="261">
        <f>IF(OR(Is_Loading,LEN($A32)=0),"",SWDATA!T17)</f>
        <v>0</v>
      </c>
      <c r="AB32" s="262">
        <f>IF(OR(Is_Loading,LEN($A32)=0),"",SWDATA!U17)</f>
        <v>0</v>
      </c>
      <c r="AC32" s="262">
        <f>IF(OR(Is_Loading,LEN($A32)=0),"",SWDATA!V17)</f>
        <v>0</v>
      </c>
      <c r="AD32" s="261" t="str">
        <f t="shared" si="117"/>
        <v/>
      </c>
      <c r="AE32" s="261">
        <f>IF(OR(Is_Loading,LEN($A32)=0),"",SWDATA!X17)</f>
        <v>0</v>
      </c>
      <c r="AF32" s="262">
        <f>IF(OR(Is_Loading,LEN($A32)=0),"",SWDATA!Y17)</f>
        <v>0</v>
      </c>
      <c r="AG32" s="262">
        <f>IF(OR(Is_Loading,LEN($A32)=0),"",SWDATA!Z17)</f>
        <v>0</v>
      </c>
      <c r="AH32" s="261" t="str">
        <f t="shared" si="118"/>
        <v/>
      </c>
      <c r="AI32" s="261">
        <f>IF(OR(Is_Loading,LEN($A32)=0),"",SWDATA!AB17)</f>
        <v>0</v>
      </c>
      <c r="AJ32" s="262">
        <f>IF(OR(Is_Loading,LEN($A32)=0),"",SWDATA!AC17)</f>
        <v>0</v>
      </c>
      <c r="AK32" s="262">
        <f>IF(OR(Is_Loading,LEN($A32)=0),"",SWDATA!AD17)</f>
        <v>0</v>
      </c>
      <c r="AL32" s="261" t="str">
        <f t="shared" si="119"/>
        <v/>
      </c>
      <c r="AM32" s="261">
        <f>IF(OR(Is_Loading,LEN($A32)=0),"",SWDATA!AF17)</f>
        <v>0</v>
      </c>
      <c r="AN32" s="262">
        <f>IF(OR(Is_Loading,LEN($A32)=0),"",SWDATA!AG17)</f>
        <v>0</v>
      </c>
      <c r="AO32" s="319">
        <f>IF(OR(Is_Loading,LEN($A32)=0),"",SWDATA!AH17)</f>
        <v>0</v>
      </c>
      <c r="AP32" s="316" t="str">
        <f t="shared" si="120"/>
        <v/>
      </c>
      <c r="AQ32" s="261">
        <f>IF(OR(Is_Loading,LEN($A32)=0),"",SWDATA!AJ17)</f>
        <v>0</v>
      </c>
      <c r="AR32" s="262">
        <f>IF(OR(Is_Loading,LEN($A32)=0),"",SWDATA!AK17)</f>
        <v>0</v>
      </c>
      <c r="AS32" s="262">
        <f>IF(OR(Is_Loading,LEN($A32)=0),"",SWDATA!AL17)</f>
        <v>0</v>
      </c>
      <c r="AT32" s="261" t="str">
        <f t="shared" si="121"/>
        <v/>
      </c>
      <c r="AU32" s="261">
        <f>IF(OR(Is_Loading,LEN($A32)=0),"",SWDATA!AN17)</f>
        <v>0</v>
      </c>
      <c r="AV32" s="262">
        <f>IF(OR(Is_Loading,LEN($A32)=0),"",SWDATA!AO17)</f>
        <v>0</v>
      </c>
      <c r="AW32" s="262">
        <f>IF(OR(Is_Loading,LEN($A32)=0),"",SWDATA!AP17)</f>
        <v>0</v>
      </c>
      <c r="AX32" s="261" t="str">
        <f t="shared" si="122"/>
        <v/>
      </c>
      <c r="AY32" s="261">
        <f>IF(OR(Is_Loading,LEN($A32)=0),"",SWDATA!AR17)</f>
        <v>0</v>
      </c>
      <c r="AZ32" s="262">
        <f>IF(OR(Is_Loading,LEN($A32)=0),"",SWDATA!AS17)</f>
        <v>0</v>
      </c>
      <c r="BA32" s="262">
        <f>IF(OR(Is_Loading,LEN($A32)=0),"",SWDATA!AT17)</f>
        <v>0</v>
      </c>
      <c r="BB32" s="261" t="str">
        <f t="shared" si="123"/>
        <v/>
      </c>
      <c r="BC32" s="261">
        <f>IF(OR(Is_Loading,LEN($A32)=0),"",SWDATA!AV17)</f>
        <v>0</v>
      </c>
      <c r="BD32" s="262">
        <f>IF(OR(Is_Loading,LEN($A32)=0),"",SWDATA!AW17)</f>
        <v>0</v>
      </c>
      <c r="BE32" s="319">
        <f>IF(OR(Is_Loading,LEN($A32)=0),"",SWDATA!AX17)</f>
        <v>0</v>
      </c>
      <c r="BF32" s="316" t="str">
        <f t="shared" si="124"/>
        <v/>
      </c>
      <c r="BG32"/>
      <c r="BH32"/>
      <c r="BI32"/>
      <c r="BJ32"/>
      <c r="BK32"/>
      <c r="BL32"/>
      <c r="BM32"/>
      <c r="BN32"/>
      <c r="BO32"/>
      <c r="BP32"/>
      <c r="BQ32"/>
      <c r="BR32"/>
      <c r="BS32"/>
      <c r="BT32"/>
      <c r="BU32"/>
      <c r="BV32"/>
      <c r="BW32"/>
      <c r="BX32"/>
      <c r="BY32"/>
      <c r="BZ32"/>
      <c r="CA32"/>
      <c r="CB32"/>
      <c r="CC32"/>
      <c r="CD32"/>
      <c r="CE32"/>
      <c r="CF32"/>
      <c r="CG32"/>
      <c r="CH32"/>
      <c r="CI32"/>
      <c r="CJ32"/>
      <c r="CK32"/>
      <c r="CL32"/>
      <c r="CM32"/>
      <c r="CN32" s="201"/>
      <c r="CO32" s="201"/>
      <c r="CP32" s="201"/>
      <c r="CQ32" s="201"/>
      <c r="CR32" s="201"/>
      <c r="CS32" s="201"/>
      <c r="CT32" s="201"/>
      <c r="CU32" s="201"/>
      <c r="CV32" s="201"/>
      <c r="CW32" s="201"/>
      <c r="CX32" s="201"/>
      <c r="CY32" s="201"/>
      <c r="CZ32" s="201"/>
      <c r="DA32" s="201"/>
      <c r="DB32" s="201"/>
      <c r="DC32" s="201"/>
      <c r="DD32" s="201"/>
      <c r="DE32" s="201"/>
      <c r="DF32" s="201"/>
      <c r="DG32" s="201"/>
      <c r="DH32" s="201"/>
      <c r="DI32" s="201"/>
      <c r="DJ32" s="201"/>
      <c r="DK32" s="201"/>
      <c r="DL32" s="201"/>
      <c r="DM32" s="201"/>
      <c r="DN32" s="201"/>
      <c r="DO32" s="380"/>
      <c r="DP32" s="380"/>
      <c r="DQ32" s="380"/>
      <c r="DR32" s="380"/>
      <c r="DS32" s="367"/>
      <c r="DT32" s="367"/>
      <c r="DU32" s="370">
        <f t="shared" ref="DU32" si="465">COLUMN(W30)</f>
        <v>23</v>
      </c>
      <c r="DV32" s="370">
        <f t="shared" ref="DV32" si="466">SUM(DU32)+DV33+1</f>
        <v>24</v>
      </c>
      <c r="DW32" s="370">
        <f t="shared" ref="DW32" si="467">SUM(DV32)+DW33+1</f>
        <v>25</v>
      </c>
      <c r="DX32" s="370">
        <f t="shared" ref="DX32" si="468">SUM(DW32)+DX33+1</f>
        <v>27</v>
      </c>
      <c r="DY32" s="370">
        <f t="shared" ref="DY32" si="469">SUM(DX32)+DY33+1</f>
        <v>28</v>
      </c>
      <c r="DZ32" s="370">
        <f t="shared" ref="DZ32" si="470">SUM(DY32)+DZ33+1</f>
        <v>29</v>
      </c>
      <c r="EA32" s="370">
        <f t="shared" ref="EA32" si="471">SUM(DZ32)+EA33+1</f>
        <v>31</v>
      </c>
      <c r="EB32" s="370">
        <f t="shared" ref="EB32" si="472">SUM(EA32)+EB33+1</f>
        <v>32</v>
      </c>
      <c r="EC32" s="370">
        <f t="shared" ref="EC32" si="473">SUM(EB32)+EC33+1</f>
        <v>33</v>
      </c>
      <c r="ED32" s="370">
        <f t="shared" ref="ED32" si="474">SUM(EC32)+ED33+1</f>
        <v>35</v>
      </c>
      <c r="EE32" s="370">
        <f t="shared" ref="EE32" si="475">SUM(ED32)+EE33+1</f>
        <v>36</v>
      </c>
      <c r="EF32" s="370">
        <f t="shared" ref="EF32" si="476">SUM(EE32)+EF33+1</f>
        <v>37</v>
      </c>
      <c r="EG32" s="370">
        <f t="shared" ref="EG32" si="477">SUM(EF32)+EG33+1</f>
        <v>39</v>
      </c>
      <c r="EH32" s="370">
        <f t="shared" ref="EH32" si="478">SUM(EG32)+EH33+1</f>
        <v>40</v>
      </c>
      <c r="EI32" s="370">
        <f t="shared" ref="EI32" si="479">SUM(EH32)+EI33+1</f>
        <v>41</v>
      </c>
      <c r="EJ32" s="370">
        <f t="shared" ref="EJ32" si="480">SUM(EI32)+EJ33+1</f>
        <v>43</v>
      </c>
      <c r="EK32" s="370">
        <f t="shared" ref="EK32" si="481">SUM(EJ32)+EK33+1</f>
        <v>44</v>
      </c>
      <c r="EL32" s="370">
        <f t="shared" ref="EL32" si="482">SUM(EK32)+EL33+1</f>
        <v>45</v>
      </c>
      <c r="EM32" s="370">
        <f t="shared" ref="EM32" si="483">SUM(EL32)+EM33+1</f>
        <v>47</v>
      </c>
      <c r="EN32" s="370">
        <f t="shared" ref="EN32" si="484">SUM(EM32)+EN33+1</f>
        <v>48</v>
      </c>
      <c r="EO32" s="370">
        <f t="shared" ref="EO32" si="485">SUM(EN32)+EO33+1</f>
        <v>49</v>
      </c>
      <c r="EP32" s="370">
        <f t="shared" ref="EP32" si="486">SUM(EO32)+EP33+1</f>
        <v>51</v>
      </c>
      <c r="EQ32" s="370">
        <f t="shared" ref="EQ32" si="487">SUM(EP32)+EQ33+1</f>
        <v>52</v>
      </c>
      <c r="ER32" s="370">
        <f t="shared" ref="ER32" si="488">SUM(EQ32)+ER33+1</f>
        <v>53</v>
      </c>
      <c r="ES32" s="370">
        <f t="shared" ref="ES32" si="489">SUM(ER32)+ES33+1</f>
        <v>55</v>
      </c>
      <c r="ET32" s="370">
        <f t="shared" ref="ET32" si="490">SUM(ES32)+ET33+1</f>
        <v>56</v>
      </c>
      <c r="EU32" s="370">
        <f t="shared" ref="EU32" si="491">SUM(ET32)+EU33+1</f>
        <v>57</v>
      </c>
      <c r="EV32" s="370">
        <f t="shared" ref="EV32" si="492">SUM(EU32)+EV33+1</f>
        <v>59</v>
      </c>
      <c r="EW32" s="370">
        <f t="shared" ref="EW32" si="493">SUM(EV32)+EW33+1</f>
        <v>60</v>
      </c>
      <c r="EX32" s="370">
        <f t="shared" ref="EX32" si="494">SUM(EW32)+EX33+1</f>
        <v>61</v>
      </c>
      <c r="EY32" s="370">
        <f t="shared" ref="EY32" si="495">SUM(EX32)+EY33+1</f>
        <v>63</v>
      </c>
      <c r="EZ32" s="370">
        <f t="shared" ref="EZ32" si="496">SUM(EY32)+EZ33+1</f>
        <v>64</v>
      </c>
      <c r="FA32" s="370">
        <f t="shared" ref="FA32" si="497">SUM(EZ32)+FA33+1</f>
        <v>65</v>
      </c>
      <c r="FB32" s="370">
        <f t="shared" ref="FB32" si="498">SUM(FA32)+FB33+1</f>
        <v>67</v>
      </c>
      <c r="FC32" s="370">
        <f t="shared" ref="FC32" si="499">SUM(FB32)+FC33+1</f>
        <v>68</v>
      </c>
      <c r="FD32" s="370">
        <f t="shared" ref="FD32" si="500">SUM(FC32)+FD33+1</f>
        <v>69</v>
      </c>
      <c r="FE32" s="367"/>
      <c r="FF32" s="367"/>
      <c r="FG32" s="367"/>
      <c r="FH32" s="367"/>
      <c r="FI32" s="367"/>
      <c r="FJ32" s="367"/>
      <c r="FK32" s="367"/>
      <c r="FL32" s="367"/>
      <c r="FM32" s="367"/>
      <c r="FN32" s="367"/>
      <c r="FO32" s="367"/>
      <c r="FP32" s="367"/>
      <c r="FQ32" s="367"/>
      <c r="FR32" s="367"/>
      <c r="FS32" s="367"/>
      <c r="FT32" s="367"/>
      <c r="FU32" s="367"/>
      <c r="FV32" s="367"/>
      <c r="FW32" s="367"/>
      <c r="FX32" s="367"/>
      <c r="FY32" s="367"/>
      <c r="FZ32" s="367"/>
      <c r="GA32" s="367"/>
      <c r="GB32" s="367"/>
      <c r="GC32" s="367"/>
      <c r="GD32" s="367"/>
      <c r="GE32" s="367"/>
      <c r="GF32" s="367"/>
      <c r="GG32" s="293"/>
      <c r="GH32" s="293"/>
      <c r="GI32" s="293"/>
      <c r="GJ32" s="293"/>
      <c r="GK32" s="293"/>
      <c r="GL32" s="293"/>
      <c r="GM32" s="293"/>
      <c r="GN32" s="293"/>
      <c r="GO32" s="293"/>
      <c r="GP32" s="293"/>
      <c r="GQ32" s="293"/>
      <c r="GR32" s="293"/>
      <c r="GS32" s="293"/>
      <c r="GT32" s="293"/>
      <c r="GU32" s="293"/>
      <c r="GV32" s="293"/>
      <c r="GW32" s="293"/>
      <c r="GX32" s="293"/>
      <c r="GY32" s="293"/>
      <c r="GZ32" s="293"/>
    </row>
    <row r="33" spans="1:211" s="353" customFormat="1" ht="15" customHeight="1" thickBot="1" x14ac:dyDescent="0.25">
      <c r="A33" s="192">
        <f>SWDATA!O18</f>
        <v>0</v>
      </c>
      <c r="B33" s="192">
        <f>SWDATA!M18</f>
        <v>0</v>
      </c>
      <c r="C33" s="201">
        <f>IF(AND(SWDATA!M18=1,SWDATA!Q18="promotions"),SWDATA!P18,0)</f>
        <v>0</v>
      </c>
      <c r="D33" s="200">
        <f>ROW(SWDATA!M18)</f>
        <v>18</v>
      </c>
      <c r="E33" s="202">
        <f t="shared" si="111"/>
        <v>0</v>
      </c>
      <c r="F33" s="203">
        <f t="shared" si="112"/>
        <v>1</v>
      </c>
      <c r="G33" s="192" t="str">
        <f t="shared" si="113"/>
        <v/>
      </c>
      <c r="H33" s="204"/>
      <c r="I33" s="415">
        <f>SWDATA!E18</f>
        <v>0</v>
      </c>
      <c r="J33" s="328">
        <f t="shared" si="114"/>
        <v>0</v>
      </c>
      <c r="K33" s="329" t="str">
        <f t="shared" si="115"/>
        <v/>
      </c>
      <c r="L33" s="345"/>
      <c r="M33" s="348"/>
      <c r="N33" s="343" t="str">
        <f>IF(LEN(SWDATA!F18)=0,"",IF(LEN(SWDATA!G18)=0,"",IF($O$12="ID",MID(SWDATA!G18,FIND("|",SWDATA!G18)+1,FIND("~~",SWDATA!G18)-FIND("|",SWDATA!G18)-1),IF($O$12="Desc",RIGHT(SWDATA!G18,LEN(SWDATA!G18)-FIND("~~",SWDATA!G18)-1),RIGHT(SWDATA!G18,LEN(SWDATA!G18)-FIND("|",SWDATA!G18))))))</f>
        <v/>
      </c>
      <c r="O33" s="330" t="str">
        <f>IF(LEN(SWDATA!G18)=0,"",IF(LEN(SWDATA!H18)=0,"",IF($O$12="ID",MID(SWDATA!H18,FIND("|",SWDATA!H18)+1,FIND("~~",SWDATA!H18)-FIND("|",SWDATA!H18)-1),IF($O$12="Desc",RIGHT(SWDATA!H18,LEN(SWDATA!H18)-FIND("~~",SWDATA!H18)-1),RIGHT(SWDATA!H18,LEN(SWDATA!H18)-FIND("|",SWDATA!H18))))))</f>
        <v/>
      </c>
      <c r="P33" s="331" t="str">
        <f>IF(LEN(SWDATA!C18)=0,"",SWDATA!C18)</f>
        <v/>
      </c>
      <c r="Q33" s="307" t="str">
        <f t="shared" si="58"/>
        <v/>
      </c>
      <c r="R33" s="313" t="s">
        <v>261</v>
      </c>
      <c r="S33" s="314"/>
      <c r="T33" s="314"/>
      <c r="U33" s="315" t="s">
        <v>580</v>
      </c>
      <c r="V33" s="205" t="s">
        <v>221</v>
      </c>
      <c r="W33" s="332">
        <f>IF(OR(Is_Loading,LEN($A33)=0),"",SWDATA!P18)</f>
        <v>0</v>
      </c>
      <c r="X33" s="333">
        <f>IF(OR(Is_Loading,LEN($A33)=0),"",SWDATA!Q18)</f>
        <v>0</v>
      </c>
      <c r="Y33" s="333">
        <f>IF(OR(Is_Loading,LEN($A33)=0),"",SWDATA!R18)</f>
        <v>0</v>
      </c>
      <c r="Z33" s="332" t="str">
        <f t="shared" si="116"/>
        <v/>
      </c>
      <c r="AA33" s="332">
        <f>IF(OR(Is_Loading,LEN($A33)=0),"",SWDATA!T18)</f>
        <v>0</v>
      </c>
      <c r="AB33" s="333">
        <f>IF(OR(Is_Loading,LEN($A33)=0),"",SWDATA!U18)</f>
        <v>0</v>
      </c>
      <c r="AC33" s="333">
        <f>IF(OR(Is_Loading,LEN($A33)=0),"",SWDATA!V18)</f>
        <v>0</v>
      </c>
      <c r="AD33" s="332" t="str">
        <f t="shared" si="117"/>
        <v/>
      </c>
      <c r="AE33" s="332">
        <f>IF(OR(Is_Loading,LEN($A33)=0),"",SWDATA!X18)</f>
        <v>0</v>
      </c>
      <c r="AF33" s="333">
        <f>IF(OR(Is_Loading,LEN($A33)=0),"",SWDATA!Y18)</f>
        <v>0</v>
      </c>
      <c r="AG33" s="333">
        <f>IF(OR(Is_Loading,LEN($A33)=0),"",SWDATA!Z18)</f>
        <v>0</v>
      </c>
      <c r="AH33" s="332" t="str">
        <f t="shared" si="118"/>
        <v/>
      </c>
      <c r="AI33" s="332">
        <f>IF(OR(Is_Loading,LEN($A33)=0),"",SWDATA!AB18)</f>
        <v>0</v>
      </c>
      <c r="AJ33" s="333">
        <f>IF(OR(Is_Loading,LEN($A33)=0),"",SWDATA!AC18)</f>
        <v>0</v>
      </c>
      <c r="AK33" s="333">
        <f>IF(OR(Is_Loading,LEN($A33)=0),"",SWDATA!AD18)</f>
        <v>0</v>
      </c>
      <c r="AL33" s="332" t="str">
        <f t="shared" si="119"/>
        <v/>
      </c>
      <c r="AM33" s="332">
        <f>IF(OR(Is_Loading,LEN($A33)=0),"",SWDATA!AF18)</f>
        <v>0</v>
      </c>
      <c r="AN33" s="333">
        <f>IF(OR(Is_Loading,LEN($A33)=0),"",SWDATA!AG18)</f>
        <v>0</v>
      </c>
      <c r="AO33" s="334">
        <f>IF(OR(Is_Loading,LEN($A33)=0),"",SWDATA!AH18)</f>
        <v>0</v>
      </c>
      <c r="AP33" s="335" t="str">
        <f t="shared" si="120"/>
        <v/>
      </c>
      <c r="AQ33" s="332">
        <f>IF(OR(Is_Loading,LEN($A33)=0),"",SWDATA!AJ18)</f>
        <v>0</v>
      </c>
      <c r="AR33" s="333">
        <f>IF(OR(Is_Loading,LEN($A33)=0),"",SWDATA!AK18)</f>
        <v>0</v>
      </c>
      <c r="AS33" s="333">
        <f>IF(OR(Is_Loading,LEN($A33)=0),"",SWDATA!AL18)</f>
        <v>0</v>
      </c>
      <c r="AT33" s="332" t="str">
        <f t="shared" si="121"/>
        <v/>
      </c>
      <c r="AU33" s="332">
        <f>IF(OR(Is_Loading,LEN($A33)=0),"",SWDATA!AN18)</f>
        <v>0</v>
      </c>
      <c r="AV33" s="333">
        <f>IF(OR(Is_Loading,LEN($A33)=0),"",SWDATA!AO18)</f>
        <v>0</v>
      </c>
      <c r="AW33" s="333">
        <f>IF(OR(Is_Loading,LEN($A33)=0),"",SWDATA!AP18)</f>
        <v>0</v>
      </c>
      <c r="AX33" s="332" t="str">
        <f t="shared" si="122"/>
        <v/>
      </c>
      <c r="AY33" s="332">
        <f>IF(OR(Is_Loading,LEN($A33)=0),"",SWDATA!AR18)</f>
        <v>0</v>
      </c>
      <c r="AZ33" s="333">
        <f>IF(OR(Is_Loading,LEN($A33)=0),"",SWDATA!AS18)</f>
        <v>0</v>
      </c>
      <c r="BA33" s="333">
        <f>IF(OR(Is_Loading,LEN($A33)=0),"",SWDATA!AT18)</f>
        <v>0</v>
      </c>
      <c r="BB33" s="332" t="str">
        <f t="shared" si="123"/>
        <v/>
      </c>
      <c r="BC33" s="332">
        <f>IF(OR(Is_Loading,LEN($A33)=0),"",SWDATA!AV18)</f>
        <v>0</v>
      </c>
      <c r="BD33" s="333">
        <f>IF(OR(Is_Loading,LEN($A33)=0),"",SWDATA!AW18)</f>
        <v>0</v>
      </c>
      <c r="BE33" s="334">
        <f>IF(OR(Is_Loading,LEN($A33)=0),"",SWDATA!AX18)</f>
        <v>0</v>
      </c>
      <c r="BF33" s="335" t="str">
        <f t="shared" si="124"/>
        <v/>
      </c>
      <c r="BG33"/>
      <c r="BH33"/>
      <c r="BI33"/>
      <c r="BJ33"/>
      <c r="BK33"/>
      <c r="BL33"/>
      <c r="BM33"/>
      <c r="BN33"/>
      <c r="BO33"/>
      <c r="BP33"/>
      <c r="BQ33"/>
      <c r="BR33"/>
      <c r="BS33"/>
      <c r="BT33"/>
      <c r="BU33"/>
      <c r="BV33"/>
      <c r="BW33"/>
      <c r="BX33"/>
      <c r="BY33"/>
      <c r="BZ33"/>
      <c r="CA33"/>
      <c r="CB33"/>
      <c r="CC33"/>
      <c r="CD33"/>
      <c r="CE33"/>
      <c r="CF33"/>
      <c r="CG33"/>
      <c r="CH33"/>
      <c r="CI33"/>
      <c r="CJ33"/>
      <c r="CK33"/>
      <c r="CL33"/>
      <c r="CM33"/>
      <c r="CN33" s="201"/>
      <c r="CO33" s="201"/>
      <c r="CP33" s="201"/>
      <c r="CQ33" s="201"/>
      <c r="CR33" s="201"/>
      <c r="CS33" s="201"/>
      <c r="CT33" s="201"/>
      <c r="CU33" s="201"/>
      <c r="CV33" s="201"/>
      <c r="CW33" s="201"/>
      <c r="CX33" s="201"/>
      <c r="CY33" s="201"/>
      <c r="CZ33" s="201"/>
      <c r="DA33" s="201"/>
      <c r="DB33" s="201"/>
      <c r="DC33" s="201"/>
      <c r="DD33" s="201"/>
      <c r="DE33" s="201"/>
      <c r="DF33" s="201"/>
      <c r="DG33" s="201"/>
      <c r="DH33" s="201"/>
      <c r="DI33" s="201"/>
      <c r="DJ33" s="201"/>
      <c r="DK33" s="201"/>
      <c r="DL33" s="201"/>
      <c r="DM33" s="201"/>
      <c r="DN33" s="201"/>
      <c r="DO33" s="380"/>
      <c r="DP33" s="380"/>
      <c r="DQ33" s="380"/>
      <c r="DR33" s="380"/>
      <c r="DS33" s="367"/>
      <c r="DT33" s="381"/>
      <c r="DU33" s="370"/>
      <c r="DV33" s="370"/>
      <c r="DW33" s="370"/>
      <c r="DX33" s="370">
        <v>1</v>
      </c>
      <c r="DY33" s="370">
        <f t="shared" ref="DY33" si="501">DV33</f>
        <v>0</v>
      </c>
      <c r="DZ33" s="370">
        <f t="shared" ref="DZ33" si="502">DW33</f>
        <v>0</v>
      </c>
      <c r="EA33" s="370">
        <f t="shared" ref="EA33" si="503">DX33</f>
        <v>1</v>
      </c>
      <c r="EB33" s="370">
        <f t="shared" ref="EB33" si="504">DY33</f>
        <v>0</v>
      </c>
      <c r="EC33" s="370">
        <f t="shared" ref="EC33" si="505">DZ33</f>
        <v>0</v>
      </c>
      <c r="ED33" s="370">
        <f t="shared" ref="ED33" si="506">EA33</f>
        <v>1</v>
      </c>
      <c r="EE33" s="370">
        <f t="shared" ref="EE33" si="507">EB33</f>
        <v>0</v>
      </c>
      <c r="EF33" s="370">
        <f t="shared" ref="EF33" si="508">EC33</f>
        <v>0</v>
      </c>
      <c r="EG33" s="370">
        <f t="shared" ref="EG33" si="509">ED33</f>
        <v>1</v>
      </c>
      <c r="EH33" s="370">
        <f t="shared" ref="EH33" si="510">EE33</f>
        <v>0</v>
      </c>
      <c r="EI33" s="370">
        <f t="shared" ref="EI33" si="511">EF33</f>
        <v>0</v>
      </c>
      <c r="EJ33" s="370">
        <f t="shared" ref="EJ33" si="512">EG33</f>
        <v>1</v>
      </c>
      <c r="EK33" s="370">
        <f t="shared" ref="EK33" si="513">EH33</f>
        <v>0</v>
      </c>
      <c r="EL33" s="370">
        <f t="shared" ref="EL33" si="514">EI33</f>
        <v>0</v>
      </c>
      <c r="EM33" s="370">
        <f t="shared" ref="EM33" si="515">EJ33</f>
        <v>1</v>
      </c>
      <c r="EN33" s="370">
        <f t="shared" ref="EN33" si="516">EK33</f>
        <v>0</v>
      </c>
      <c r="EO33" s="370">
        <f t="shared" ref="EO33" si="517">EL33</f>
        <v>0</v>
      </c>
      <c r="EP33" s="370">
        <f t="shared" ref="EP33" si="518">EM33</f>
        <v>1</v>
      </c>
      <c r="EQ33" s="370">
        <f t="shared" ref="EQ33" si="519">EN33</f>
        <v>0</v>
      </c>
      <c r="ER33" s="370">
        <f t="shared" ref="ER33" si="520">EO33</f>
        <v>0</v>
      </c>
      <c r="ES33" s="370">
        <f t="shared" ref="ES33" si="521">EP33</f>
        <v>1</v>
      </c>
      <c r="ET33" s="370">
        <f t="shared" ref="ET33" si="522">EQ33</f>
        <v>0</v>
      </c>
      <c r="EU33" s="370">
        <f t="shared" ref="EU33" si="523">ER33</f>
        <v>0</v>
      </c>
      <c r="EV33" s="370">
        <f t="shared" ref="EV33" si="524">ES33</f>
        <v>1</v>
      </c>
      <c r="EW33" s="370">
        <f t="shared" ref="EW33" si="525">ET33</f>
        <v>0</v>
      </c>
      <c r="EX33" s="370">
        <f t="shared" ref="EX33" si="526">EU33</f>
        <v>0</v>
      </c>
      <c r="EY33" s="370">
        <f t="shared" ref="EY33" si="527">EV33</f>
        <v>1</v>
      </c>
      <c r="EZ33" s="370">
        <f t="shared" ref="EZ33" si="528">EW33</f>
        <v>0</v>
      </c>
      <c r="FA33" s="370">
        <f t="shared" ref="FA33" si="529">EX33</f>
        <v>0</v>
      </c>
      <c r="FB33" s="370">
        <f t="shared" ref="FB33" si="530">EY33</f>
        <v>1</v>
      </c>
      <c r="FC33" s="370">
        <f t="shared" ref="FC33" si="531">EZ33</f>
        <v>0</v>
      </c>
      <c r="FD33" s="370">
        <f t="shared" ref="FD33" si="532">FA33</f>
        <v>0</v>
      </c>
      <c r="FE33" s="383"/>
      <c r="FF33" s="367"/>
      <c r="FG33" s="367"/>
      <c r="FH33" s="367"/>
      <c r="FI33" s="367"/>
      <c r="FJ33" s="367"/>
      <c r="FK33" s="367"/>
      <c r="FL33" s="367"/>
      <c r="FM33" s="367"/>
      <c r="FN33" s="367"/>
      <c r="FO33" s="367"/>
      <c r="FP33" s="367"/>
      <c r="FQ33" s="367"/>
      <c r="FR33" s="367"/>
      <c r="FS33" s="367"/>
      <c r="FT33" s="367"/>
      <c r="FU33" s="367"/>
      <c r="FV33" s="367"/>
      <c r="FW33" s="367"/>
      <c r="FX33" s="367"/>
      <c r="FY33" s="367"/>
      <c r="FZ33" s="367"/>
      <c r="GA33" s="367"/>
      <c r="GB33" s="367"/>
      <c r="GC33" s="367"/>
      <c r="GD33" s="367"/>
      <c r="GE33" s="367"/>
      <c r="GF33" s="367"/>
      <c r="GG33" s="293"/>
      <c r="GH33" s="293"/>
      <c r="GI33" s="293"/>
      <c r="GJ33" s="293"/>
      <c r="GK33" s="293"/>
      <c r="GL33" s="293"/>
      <c r="GM33" s="293"/>
      <c r="GN33" s="293"/>
      <c r="GO33" s="293"/>
      <c r="GP33" s="293"/>
      <c r="GQ33" s="293"/>
      <c r="GR33" s="293"/>
      <c r="GS33" s="293"/>
      <c r="GT33" s="293"/>
      <c r="GU33" s="293"/>
      <c r="GV33" s="293"/>
      <c r="GW33" s="293"/>
      <c r="GX33" s="293"/>
      <c r="GY33" s="293"/>
      <c r="GZ33" s="293"/>
      <c r="HA33" s="293"/>
      <c r="HB33" s="293"/>
      <c r="HC33" s="293"/>
    </row>
    <row r="34" spans="1:211" s="353" customFormat="1" ht="15" customHeight="1" thickTop="1" x14ac:dyDescent="0.2">
      <c r="A34" s="192">
        <f>SWDATA!O19</f>
        <v>0</v>
      </c>
      <c r="B34" s="192">
        <f>SWDATA!M19</f>
        <v>0</v>
      </c>
      <c r="C34" s="201">
        <f>IF(AND(SWDATA!M19=1,SWDATA!Q19="promotions"),SWDATA!P19,0)</f>
        <v>0</v>
      </c>
      <c r="D34" s="200">
        <f>ROW(SWDATA!M19)</f>
        <v>19</v>
      </c>
      <c r="E34" s="202">
        <f t="shared" si="111"/>
        <v>0</v>
      </c>
      <c r="F34" s="203">
        <f t="shared" si="112"/>
        <v>1</v>
      </c>
      <c r="G34" s="192" t="str">
        <f t="shared" si="113"/>
        <v/>
      </c>
      <c r="H34" s="204"/>
      <c r="I34" s="415">
        <f>SWDATA!E19</f>
        <v>0</v>
      </c>
      <c r="J34" s="237">
        <f t="shared" si="114"/>
        <v>0</v>
      </c>
      <c r="K34" s="238" t="str">
        <f t="shared" si="115"/>
        <v/>
      </c>
      <c r="L34" s="345"/>
      <c r="M34" s="347"/>
      <c r="N34" s="342" t="str">
        <f>IF(LEN(SWDATA!F19)=0,"",IF(LEN(SWDATA!G19)=0,"",IF($O$12="ID",MID(SWDATA!G19,FIND("|",SWDATA!G19)+1,FIND("~~",SWDATA!G19)-FIND("|",SWDATA!G19)-1),IF($O$12="Desc",RIGHT(SWDATA!G19,LEN(SWDATA!G19)-FIND("~~",SWDATA!G19)-1),RIGHT(SWDATA!G19,LEN(SWDATA!G19)-FIND("|",SWDATA!G19))))))</f>
        <v/>
      </c>
      <c r="O34" s="291" t="str">
        <f>IF(LEN(SWDATA!G19)=0,"",IF(LEN(SWDATA!H19)=0,"",IF($O$12="ID",MID(SWDATA!H19,FIND("|",SWDATA!H19)+1,FIND("~~",SWDATA!H19)-FIND("|",SWDATA!H19)-1),IF($O$12="Desc",RIGHT(SWDATA!H19,LEN(SWDATA!H19)-FIND("~~",SWDATA!H19)-1),RIGHT(SWDATA!H19,LEN(SWDATA!H19)-FIND("|",SWDATA!H19))))))</f>
        <v/>
      </c>
      <c r="P34" s="292" t="str">
        <f>IF(LEN(SWDATA!C19)=0,"",SWDATA!C19)</f>
        <v/>
      </c>
      <c r="Q34" s="307" t="str">
        <f t="shared" si="58"/>
        <v/>
      </c>
      <c r="R34" s="223" t="s">
        <v>577</v>
      </c>
      <c r="S34" s="224"/>
      <c r="T34" s="224"/>
      <c r="U34" s="260" t="s">
        <v>579</v>
      </c>
      <c r="V34" s="205" t="s">
        <v>221</v>
      </c>
      <c r="W34" s="261">
        <f>IF(OR(Is_Loading,LEN($A34)=0),"",SWDATA!P19)</f>
        <v>0</v>
      </c>
      <c r="X34" s="262">
        <f>IF(OR(Is_Loading,LEN($A34)=0),"",SWDATA!Q19)</f>
        <v>0</v>
      </c>
      <c r="Y34" s="262">
        <f>IF(OR(Is_Loading,LEN($A34)=0),"",SWDATA!R19)</f>
        <v>0</v>
      </c>
      <c r="Z34" s="261" t="str">
        <f t="shared" si="116"/>
        <v/>
      </c>
      <c r="AA34" s="261">
        <f>IF(OR(Is_Loading,LEN($A34)=0),"",SWDATA!T19)</f>
        <v>0</v>
      </c>
      <c r="AB34" s="262">
        <f>IF(OR(Is_Loading,LEN($A34)=0),"",SWDATA!U19)</f>
        <v>0</v>
      </c>
      <c r="AC34" s="262">
        <f>IF(OR(Is_Loading,LEN($A34)=0),"",SWDATA!V19)</f>
        <v>0</v>
      </c>
      <c r="AD34" s="261" t="str">
        <f t="shared" si="117"/>
        <v/>
      </c>
      <c r="AE34" s="261">
        <f>IF(OR(Is_Loading,LEN($A34)=0),"",SWDATA!X19)</f>
        <v>0</v>
      </c>
      <c r="AF34" s="262">
        <f>IF(OR(Is_Loading,LEN($A34)=0),"",SWDATA!Y19)</f>
        <v>0</v>
      </c>
      <c r="AG34" s="262">
        <f>IF(OR(Is_Loading,LEN($A34)=0),"",SWDATA!Z19)</f>
        <v>0</v>
      </c>
      <c r="AH34" s="261" t="str">
        <f t="shared" si="118"/>
        <v/>
      </c>
      <c r="AI34" s="261">
        <f>IF(OR(Is_Loading,LEN($A34)=0),"",SWDATA!AB19)</f>
        <v>0</v>
      </c>
      <c r="AJ34" s="262">
        <f>IF(OR(Is_Loading,LEN($A34)=0),"",SWDATA!AC19)</f>
        <v>0</v>
      </c>
      <c r="AK34" s="262">
        <f>IF(OR(Is_Loading,LEN($A34)=0),"",SWDATA!AD19)</f>
        <v>0</v>
      </c>
      <c r="AL34" s="261" t="str">
        <f t="shared" si="119"/>
        <v/>
      </c>
      <c r="AM34" s="261">
        <f>IF(OR(Is_Loading,LEN($A34)=0),"",SWDATA!AF19)</f>
        <v>0</v>
      </c>
      <c r="AN34" s="262">
        <f>IF(OR(Is_Loading,LEN($A34)=0),"",SWDATA!AG19)</f>
        <v>0</v>
      </c>
      <c r="AO34" s="319">
        <f>IF(OR(Is_Loading,LEN($A34)=0),"",SWDATA!AH19)</f>
        <v>0</v>
      </c>
      <c r="AP34" s="316" t="str">
        <f t="shared" si="120"/>
        <v/>
      </c>
      <c r="AQ34" s="261">
        <f>IF(OR(Is_Loading,LEN($A34)=0),"",SWDATA!AJ19)</f>
        <v>0</v>
      </c>
      <c r="AR34" s="262">
        <f>IF(OR(Is_Loading,LEN($A34)=0),"",SWDATA!AK19)</f>
        <v>0</v>
      </c>
      <c r="AS34" s="262">
        <f>IF(OR(Is_Loading,LEN($A34)=0),"",SWDATA!AL19)</f>
        <v>0</v>
      </c>
      <c r="AT34" s="261" t="str">
        <f t="shared" si="121"/>
        <v/>
      </c>
      <c r="AU34" s="261">
        <f>IF(OR(Is_Loading,LEN($A34)=0),"",SWDATA!AN19)</f>
        <v>0</v>
      </c>
      <c r="AV34" s="262">
        <f>IF(OR(Is_Loading,LEN($A34)=0),"",SWDATA!AO19)</f>
        <v>0</v>
      </c>
      <c r="AW34" s="262">
        <f>IF(OR(Is_Loading,LEN($A34)=0),"",SWDATA!AP19)</f>
        <v>0</v>
      </c>
      <c r="AX34" s="261" t="str">
        <f t="shared" si="122"/>
        <v/>
      </c>
      <c r="AY34" s="261">
        <f>IF(OR(Is_Loading,LEN($A34)=0),"",SWDATA!AR19)</f>
        <v>0</v>
      </c>
      <c r="AZ34" s="262">
        <f>IF(OR(Is_Loading,LEN($A34)=0),"",SWDATA!AS19)</f>
        <v>0</v>
      </c>
      <c r="BA34" s="262">
        <f>IF(OR(Is_Loading,LEN($A34)=0),"",SWDATA!AT19)</f>
        <v>0</v>
      </c>
      <c r="BB34" s="261" t="str">
        <f t="shared" si="123"/>
        <v/>
      </c>
      <c r="BC34" s="261">
        <f>IF(OR(Is_Loading,LEN($A34)=0),"",SWDATA!AV19)</f>
        <v>0</v>
      </c>
      <c r="BD34" s="262">
        <f>IF(OR(Is_Loading,LEN($A34)=0),"",SWDATA!AW19)</f>
        <v>0</v>
      </c>
      <c r="BE34" s="319">
        <f>IF(OR(Is_Loading,LEN($A34)=0),"",SWDATA!AX19)</f>
        <v>0</v>
      </c>
      <c r="BF34" s="316" t="str">
        <f t="shared" si="124"/>
        <v/>
      </c>
      <c r="BG34"/>
      <c r="BH34"/>
      <c r="BI34"/>
      <c r="BJ34"/>
      <c r="BK34"/>
      <c r="BL34"/>
      <c r="BM34"/>
      <c r="BN34"/>
      <c r="BO34"/>
      <c r="BP34"/>
      <c r="BQ34"/>
      <c r="BR34"/>
      <c r="BS34"/>
      <c r="BT34"/>
      <c r="BU34"/>
      <c r="BV34"/>
      <c r="BW34"/>
      <c r="BX34"/>
      <c r="BY34"/>
      <c r="BZ34"/>
      <c r="CA34"/>
      <c r="CB34"/>
      <c r="CC34"/>
      <c r="CD34"/>
      <c r="CE34"/>
      <c r="CF34"/>
      <c r="CG34"/>
      <c r="CH34"/>
      <c r="CI34"/>
      <c r="CJ34"/>
      <c r="CK34"/>
      <c r="CL34"/>
      <c r="CM34"/>
      <c r="CN34" s="201"/>
      <c r="CO34" s="201"/>
      <c r="CP34" s="201"/>
      <c r="CQ34" s="201"/>
      <c r="CR34" s="201"/>
      <c r="CS34" s="201"/>
      <c r="CT34" s="201"/>
      <c r="CU34" s="201"/>
      <c r="CV34" s="201"/>
      <c r="CW34" s="201"/>
      <c r="CX34" s="201"/>
      <c r="CY34" s="201"/>
      <c r="CZ34" s="201"/>
      <c r="DA34" s="201"/>
      <c r="DB34" s="201"/>
      <c r="DC34" s="201"/>
      <c r="DD34" s="201"/>
      <c r="DE34" s="201"/>
      <c r="DF34" s="201"/>
      <c r="DG34" s="201"/>
      <c r="DH34" s="201"/>
      <c r="DI34" s="201"/>
      <c r="DJ34" s="201"/>
      <c r="DK34" s="201"/>
      <c r="DL34" s="201"/>
      <c r="DM34" s="201"/>
      <c r="DN34" s="201"/>
      <c r="DO34" s="380"/>
      <c r="DP34" s="380"/>
      <c r="DQ34" s="380"/>
      <c r="DR34" s="380"/>
      <c r="DS34" s="367"/>
      <c r="DT34" s="367"/>
      <c r="DU34" s="370">
        <f t="shared" ref="DU34" si="533">COLUMN(W32)</f>
        <v>23</v>
      </c>
      <c r="DV34" s="370">
        <f t="shared" ref="DV34" si="534">SUM(DU34)+DV35+1</f>
        <v>24</v>
      </c>
      <c r="DW34" s="370">
        <f t="shared" ref="DW34" si="535">SUM(DV34)+DW35+1</f>
        <v>25</v>
      </c>
      <c r="DX34" s="370">
        <f t="shared" ref="DX34" si="536">SUM(DW34)+DX35+1</f>
        <v>27</v>
      </c>
      <c r="DY34" s="370">
        <f t="shared" ref="DY34" si="537">SUM(DX34)+DY35+1</f>
        <v>28</v>
      </c>
      <c r="DZ34" s="370">
        <f t="shared" ref="DZ34" si="538">SUM(DY34)+DZ35+1</f>
        <v>29</v>
      </c>
      <c r="EA34" s="370">
        <f t="shared" ref="EA34" si="539">SUM(DZ34)+EA35+1</f>
        <v>31</v>
      </c>
      <c r="EB34" s="370">
        <f t="shared" ref="EB34" si="540">SUM(EA34)+EB35+1</f>
        <v>32</v>
      </c>
      <c r="EC34" s="370">
        <f t="shared" ref="EC34" si="541">SUM(EB34)+EC35+1</f>
        <v>33</v>
      </c>
      <c r="ED34" s="370">
        <f t="shared" ref="ED34" si="542">SUM(EC34)+ED35+1</f>
        <v>35</v>
      </c>
      <c r="EE34" s="370">
        <f t="shared" ref="EE34" si="543">SUM(ED34)+EE35+1</f>
        <v>36</v>
      </c>
      <c r="EF34" s="370">
        <f t="shared" ref="EF34" si="544">SUM(EE34)+EF35+1</f>
        <v>37</v>
      </c>
      <c r="EG34" s="370">
        <f t="shared" ref="EG34" si="545">SUM(EF34)+EG35+1</f>
        <v>39</v>
      </c>
      <c r="EH34" s="370">
        <f t="shared" ref="EH34" si="546">SUM(EG34)+EH35+1</f>
        <v>40</v>
      </c>
      <c r="EI34" s="370">
        <f t="shared" ref="EI34" si="547">SUM(EH34)+EI35+1</f>
        <v>41</v>
      </c>
      <c r="EJ34" s="370">
        <f t="shared" ref="EJ34" si="548">SUM(EI34)+EJ35+1</f>
        <v>43</v>
      </c>
      <c r="EK34" s="370">
        <f t="shared" ref="EK34" si="549">SUM(EJ34)+EK35+1</f>
        <v>44</v>
      </c>
      <c r="EL34" s="370">
        <f t="shared" ref="EL34" si="550">SUM(EK34)+EL35+1</f>
        <v>45</v>
      </c>
      <c r="EM34" s="370">
        <f t="shared" ref="EM34" si="551">SUM(EL34)+EM35+1</f>
        <v>47</v>
      </c>
      <c r="EN34" s="370">
        <f t="shared" ref="EN34" si="552">SUM(EM34)+EN35+1</f>
        <v>48</v>
      </c>
      <c r="EO34" s="370">
        <f t="shared" ref="EO34" si="553">SUM(EN34)+EO35+1</f>
        <v>49</v>
      </c>
      <c r="EP34" s="370">
        <f t="shared" ref="EP34" si="554">SUM(EO34)+EP35+1</f>
        <v>51</v>
      </c>
      <c r="EQ34" s="370">
        <f t="shared" ref="EQ34" si="555">SUM(EP34)+EQ35+1</f>
        <v>52</v>
      </c>
      <c r="ER34" s="370">
        <f t="shared" ref="ER34" si="556">SUM(EQ34)+ER35+1</f>
        <v>53</v>
      </c>
      <c r="ES34" s="370">
        <f t="shared" ref="ES34" si="557">SUM(ER34)+ES35+1</f>
        <v>55</v>
      </c>
      <c r="ET34" s="370">
        <f t="shared" ref="ET34" si="558">SUM(ES34)+ET35+1</f>
        <v>56</v>
      </c>
      <c r="EU34" s="370">
        <f t="shared" ref="EU34" si="559">SUM(ET34)+EU35+1</f>
        <v>57</v>
      </c>
      <c r="EV34" s="370">
        <f t="shared" ref="EV34" si="560">SUM(EU34)+EV35+1</f>
        <v>59</v>
      </c>
      <c r="EW34" s="370">
        <f t="shared" ref="EW34" si="561">SUM(EV34)+EW35+1</f>
        <v>60</v>
      </c>
      <c r="EX34" s="370">
        <f t="shared" ref="EX34" si="562">SUM(EW34)+EX35+1</f>
        <v>61</v>
      </c>
      <c r="EY34" s="370">
        <f t="shared" ref="EY34" si="563">SUM(EX34)+EY35+1</f>
        <v>63</v>
      </c>
      <c r="EZ34" s="370">
        <f t="shared" ref="EZ34" si="564">SUM(EY34)+EZ35+1</f>
        <v>64</v>
      </c>
      <c r="FA34" s="370">
        <f t="shared" ref="FA34" si="565">SUM(EZ34)+FA35+1</f>
        <v>65</v>
      </c>
      <c r="FB34" s="370">
        <f t="shared" ref="FB34" si="566">SUM(FA34)+FB35+1</f>
        <v>67</v>
      </c>
      <c r="FC34" s="370">
        <f t="shared" ref="FC34" si="567">SUM(FB34)+FC35+1</f>
        <v>68</v>
      </c>
      <c r="FD34" s="370">
        <f t="shared" ref="FD34" si="568">SUM(FC34)+FD35+1</f>
        <v>69</v>
      </c>
      <c r="FE34" s="367"/>
      <c r="FF34" s="367"/>
      <c r="FG34" s="367"/>
      <c r="FH34" s="367"/>
      <c r="FI34" s="367"/>
      <c r="FJ34" s="367"/>
      <c r="FK34" s="367"/>
      <c r="FL34" s="367"/>
      <c r="FM34" s="367"/>
      <c r="FN34" s="367"/>
      <c r="FO34" s="367"/>
      <c r="FP34" s="367"/>
      <c r="FQ34" s="367"/>
      <c r="FR34" s="367"/>
      <c r="FS34" s="367"/>
      <c r="FT34" s="367"/>
      <c r="FU34" s="367"/>
      <c r="FV34" s="367"/>
      <c r="FW34" s="367"/>
      <c r="FX34" s="367"/>
      <c r="FY34" s="367"/>
      <c r="FZ34" s="367"/>
      <c r="GA34" s="367"/>
      <c r="GB34" s="367"/>
      <c r="GC34" s="367"/>
      <c r="GD34" s="367"/>
      <c r="GE34" s="367"/>
      <c r="GF34" s="367"/>
      <c r="GG34" s="293"/>
      <c r="GH34" s="293"/>
      <c r="GI34" s="293"/>
      <c r="GJ34" s="293"/>
      <c r="GK34" s="293"/>
      <c r="GL34" s="293"/>
      <c r="GM34" s="293"/>
      <c r="GN34" s="293"/>
      <c r="GO34" s="293"/>
      <c r="GP34" s="293"/>
      <c r="GQ34" s="293"/>
      <c r="GR34" s="293"/>
      <c r="GS34" s="293"/>
      <c r="GT34" s="293"/>
      <c r="GU34" s="293"/>
      <c r="GV34" s="293"/>
      <c r="GW34" s="293"/>
      <c r="GX34" s="293"/>
      <c r="GY34" s="293"/>
      <c r="GZ34" s="293"/>
    </row>
    <row r="35" spans="1:211" s="353" customFormat="1" ht="15" customHeight="1" thickBot="1" x14ac:dyDescent="0.25">
      <c r="A35" s="192">
        <f>SWDATA!O20</f>
        <v>0</v>
      </c>
      <c r="B35" s="192">
        <f>SWDATA!M20</f>
        <v>0</v>
      </c>
      <c r="C35" s="201">
        <f>IF(AND(SWDATA!M20=1,SWDATA!Q20="promotions"),SWDATA!P20,0)</f>
        <v>0</v>
      </c>
      <c r="D35" s="200">
        <f>ROW(SWDATA!M20)</f>
        <v>20</v>
      </c>
      <c r="E35" s="202">
        <f t="shared" si="111"/>
        <v>0</v>
      </c>
      <c r="F35" s="203">
        <f t="shared" si="112"/>
        <v>1</v>
      </c>
      <c r="G35" s="192" t="str">
        <f t="shared" si="113"/>
        <v/>
      </c>
      <c r="H35" s="204"/>
      <c r="I35" s="415">
        <f>SWDATA!E20</f>
        <v>0</v>
      </c>
      <c r="J35" s="328">
        <f t="shared" si="114"/>
        <v>0</v>
      </c>
      <c r="K35" s="329" t="str">
        <f t="shared" si="115"/>
        <v/>
      </c>
      <c r="L35" s="345"/>
      <c r="M35" s="348"/>
      <c r="N35" s="343" t="str">
        <f>IF(LEN(SWDATA!F20)=0,"",IF(LEN(SWDATA!G20)=0,"",IF($O$12="ID",MID(SWDATA!G20,FIND("|",SWDATA!G20)+1,FIND("~~",SWDATA!G20)-FIND("|",SWDATA!G20)-1),IF($O$12="Desc",RIGHT(SWDATA!G20,LEN(SWDATA!G20)-FIND("~~",SWDATA!G20)-1),RIGHT(SWDATA!G20,LEN(SWDATA!G20)-FIND("|",SWDATA!G20))))))</f>
        <v/>
      </c>
      <c r="O35" s="330" t="str">
        <f>IF(LEN(SWDATA!G20)=0,"",IF(LEN(SWDATA!H20)=0,"",IF($O$12="ID",MID(SWDATA!H20,FIND("|",SWDATA!H20)+1,FIND("~~",SWDATA!H20)-FIND("|",SWDATA!H20)-1),IF($O$12="Desc",RIGHT(SWDATA!H20,LEN(SWDATA!H20)-FIND("~~",SWDATA!H20)-1),RIGHT(SWDATA!H20,LEN(SWDATA!H20)-FIND("|",SWDATA!H20))))))</f>
        <v/>
      </c>
      <c r="P35" s="331" t="str">
        <f>IF(LEN(SWDATA!C20)=0,"",SWDATA!C20)</f>
        <v/>
      </c>
      <c r="Q35" s="307" t="str">
        <f t="shared" si="58"/>
        <v/>
      </c>
      <c r="R35" s="313" t="s">
        <v>261</v>
      </c>
      <c r="S35" s="314"/>
      <c r="T35" s="314"/>
      <c r="U35" s="315" t="s">
        <v>580</v>
      </c>
      <c r="V35" s="205" t="s">
        <v>221</v>
      </c>
      <c r="W35" s="332">
        <f>IF(OR(Is_Loading,LEN($A35)=0),"",SWDATA!P20)</f>
        <v>0</v>
      </c>
      <c r="X35" s="333">
        <f>IF(OR(Is_Loading,LEN($A35)=0),"",SWDATA!Q20)</f>
        <v>0</v>
      </c>
      <c r="Y35" s="333">
        <f>IF(OR(Is_Loading,LEN($A35)=0),"",SWDATA!R20)</f>
        <v>0</v>
      </c>
      <c r="Z35" s="332" t="str">
        <f t="shared" si="116"/>
        <v/>
      </c>
      <c r="AA35" s="332">
        <f>IF(OR(Is_Loading,LEN($A35)=0),"",SWDATA!T20)</f>
        <v>0</v>
      </c>
      <c r="AB35" s="333">
        <f>IF(OR(Is_Loading,LEN($A35)=0),"",SWDATA!U20)</f>
        <v>0</v>
      </c>
      <c r="AC35" s="333">
        <f>IF(OR(Is_Loading,LEN($A35)=0),"",SWDATA!V20)</f>
        <v>0</v>
      </c>
      <c r="AD35" s="332" t="str">
        <f t="shared" si="117"/>
        <v/>
      </c>
      <c r="AE35" s="332">
        <f>IF(OR(Is_Loading,LEN($A35)=0),"",SWDATA!X20)</f>
        <v>0</v>
      </c>
      <c r="AF35" s="333">
        <f>IF(OR(Is_Loading,LEN($A35)=0),"",SWDATA!Y20)</f>
        <v>0</v>
      </c>
      <c r="AG35" s="333">
        <f>IF(OR(Is_Loading,LEN($A35)=0),"",SWDATA!Z20)</f>
        <v>0</v>
      </c>
      <c r="AH35" s="332" t="str">
        <f t="shared" si="118"/>
        <v/>
      </c>
      <c r="AI35" s="332">
        <f>IF(OR(Is_Loading,LEN($A35)=0),"",SWDATA!AB20)</f>
        <v>0</v>
      </c>
      <c r="AJ35" s="333">
        <f>IF(OR(Is_Loading,LEN($A35)=0),"",SWDATA!AC20)</f>
        <v>0</v>
      </c>
      <c r="AK35" s="333">
        <f>IF(OR(Is_Loading,LEN($A35)=0),"",SWDATA!AD20)</f>
        <v>0</v>
      </c>
      <c r="AL35" s="332" t="str">
        <f t="shared" si="119"/>
        <v/>
      </c>
      <c r="AM35" s="332">
        <f>IF(OR(Is_Loading,LEN($A35)=0),"",SWDATA!AF20)</f>
        <v>0</v>
      </c>
      <c r="AN35" s="333">
        <f>IF(OR(Is_Loading,LEN($A35)=0),"",SWDATA!AG20)</f>
        <v>0</v>
      </c>
      <c r="AO35" s="334">
        <f>IF(OR(Is_Loading,LEN($A35)=0),"",SWDATA!AH20)</f>
        <v>0</v>
      </c>
      <c r="AP35" s="335" t="str">
        <f t="shared" si="120"/>
        <v/>
      </c>
      <c r="AQ35" s="332">
        <f>IF(OR(Is_Loading,LEN($A35)=0),"",SWDATA!AJ20)</f>
        <v>0</v>
      </c>
      <c r="AR35" s="333">
        <f>IF(OR(Is_Loading,LEN($A35)=0),"",SWDATA!AK20)</f>
        <v>0</v>
      </c>
      <c r="AS35" s="333">
        <f>IF(OR(Is_Loading,LEN($A35)=0),"",SWDATA!AL20)</f>
        <v>0</v>
      </c>
      <c r="AT35" s="332" t="str">
        <f t="shared" si="121"/>
        <v/>
      </c>
      <c r="AU35" s="332">
        <f>IF(OR(Is_Loading,LEN($A35)=0),"",SWDATA!AN20)</f>
        <v>0</v>
      </c>
      <c r="AV35" s="333">
        <f>IF(OR(Is_Loading,LEN($A35)=0),"",SWDATA!AO20)</f>
        <v>0</v>
      </c>
      <c r="AW35" s="333">
        <f>IF(OR(Is_Loading,LEN($A35)=0),"",SWDATA!AP20)</f>
        <v>0</v>
      </c>
      <c r="AX35" s="332" t="str">
        <f t="shared" si="122"/>
        <v/>
      </c>
      <c r="AY35" s="332">
        <f>IF(OR(Is_Loading,LEN($A35)=0),"",SWDATA!AR20)</f>
        <v>0</v>
      </c>
      <c r="AZ35" s="333">
        <f>IF(OR(Is_Loading,LEN($A35)=0),"",SWDATA!AS20)</f>
        <v>0</v>
      </c>
      <c r="BA35" s="333">
        <f>IF(OR(Is_Loading,LEN($A35)=0),"",SWDATA!AT20)</f>
        <v>0</v>
      </c>
      <c r="BB35" s="332" t="str">
        <f t="shared" si="123"/>
        <v/>
      </c>
      <c r="BC35" s="332">
        <f>IF(OR(Is_Loading,LEN($A35)=0),"",SWDATA!AV20)</f>
        <v>0</v>
      </c>
      <c r="BD35" s="333">
        <f>IF(OR(Is_Loading,LEN($A35)=0),"",SWDATA!AW20)</f>
        <v>0</v>
      </c>
      <c r="BE35" s="334">
        <f>IF(OR(Is_Loading,LEN($A35)=0),"",SWDATA!AX20)</f>
        <v>0</v>
      </c>
      <c r="BF35" s="335" t="str">
        <f t="shared" si="124"/>
        <v/>
      </c>
      <c r="BG35"/>
      <c r="BH35"/>
      <c r="BI35"/>
      <c r="BJ35"/>
      <c r="BK35"/>
      <c r="BL35"/>
      <c r="BM35"/>
      <c r="BN35"/>
      <c r="BO35"/>
      <c r="BP35"/>
      <c r="BQ35"/>
      <c r="BR35"/>
      <c r="BS35"/>
      <c r="BT35"/>
      <c r="BU35"/>
      <c r="BV35"/>
      <c r="BW35"/>
      <c r="BX35"/>
      <c r="BY35"/>
      <c r="BZ35"/>
      <c r="CA35"/>
      <c r="CB35"/>
      <c r="CC35"/>
      <c r="CD35"/>
      <c r="CE35"/>
      <c r="CF35"/>
      <c r="CG35"/>
      <c r="CH35"/>
      <c r="CI35"/>
      <c r="CJ35"/>
      <c r="CK35"/>
      <c r="CL35"/>
      <c r="CM35"/>
      <c r="CN35" s="201"/>
      <c r="CO35" s="201"/>
      <c r="CP35" s="201"/>
      <c r="CQ35" s="201"/>
      <c r="CR35" s="201"/>
      <c r="CS35" s="201"/>
      <c r="CT35" s="201"/>
      <c r="CU35" s="201"/>
      <c r="CV35" s="201"/>
      <c r="CW35" s="201"/>
      <c r="CX35" s="201"/>
      <c r="CY35" s="201"/>
      <c r="CZ35" s="201"/>
      <c r="DA35" s="201"/>
      <c r="DB35" s="201"/>
      <c r="DC35" s="201"/>
      <c r="DD35" s="201"/>
      <c r="DE35" s="201"/>
      <c r="DF35" s="201"/>
      <c r="DG35" s="201"/>
      <c r="DH35" s="201"/>
      <c r="DI35" s="201"/>
      <c r="DJ35" s="201"/>
      <c r="DK35" s="201"/>
      <c r="DL35" s="201"/>
      <c r="DM35" s="201"/>
      <c r="DN35" s="201"/>
      <c r="DO35" s="380"/>
      <c r="DP35" s="380"/>
      <c r="DQ35" s="380"/>
      <c r="DR35" s="380"/>
      <c r="DS35" s="367"/>
      <c r="DT35" s="381"/>
      <c r="DU35" s="370"/>
      <c r="DV35" s="370"/>
      <c r="DW35" s="370"/>
      <c r="DX35" s="370">
        <v>1</v>
      </c>
      <c r="DY35" s="370">
        <f t="shared" ref="DY35" si="569">DV35</f>
        <v>0</v>
      </c>
      <c r="DZ35" s="370">
        <f t="shared" ref="DZ35" si="570">DW35</f>
        <v>0</v>
      </c>
      <c r="EA35" s="370">
        <f t="shared" ref="EA35" si="571">DX35</f>
        <v>1</v>
      </c>
      <c r="EB35" s="370">
        <f t="shared" ref="EB35" si="572">DY35</f>
        <v>0</v>
      </c>
      <c r="EC35" s="370">
        <f t="shared" ref="EC35" si="573">DZ35</f>
        <v>0</v>
      </c>
      <c r="ED35" s="370">
        <f t="shared" ref="ED35" si="574">EA35</f>
        <v>1</v>
      </c>
      <c r="EE35" s="370">
        <f t="shared" ref="EE35" si="575">EB35</f>
        <v>0</v>
      </c>
      <c r="EF35" s="370">
        <f t="shared" ref="EF35" si="576">EC35</f>
        <v>0</v>
      </c>
      <c r="EG35" s="370">
        <f t="shared" ref="EG35" si="577">ED35</f>
        <v>1</v>
      </c>
      <c r="EH35" s="370">
        <f t="shared" ref="EH35" si="578">EE35</f>
        <v>0</v>
      </c>
      <c r="EI35" s="370">
        <f t="shared" ref="EI35" si="579">EF35</f>
        <v>0</v>
      </c>
      <c r="EJ35" s="370">
        <f t="shared" ref="EJ35" si="580">EG35</f>
        <v>1</v>
      </c>
      <c r="EK35" s="370">
        <f t="shared" ref="EK35" si="581">EH35</f>
        <v>0</v>
      </c>
      <c r="EL35" s="370">
        <f t="shared" ref="EL35" si="582">EI35</f>
        <v>0</v>
      </c>
      <c r="EM35" s="370">
        <f t="shared" ref="EM35" si="583">EJ35</f>
        <v>1</v>
      </c>
      <c r="EN35" s="370">
        <f t="shared" ref="EN35" si="584">EK35</f>
        <v>0</v>
      </c>
      <c r="EO35" s="370">
        <f t="shared" ref="EO35" si="585">EL35</f>
        <v>0</v>
      </c>
      <c r="EP35" s="370">
        <f t="shared" ref="EP35" si="586">EM35</f>
        <v>1</v>
      </c>
      <c r="EQ35" s="370">
        <f t="shared" ref="EQ35" si="587">EN35</f>
        <v>0</v>
      </c>
      <c r="ER35" s="370">
        <f t="shared" ref="ER35" si="588">EO35</f>
        <v>0</v>
      </c>
      <c r="ES35" s="370">
        <f t="shared" ref="ES35" si="589">EP35</f>
        <v>1</v>
      </c>
      <c r="ET35" s="370">
        <f t="shared" ref="ET35" si="590">EQ35</f>
        <v>0</v>
      </c>
      <c r="EU35" s="370">
        <f t="shared" ref="EU35" si="591">ER35</f>
        <v>0</v>
      </c>
      <c r="EV35" s="370">
        <f t="shared" ref="EV35" si="592">ES35</f>
        <v>1</v>
      </c>
      <c r="EW35" s="370">
        <f t="shared" ref="EW35" si="593">ET35</f>
        <v>0</v>
      </c>
      <c r="EX35" s="370">
        <f t="shared" ref="EX35" si="594">EU35</f>
        <v>0</v>
      </c>
      <c r="EY35" s="370">
        <f t="shared" ref="EY35" si="595">EV35</f>
        <v>1</v>
      </c>
      <c r="EZ35" s="370">
        <f t="shared" ref="EZ35" si="596">EW35</f>
        <v>0</v>
      </c>
      <c r="FA35" s="370">
        <f t="shared" ref="FA35" si="597">EX35</f>
        <v>0</v>
      </c>
      <c r="FB35" s="370">
        <f t="shared" ref="FB35" si="598">EY35</f>
        <v>1</v>
      </c>
      <c r="FC35" s="370">
        <f t="shared" ref="FC35" si="599">EZ35</f>
        <v>0</v>
      </c>
      <c r="FD35" s="370">
        <f t="shared" ref="FD35" si="600">FA35</f>
        <v>0</v>
      </c>
      <c r="FE35" s="383"/>
      <c r="FF35" s="367"/>
      <c r="FG35" s="367"/>
      <c r="FH35" s="367"/>
      <c r="FI35" s="367"/>
      <c r="FJ35" s="367"/>
      <c r="FK35" s="367"/>
      <c r="FL35" s="367"/>
      <c r="FM35" s="367"/>
      <c r="FN35" s="367"/>
      <c r="FO35" s="367"/>
      <c r="FP35" s="367"/>
      <c r="FQ35" s="367"/>
      <c r="FR35" s="367"/>
      <c r="FS35" s="367"/>
      <c r="FT35" s="367"/>
      <c r="FU35" s="367"/>
      <c r="FV35" s="367"/>
      <c r="FW35" s="367"/>
      <c r="FX35" s="367"/>
      <c r="FY35" s="367"/>
      <c r="FZ35" s="367"/>
      <c r="GA35" s="367"/>
      <c r="GB35" s="367"/>
      <c r="GC35" s="367"/>
      <c r="GD35" s="367"/>
      <c r="GE35" s="367"/>
      <c r="GF35" s="367"/>
      <c r="GG35" s="293"/>
      <c r="GH35" s="293"/>
      <c r="GI35" s="293"/>
      <c r="GJ35" s="293"/>
      <c r="GK35" s="293"/>
      <c r="GL35" s="293"/>
      <c r="GM35" s="293"/>
      <c r="GN35" s="293"/>
      <c r="GO35" s="293"/>
      <c r="GP35" s="293"/>
      <c r="GQ35" s="293"/>
      <c r="GR35" s="293"/>
      <c r="GS35" s="293"/>
      <c r="GT35" s="293"/>
      <c r="GU35" s="293"/>
      <c r="GV35" s="293"/>
      <c r="GW35" s="293"/>
      <c r="GX35" s="293"/>
      <c r="GY35" s="293"/>
      <c r="GZ35" s="293"/>
      <c r="HA35" s="293"/>
      <c r="HB35" s="293"/>
      <c r="HC35" s="293"/>
    </row>
    <row r="36" spans="1:211" s="353" customFormat="1" ht="15" customHeight="1" thickTop="1" x14ac:dyDescent="0.2">
      <c r="A36" s="192">
        <f>SWDATA!O21</f>
        <v>0</v>
      </c>
      <c r="B36" s="192">
        <f>SWDATA!M21</f>
        <v>0</v>
      </c>
      <c r="C36" s="201">
        <f>IF(AND(SWDATA!M21=1,SWDATA!Q21="promotions"),SWDATA!P21,0)</f>
        <v>0</v>
      </c>
      <c r="D36" s="200">
        <f>ROW(SWDATA!M21)</f>
        <v>21</v>
      </c>
      <c r="E36" s="202">
        <f t="shared" si="111"/>
        <v>0</v>
      </c>
      <c r="F36" s="203">
        <f t="shared" si="112"/>
        <v>1</v>
      </c>
      <c r="G36" s="192" t="str">
        <f t="shared" si="113"/>
        <v/>
      </c>
      <c r="H36" s="204"/>
      <c r="I36" s="415">
        <f>SWDATA!E21</f>
        <v>0</v>
      </c>
      <c r="J36" s="237">
        <f t="shared" si="114"/>
        <v>0</v>
      </c>
      <c r="K36" s="238" t="str">
        <f t="shared" si="115"/>
        <v/>
      </c>
      <c r="L36" s="345"/>
      <c r="M36" s="347"/>
      <c r="N36" s="342" t="str">
        <f>IF(LEN(SWDATA!F21)=0,"",IF(LEN(SWDATA!G21)=0,"",IF($O$12="ID",MID(SWDATA!G21,FIND("|",SWDATA!G21)+1,FIND("~~",SWDATA!G21)-FIND("|",SWDATA!G21)-1),IF($O$12="Desc",RIGHT(SWDATA!G21,LEN(SWDATA!G21)-FIND("~~",SWDATA!G21)-1),RIGHT(SWDATA!G21,LEN(SWDATA!G21)-FIND("|",SWDATA!G21))))))</f>
        <v/>
      </c>
      <c r="O36" s="291" t="str">
        <f>IF(LEN(SWDATA!G21)=0,"",IF(LEN(SWDATA!H21)=0,"",IF($O$12="ID",MID(SWDATA!H21,FIND("|",SWDATA!H21)+1,FIND("~~",SWDATA!H21)-FIND("|",SWDATA!H21)-1),IF($O$12="Desc",RIGHT(SWDATA!H21,LEN(SWDATA!H21)-FIND("~~",SWDATA!H21)-1),RIGHT(SWDATA!H21,LEN(SWDATA!H21)-FIND("|",SWDATA!H21))))))</f>
        <v/>
      </c>
      <c r="P36" s="292" t="str">
        <f>IF(LEN(SWDATA!C21)=0,"",SWDATA!C21)</f>
        <v/>
      </c>
      <c r="Q36" s="307" t="str">
        <f t="shared" si="58"/>
        <v/>
      </c>
      <c r="R36" s="223" t="s">
        <v>577</v>
      </c>
      <c r="S36" s="224"/>
      <c r="T36" s="224"/>
      <c r="U36" s="260" t="s">
        <v>579</v>
      </c>
      <c r="V36" s="205" t="s">
        <v>221</v>
      </c>
      <c r="W36" s="261">
        <f>IF(OR(Is_Loading,LEN($A36)=0),"",SWDATA!P21)</f>
        <v>0</v>
      </c>
      <c r="X36" s="262">
        <f>IF(OR(Is_Loading,LEN($A36)=0),"",SWDATA!Q21)</f>
        <v>0</v>
      </c>
      <c r="Y36" s="262">
        <f>IF(OR(Is_Loading,LEN($A36)=0),"",SWDATA!R21)</f>
        <v>0</v>
      </c>
      <c r="Z36" s="261" t="str">
        <f t="shared" si="116"/>
        <v/>
      </c>
      <c r="AA36" s="261">
        <f>IF(OR(Is_Loading,LEN($A36)=0),"",SWDATA!T21)</f>
        <v>0</v>
      </c>
      <c r="AB36" s="262">
        <f>IF(OR(Is_Loading,LEN($A36)=0),"",SWDATA!U21)</f>
        <v>0</v>
      </c>
      <c r="AC36" s="262">
        <f>IF(OR(Is_Loading,LEN($A36)=0),"",SWDATA!V21)</f>
        <v>0</v>
      </c>
      <c r="AD36" s="261" t="str">
        <f t="shared" si="117"/>
        <v/>
      </c>
      <c r="AE36" s="261">
        <f>IF(OR(Is_Loading,LEN($A36)=0),"",SWDATA!X21)</f>
        <v>0</v>
      </c>
      <c r="AF36" s="262">
        <f>IF(OR(Is_Loading,LEN($A36)=0),"",SWDATA!Y21)</f>
        <v>0</v>
      </c>
      <c r="AG36" s="262">
        <f>IF(OR(Is_Loading,LEN($A36)=0),"",SWDATA!Z21)</f>
        <v>0</v>
      </c>
      <c r="AH36" s="261" t="str">
        <f t="shared" si="118"/>
        <v/>
      </c>
      <c r="AI36" s="261">
        <f>IF(OR(Is_Loading,LEN($A36)=0),"",SWDATA!AB21)</f>
        <v>0</v>
      </c>
      <c r="AJ36" s="262">
        <f>IF(OR(Is_Loading,LEN($A36)=0),"",SWDATA!AC21)</f>
        <v>0</v>
      </c>
      <c r="AK36" s="262">
        <f>IF(OR(Is_Loading,LEN($A36)=0),"",SWDATA!AD21)</f>
        <v>0</v>
      </c>
      <c r="AL36" s="261" t="str">
        <f t="shared" si="119"/>
        <v/>
      </c>
      <c r="AM36" s="261">
        <f>IF(OR(Is_Loading,LEN($A36)=0),"",SWDATA!AF21)</f>
        <v>0</v>
      </c>
      <c r="AN36" s="262">
        <f>IF(OR(Is_Loading,LEN($A36)=0),"",SWDATA!AG21)</f>
        <v>0</v>
      </c>
      <c r="AO36" s="319">
        <f>IF(OR(Is_Loading,LEN($A36)=0),"",SWDATA!AH21)</f>
        <v>0</v>
      </c>
      <c r="AP36" s="316" t="str">
        <f t="shared" si="120"/>
        <v/>
      </c>
      <c r="AQ36" s="261">
        <f>IF(OR(Is_Loading,LEN($A36)=0),"",SWDATA!AJ21)</f>
        <v>0</v>
      </c>
      <c r="AR36" s="262">
        <f>IF(OR(Is_Loading,LEN($A36)=0),"",SWDATA!AK21)</f>
        <v>0</v>
      </c>
      <c r="AS36" s="262">
        <f>IF(OR(Is_Loading,LEN($A36)=0),"",SWDATA!AL21)</f>
        <v>0</v>
      </c>
      <c r="AT36" s="261" t="str">
        <f t="shared" si="121"/>
        <v/>
      </c>
      <c r="AU36" s="261">
        <f>IF(OR(Is_Loading,LEN($A36)=0),"",SWDATA!AN21)</f>
        <v>0</v>
      </c>
      <c r="AV36" s="262">
        <f>IF(OR(Is_Loading,LEN($A36)=0),"",SWDATA!AO21)</f>
        <v>0</v>
      </c>
      <c r="AW36" s="262">
        <f>IF(OR(Is_Loading,LEN($A36)=0),"",SWDATA!AP21)</f>
        <v>0</v>
      </c>
      <c r="AX36" s="261" t="str">
        <f t="shared" si="122"/>
        <v/>
      </c>
      <c r="AY36" s="261">
        <f>IF(OR(Is_Loading,LEN($A36)=0),"",SWDATA!AR21)</f>
        <v>0</v>
      </c>
      <c r="AZ36" s="262">
        <f>IF(OR(Is_Loading,LEN($A36)=0),"",SWDATA!AS21)</f>
        <v>0</v>
      </c>
      <c r="BA36" s="262">
        <f>IF(OR(Is_Loading,LEN($A36)=0),"",SWDATA!AT21)</f>
        <v>0</v>
      </c>
      <c r="BB36" s="261" t="str">
        <f t="shared" si="123"/>
        <v/>
      </c>
      <c r="BC36" s="261">
        <f>IF(OR(Is_Loading,LEN($A36)=0),"",SWDATA!AV21)</f>
        <v>0</v>
      </c>
      <c r="BD36" s="262">
        <f>IF(OR(Is_Loading,LEN($A36)=0),"",SWDATA!AW21)</f>
        <v>0</v>
      </c>
      <c r="BE36" s="319">
        <f>IF(OR(Is_Loading,LEN($A36)=0),"",SWDATA!AX21)</f>
        <v>0</v>
      </c>
      <c r="BF36" s="316" t="str">
        <f t="shared" si="124"/>
        <v/>
      </c>
      <c r="BG36"/>
      <c r="BH36"/>
      <c r="BI36"/>
      <c r="BJ36"/>
      <c r="BK36"/>
      <c r="BL36"/>
      <c r="BM36"/>
      <c r="BN36"/>
      <c r="BO36"/>
      <c r="BP36"/>
      <c r="BQ36"/>
      <c r="BR36"/>
      <c r="BS36"/>
      <c r="BT36"/>
      <c r="BU36"/>
      <c r="BV36"/>
      <c r="BW36"/>
      <c r="BX36"/>
      <c r="BY36"/>
      <c r="BZ36"/>
      <c r="CA36"/>
      <c r="CB36"/>
      <c r="CC36"/>
      <c r="CD36"/>
      <c r="CE36"/>
      <c r="CF36"/>
      <c r="CG36"/>
      <c r="CH36"/>
      <c r="CI36"/>
      <c r="CJ36"/>
      <c r="CK36"/>
      <c r="CL36"/>
      <c r="CM36"/>
      <c r="CN36" s="201"/>
      <c r="CO36" s="201"/>
      <c r="CP36" s="201"/>
      <c r="CQ36" s="201"/>
      <c r="CR36" s="201"/>
      <c r="CS36" s="201"/>
      <c r="CT36" s="201"/>
      <c r="CU36" s="201"/>
      <c r="CV36" s="201"/>
      <c r="CW36" s="201"/>
      <c r="CX36" s="201"/>
      <c r="CY36" s="201"/>
      <c r="CZ36" s="201"/>
      <c r="DA36" s="201"/>
      <c r="DB36" s="201"/>
      <c r="DC36" s="201"/>
      <c r="DD36" s="201"/>
      <c r="DE36" s="201"/>
      <c r="DF36" s="201"/>
      <c r="DG36" s="201"/>
      <c r="DH36" s="201"/>
      <c r="DI36" s="201"/>
      <c r="DJ36" s="201"/>
      <c r="DK36" s="201"/>
      <c r="DL36" s="201"/>
      <c r="DM36" s="201"/>
      <c r="DN36" s="201"/>
      <c r="DO36" s="380"/>
      <c r="DP36" s="380"/>
      <c r="DQ36" s="380"/>
      <c r="DR36" s="380"/>
      <c r="DS36" s="367"/>
      <c r="DT36" s="367"/>
      <c r="DU36" s="370">
        <f t="shared" ref="DU36" si="601">COLUMN(W34)</f>
        <v>23</v>
      </c>
      <c r="DV36" s="370">
        <f t="shared" ref="DV36" si="602">SUM(DU36)+DV37+1</f>
        <v>24</v>
      </c>
      <c r="DW36" s="370">
        <f t="shared" ref="DW36" si="603">SUM(DV36)+DW37+1</f>
        <v>25</v>
      </c>
      <c r="DX36" s="370">
        <f t="shared" ref="DX36" si="604">SUM(DW36)+DX37+1</f>
        <v>27</v>
      </c>
      <c r="DY36" s="370">
        <f t="shared" ref="DY36" si="605">SUM(DX36)+DY37+1</f>
        <v>28</v>
      </c>
      <c r="DZ36" s="370">
        <f t="shared" ref="DZ36" si="606">SUM(DY36)+DZ37+1</f>
        <v>29</v>
      </c>
      <c r="EA36" s="370">
        <f t="shared" ref="EA36" si="607">SUM(DZ36)+EA37+1</f>
        <v>31</v>
      </c>
      <c r="EB36" s="370">
        <f t="shared" ref="EB36" si="608">SUM(EA36)+EB37+1</f>
        <v>32</v>
      </c>
      <c r="EC36" s="370">
        <f t="shared" ref="EC36" si="609">SUM(EB36)+EC37+1</f>
        <v>33</v>
      </c>
      <c r="ED36" s="370">
        <f t="shared" ref="ED36" si="610">SUM(EC36)+ED37+1</f>
        <v>35</v>
      </c>
      <c r="EE36" s="370">
        <f t="shared" ref="EE36" si="611">SUM(ED36)+EE37+1</f>
        <v>36</v>
      </c>
      <c r="EF36" s="370">
        <f t="shared" ref="EF36" si="612">SUM(EE36)+EF37+1</f>
        <v>37</v>
      </c>
      <c r="EG36" s="370">
        <f t="shared" ref="EG36" si="613">SUM(EF36)+EG37+1</f>
        <v>39</v>
      </c>
      <c r="EH36" s="370">
        <f t="shared" ref="EH36" si="614">SUM(EG36)+EH37+1</f>
        <v>40</v>
      </c>
      <c r="EI36" s="370">
        <f t="shared" ref="EI36" si="615">SUM(EH36)+EI37+1</f>
        <v>41</v>
      </c>
      <c r="EJ36" s="370">
        <f t="shared" ref="EJ36" si="616">SUM(EI36)+EJ37+1</f>
        <v>43</v>
      </c>
      <c r="EK36" s="370">
        <f t="shared" ref="EK36" si="617">SUM(EJ36)+EK37+1</f>
        <v>44</v>
      </c>
      <c r="EL36" s="370">
        <f t="shared" ref="EL36" si="618">SUM(EK36)+EL37+1</f>
        <v>45</v>
      </c>
      <c r="EM36" s="370">
        <f t="shared" ref="EM36" si="619">SUM(EL36)+EM37+1</f>
        <v>47</v>
      </c>
      <c r="EN36" s="370">
        <f t="shared" ref="EN36" si="620">SUM(EM36)+EN37+1</f>
        <v>48</v>
      </c>
      <c r="EO36" s="370">
        <f t="shared" ref="EO36" si="621">SUM(EN36)+EO37+1</f>
        <v>49</v>
      </c>
      <c r="EP36" s="370">
        <f t="shared" ref="EP36" si="622">SUM(EO36)+EP37+1</f>
        <v>51</v>
      </c>
      <c r="EQ36" s="370">
        <f t="shared" ref="EQ36" si="623">SUM(EP36)+EQ37+1</f>
        <v>52</v>
      </c>
      <c r="ER36" s="370">
        <f t="shared" ref="ER36" si="624">SUM(EQ36)+ER37+1</f>
        <v>53</v>
      </c>
      <c r="ES36" s="370">
        <f t="shared" ref="ES36" si="625">SUM(ER36)+ES37+1</f>
        <v>55</v>
      </c>
      <c r="ET36" s="370">
        <f t="shared" ref="ET36" si="626">SUM(ES36)+ET37+1</f>
        <v>56</v>
      </c>
      <c r="EU36" s="370">
        <f t="shared" ref="EU36" si="627">SUM(ET36)+EU37+1</f>
        <v>57</v>
      </c>
      <c r="EV36" s="370">
        <f t="shared" ref="EV36" si="628">SUM(EU36)+EV37+1</f>
        <v>59</v>
      </c>
      <c r="EW36" s="370">
        <f t="shared" ref="EW36" si="629">SUM(EV36)+EW37+1</f>
        <v>60</v>
      </c>
      <c r="EX36" s="370">
        <f t="shared" ref="EX36" si="630">SUM(EW36)+EX37+1</f>
        <v>61</v>
      </c>
      <c r="EY36" s="370">
        <f t="shared" ref="EY36" si="631">SUM(EX36)+EY37+1</f>
        <v>63</v>
      </c>
      <c r="EZ36" s="370">
        <f t="shared" ref="EZ36" si="632">SUM(EY36)+EZ37+1</f>
        <v>64</v>
      </c>
      <c r="FA36" s="370">
        <f t="shared" ref="FA36" si="633">SUM(EZ36)+FA37+1</f>
        <v>65</v>
      </c>
      <c r="FB36" s="370">
        <f t="shared" ref="FB36" si="634">SUM(FA36)+FB37+1</f>
        <v>67</v>
      </c>
      <c r="FC36" s="370">
        <f t="shared" ref="FC36" si="635">SUM(FB36)+FC37+1</f>
        <v>68</v>
      </c>
      <c r="FD36" s="370">
        <f t="shared" ref="FD36" si="636">SUM(FC36)+FD37+1</f>
        <v>69</v>
      </c>
      <c r="FE36" s="367"/>
      <c r="FF36" s="367"/>
      <c r="FG36" s="367"/>
      <c r="FH36" s="367"/>
      <c r="FI36" s="367"/>
      <c r="FJ36" s="367"/>
      <c r="FK36" s="367"/>
      <c r="FL36" s="367"/>
      <c r="FM36" s="367"/>
      <c r="FN36" s="367"/>
      <c r="FO36" s="367"/>
      <c r="FP36" s="367"/>
      <c r="FQ36" s="367"/>
      <c r="FR36" s="367"/>
      <c r="FS36" s="367"/>
      <c r="FT36" s="367"/>
      <c r="FU36" s="367"/>
      <c r="FV36" s="367"/>
      <c r="FW36" s="367"/>
      <c r="FX36" s="367"/>
      <c r="FY36" s="367"/>
      <c r="FZ36" s="367"/>
      <c r="GA36" s="367"/>
      <c r="GB36" s="367"/>
      <c r="GC36" s="367"/>
      <c r="GD36" s="367"/>
      <c r="GE36" s="367"/>
      <c r="GF36" s="367"/>
      <c r="GG36" s="293"/>
      <c r="GH36" s="293"/>
      <c r="GI36" s="293"/>
      <c r="GJ36" s="293"/>
      <c r="GK36" s="293"/>
      <c r="GL36" s="293"/>
      <c r="GM36" s="293"/>
      <c r="GN36" s="293"/>
      <c r="GO36" s="293"/>
      <c r="GP36" s="293"/>
      <c r="GQ36" s="293"/>
      <c r="GR36" s="293"/>
      <c r="GS36" s="293"/>
      <c r="GT36" s="293"/>
      <c r="GU36" s="293"/>
      <c r="GV36" s="293"/>
      <c r="GW36" s="293"/>
      <c r="GX36" s="293"/>
      <c r="GY36" s="293"/>
      <c r="GZ36" s="293"/>
    </row>
    <row r="37" spans="1:211" s="353" customFormat="1" ht="15" customHeight="1" thickBot="1" x14ac:dyDescent="0.25">
      <c r="A37" s="192">
        <f>SWDATA!O22</f>
        <v>0</v>
      </c>
      <c r="B37" s="192">
        <f>SWDATA!M22</f>
        <v>0</v>
      </c>
      <c r="C37" s="201">
        <f>IF(AND(SWDATA!M22=1,SWDATA!Q22="promotions"),SWDATA!P22,0)</f>
        <v>0</v>
      </c>
      <c r="D37" s="200">
        <f>ROW(SWDATA!M22)</f>
        <v>22</v>
      </c>
      <c r="E37" s="202">
        <f t="shared" si="111"/>
        <v>0</v>
      </c>
      <c r="F37" s="203">
        <f t="shared" si="112"/>
        <v>1</v>
      </c>
      <c r="G37" s="192" t="str">
        <f t="shared" si="113"/>
        <v/>
      </c>
      <c r="H37" s="204"/>
      <c r="I37" s="415">
        <f>SWDATA!E22</f>
        <v>0</v>
      </c>
      <c r="J37" s="328">
        <f t="shared" si="114"/>
        <v>0</v>
      </c>
      <c r="K37" s="329" t="str">
        <f t="shared" si="115"/>
        <v/>
      </c>
      <c r="L37" s="345"/>
      <c r="M37" s="348"/>
      <c r="N37" s="343" t="str">
        <f>IF(LEN(SWDATA!F22)=0,"",IF(LEN(SWDATA!G22)=0,"",IF($O$12="ID",MID(SWDATA!G22,FIND("|",SWDATA!G22)+1,FIND("~~",SWDATA!G22)-FIND("|",SWDATA!G22)-1),IF($O$12="Desc",RIGHT(SWDATA!G22,LEN(SWDATA!G22)-FIND("~~",SWDATA!G22)-1),RIGHT(SWDATA!G22,LEN(SWDATA!G22)-FIND("|",SWDATA!G22))))))</f>
        <v/>
      </c>
      <c r="O37" s="330" t="str">
        <f>IF(LEN(SWDATA!G22)=0,"",IF(LEN(SWDATA!H22)=0,"",IF($O$12="ID",MID(SWDATA!H22,FIND("|",SWDATA!H22)+1,FIND("~~",SWDATA!H22)-FIND("|",SWDATA!H22)-1),IF($O$12="Desc",RIGHT(SWDATA!H22,LEN(SWDATA!H22)-FIND("~~",SWDATA!H22)-1),RIGHT(SWDATA!H22,LEN(SWDATA!H22)-FIND("|",SWDATA!H22))))))</f>
        <v/>
      </c>
      <c r="P37" s="331" t="str">
        <f>IF(LEN(SWDATA!C22)=0,"",SWDATA!C22)</f>
        <v/>
      </c>
      <c r="Q37" s="307" t="str">
        <f t="shared" si="58"/>
        <v/>
      </c>
      <c r="R37" s="313" t="s">
        <v>261</v>
      </c>
      <c r="S37" s="314"/>
      <c r="T37" s="314"/>
      <c r="U37" s="315" t="s">
        <v>580</v>
      </c>
      <c r="V37" s="205" t="s">
        <v>221</v>
      </c>
      <c r="W37" s="332">
        <f>IF(OR(Is_Loading,LEN($A37)=0),"",SWDATA!P22)</f>
        <v>0</v>
      </c>
      <c r="X37" s="333">
        <f>IF(OR(Is_Loading,LEN($A37)=0),"",SWDATA!Q22)</f>
        <v>0</v>
      </c>
      <c r="Y37" s="333">
        <f>IF(OR(Is_Loading,LEN($A37)=0),"",SWDATA!R22)</f>
        <v>0</v>
      </c>
      <c r="Z37" s="332" t="str">
        <f t="shared" si="116"/>
        <v/>
      </c>
      <c r="AA37" s="332">
        <f>IF(OR(Is_Loading,LEN($A37)=0),"",SWDATA!T22)</f>
        <v>0</v>
      </c>
      <c r="AB37" s="333">
        <f>IF(OR(Is_Loading,LEN($A37)=0),"",SWDATA!U22)</f>
        <v>0</v>
      </c>
      <c r="AC37" s="333">
        <f>IF(OR(Is_Loading,LEN($A37)=0),"",SWDATA!V22)</f>
        <v>0</v>
      </c>
      <c r="AD37" s="332" t="str">
        <f t="shared" si="117"/>
        <v/>
      </c>
      <c r="AE37" s="332">
        <f>IF(OR(Is_Loading,LEN($A37)=0),"",SWDATA!X22)</f>
        <v>0</v>
      </c>
      <c r="AF37" s="333">
        <f>IF(OR(Is_Loading,LEN($A37)=0),"",SWDATA!Y22)</f>
        <v>0</v>
      </c>
      <c r="AG37" s="333">
        <f>IF(OR(Is_Loading,LEN($A37)=0),"",SWDATA!Z22)</f>
        <v>0</v>
      </c>
      <c r="AH37" s="332" t="str">
        <f t="shared" si="118"/>
        <v/>
      </c>
      <c r="AI37" s="332">
        <f>IF(OR(Is_Loading,LEN($A37)=0),"",SWDATA!AB22)</f>
        <v>0</v>
      </c>
      <c r="AJ37" s="333">
        <f>IF(OR(Is_Loading,LEN($A37)=0),"",SWDATA!AC22)</f>
        <v>0</v>
      </c>
      <c r="AK37" s="333">
        <f>IF(OR(Is_Loading,LEN($A37)=0),"",SWDATA!AD22)</f>
        <v>0</v>
      </c>
      <c r="AL37" s="332" t="str">
        <f t="shared" si="119"/>
        <v/>
      </c>
      <c r="AM37" s="332">
        <f>IF(OR(Is_Loading,LEN($A37)=0),"",SWDATA!AF22)</f>
        <v>0</v>
      </c>
      <c r="AN37" s="333">
        <f>IF(OR(Is_Loading,LEN($A37)=0),"",SWDATA!AG22)</f>
        <v>0</v>
      </c>
      <c r="AO37" s="334">
        <f>IF(OR(Is_Loading,LEN($A37)=0),"",SWDATA!AH22)</f>
        <v>0</v>
      </c>
      <c r="AP37" s="335" t="str">
        <f t="shared" si="120"/>
        <v/>
      </c>
      <c r="AQ37" s="332">
        <f>IF(OR(Is_Loading,LEN($A37)=0),"",SWDATA!AJ22)</f>
        <v>0</v>
      </c>
      <c r="AR37" s="333">
        <f>IF(OR(Is_Loading,LEN($A37)=0),"",SWDATA!AK22)</f>
        <v>0</v>
      </c>
      <c r="AS37" s="333">
        <f>IF(OR(Is_Loading,LEN($A37)=0),"",SWDATA!AL22)</f>
        <v>0</v>
      </c>
      <c r="AT37" s="332" t="str">
        <f t="shared" si="121"/>
        <v/>
      </c>
      <c r="AU37" s="332">
        <f>IF(OR(Is_Loading,LEN($A37)=0),"",SWDATA!AN22)</f>
        <v>0</v>
      </c>
      <c r="AV37" s="333">
        <f>IF(OR(Is_Loading,LEN($A37)=0),"",SWDATA!AO22)</f>
        <v>0</v>
      </c>
      <c r="AW37" s="333">
        <f>IF(OR(Is_Loading,LEN($A37)=0),"",SWDATA!AP22)</f>
        <v>0</v>
      </c>
      <c r="AX37" s="332" t="str">
        <f t="shared" si="122"/>
        <v/>
      </c>
      <c r="AY37" s="332">
        <f>IF(OR(Is_Loading,LEN($A37)=0),"",SWDATA!AR22)</f>
        <v>0</v>
      </c>
      <c r="AZ37" s="333">
        <f>IF(OR(Is_Loading,LEN($A37)=0),"",SWDATA!AS22)</f>
        <v>0</v>
      </c>
      <c r="BA37" s="333">
        <f>IF(OR(Is_Loading,LEN($A37)=0),"",SWDATA!AT22)</f>
        <v>0</v>
      </c>
      <c r="BB37" s="332" t="str">
        <f t="shared" si="123"/>
        <v/>
      </c>
      <c r="BC37" s="332">
        <f>IF(OR(Is_Loading,LEN($A37)=0),"",SWDATA!AV22)</f>
        <v>0</v>
      </c>
      <c r="BD37" s="333">
        <f>IF(OR(Is_Loading,LEN($A37)=0),"",SWDATA!AW22)</f>
        <v>0</v>
      </c>
      <c r="BE37" s="334">
        <f>IF(OR(Is_Loading,LEN($A37)=0),"",SWDATA!AX22)</f>
        <v>0</v>
      </c>
      <c r="BF37" s="335" t="str">
        <f t="shared" si="124"/>
        <v/>
      </c>
      <c r="BG37"/>
      <c r="BH37"/>
      <c r="BI37"/>
      <c r="BJ37"/>
      <c r="BK37"/>
      <c r="BL37"/>
      <c r="BM37"/>
      <c r="BN37"/>
      <c r="BO37"/>
      <c r="BP37"/>
      <c r="BQ37"/>
      <c r="BR37"/>
      <c r="BS37"/>
      <c r="BT37"/>
      <c r="BU37"/>
      <c r="BV37"/>
      <c r="BW37"/>
      <c r="BX37"/>
      <c r="BY37"/>
      <c r="BZ37"/>
      <c r="CA37"/>
      <c r="CB37"/>
      <c r="CC37"/>
      <c r="CD37"/>
      <c r="CE37"/>
      <c r="CF37"/>
      <c r="CG37"/>
      <c r="CH37"/>
      <c r="CI37"/>
      <c r="CJ37"/>
      <c r="CK37"/>
      <c r="CL37"/>
      <c r="CM37"/>
      <c r="CN37" s="201"/>
      <c r="CO37" s="201"/>
      <c r="CP37" s="201"/>
      <c r="CQ37" s="201"/>
      <c r="CR37" s="201"/>
      <c r="CS37" s="201"/>
      <c r="CT37" s="201"/>
      <c r="CU37" s="201"/>
      <c r="CV37" s="201"/>
      <c r="CW37" s="201"/>
      <c r="CX37" s="201"/>
      <c r="CY37" s="201"/>
      <c r="CZ37" s="201"/>
      <c r="DA37" s="201"/>
      <c r="DB37" s="201"/>
      <c r="DC37" s="201"/>
      <c r="DD37" s="201"/>
      <c r="DE37" s="201"/>
      <c r="DF37" s="201"/>
      <c r="DG37" s="201"/>
      <c r="DH37" s="201"/>
      <c r="DI37" s="201"/>
      <c r="DJ37" s="201"/>
      <c r="DK37" s="201"/>
      <c r="DL37" s="201"/>
      <c r="DM37" s="201"/>
      <c r="DN37" s="201"/>
      <c r="DO37" s="380"/>
      <c r="DP37" s="380"/>
      <c r="DQ37" s="380"/>
      <c r="DR37" s="380"/>
      <c r="DS37" s="367"/>
      <c r="DT37" s="381"/>
      <c r="DU37" s="370"/>
      <c r="DV37" s="370"/>
      <c r="DW37" s="370"/>
      <c r="DX37" s="370">
        <v>1</v>
      </c>
      <c r="DY37" s="370">
        <f t="shared" ref="DY37" si="637">DV37</f>
        <v>0</v>
      </c>
      <c r="DZ37" s="370">
        <f t="shared" ref="DZ37" si="638">DW37</f>
        <v>0</v>
      </c>
      <c r="EA37" s="370">
        <f t="shared" ref="EA37" si="639">DX37</f>
        <v>1</v>
      </c>
      <c r="EB37" s="370">
        <f t="shared" ref="EB37" si="640">DY37</f>
        <v>0</v>
      </c>
      <c r="EC37" s="370">
        <f t="shared" ref="EC37" si="641">DZ37</f>
        <v>0</v>
      </c>
      <c r="ED37" s="370">
        <f t="shared" ref="ED37" si="642">EA37</f>
        <v>1</v>
      </c>
      <c r="EE37" s="370">
        <f t="shared" ref="EE37" si="643">EB37</f>
        <v>0</v>
      </c>
      <c r="EF37" s="370">
        <f t="shared" ref="EF37" si="644">EC37</f>
        <v>0</v>
      </c>
      <c r="EG37" s="370">
        <f t="shared" ref="EG37" si="645">ED37</f>
        <v>1</v>
      </c>
      <c r="EH37" s="370">
        <f t="shared" ref="EH37" si="646">EE37</f>
        <v>0</v>
      </c>
      <c r="EI37" s="370">
        <f t="shared" ref="EI37" si="647">EF37</f>
        <v>0</v>
      </c>
      <c r="EJ37" s="370">
        <f t="shared" ref="EJ37" si="648">EG37</f>
        <v>1</v>
      </c>
      <c r="EK37" s="370">
        <f t="shared" ref="EK37" si="649">EH37</f>
        <v>0</v>
      </c>
      <c r="EL37" s="370">
        <f t="shared" ref="EL37" si="650">EI37</f>
        <v>0</v>
      </c>
      <c r="EM37" s="370">
        <f t="shared" ref="EM37" si="651">EJ37</f>
        <v>1</v>
      </c>
      <c r="EN37" s="370">
        <f t="shared" ref="EN37" si="652">EK37</f>
        <v>0</v>
      </c>
      <c r="EO37" s="370">
        <f t="shared" ref="EO37" si="653">EL37</f>
        <v>0</v>
      </c>
      <c r="EP37" s="370">
        <f t="shared" ref="EP37" si="654">EM37</f>
        <v>1</v>
      </c>
      <c r="EQ37" s="370">
        <f t="shared" ref="EQ37" si="655">EN37</f>
        <v>0</v>
      </c>
      <c r="ER37" s="370">
        <f t="shared" ref="ER37" si="656">EO37</f>
        <v>0</v>
      </c>
      <c r="ES37" s="370">
        <f t="shared" ref="ES37" si="657">EP37</f>
        <v>1</v>
      </c>
      <c r="ET37" s="370">
        <f t="shared" ref="ET37" si="658">EQ37</f>
        <v>0</v>
      </c>
      <c r="EU37" s="370">
        <f t="shared" ref="EU37" si="659">ER37</f>
        <v>0</v>
      </c>
      <c r="EV37" s="370">
        <f t="shared" ref="EV37" si="660">ES37</f>
        <v>1</v>
      </c>
      <c r="EW37" s="370">
        <f t="shared" ref="EW37" si="661">ET37</f>
        <v>0</v>
      </c>
      <c r="EX37" s="370">
        <f t="shared" ref="EX37" si="662">EU37</f>
        <v>0</v>
      </c>
      <c r="EY37" s="370">
        <f t="shared" ref="EY37" si="663">EV37</f>
        <v>1</v>
      </c>
      <c r="EZ37" s="370">
        <f t="shared" ref="EZ37" si="664">EW37</f>
        <v>0</v>
      </c>
      <c r="FA37" s="370">
        <f t="shared" ref="FA37" si="665">EX37</f>
        <v>0</v>
      </c>
      <c r="FB37" s="370">
        <f t="shared" ref="FB37" si="666">EY37</f>
        <v>1</v>
      </c>
      <c r="FC37" s="370">
        <f t="shared" ref="FC37" si="667">EZ37</f>
        <v>0</v>
      </c>
      <c r="FD37" s="370">
        <f t="shared" ref="FD37" si="668">FA37</f>
        <v>0</v>
      </c>
      <c r="FE37" s="383"/>
      <c r="FF37" s="367"/>
      <c r="FG37" s="367"/>
      <c r="FH37" s="367"/>
      <c r="FI37" s="367"/>
      <c r="FJ37" s="367"/>
      <c r="FK37" s="367"/>
      <c r="FL37" s="367"/>
      <c r="FM37" s="367"/>
      <c r="FN37" s="367"/>
      <c r="FO37" s="367"/>
      <c r="FP37" s="367"/>
      <c r="FQ37" s="367"/>
      <c r="FR37" s="367"/>
      <c r="FS37" s="367"/>
      <c r="FT37" s="367"/>
      <c r="FU37" s="367"/>
      <c r="FV37" s="367"/>
      <c r="FW37" s="367"/>
      <c r="FX37" s="367"/>
      <c r="FY37" s="367"/>
      <c r="FZ37" s="367"/>
      <c r="GA37" s="367"/>
      <c r="GB37" s="367"/>
      <c r="GC37" s="367"/>
      <c r="GD37" s="367"/>
      <c r="GE37" s="367"/>
      <c r="GF37" s="367"/>
      <c r="GG37" s="293"/>
      <c r="GH37" s="293"/>
      <c r="GI37" s="293"/>
      <c r="GJ37" s="293"/>
      <c r="GK37" s="293"/>
      <c r="GL37" s="293"/>
      <c r="GM37" s="293"/>
      <c r="GN37" s="293"/>
      <c r="GO37" s="293"/>
      <c r="GP37" s="293"/>
      <c r="GQ37" s="293"/>
      <c r="GR37" s="293"/>
      <c r="GS37" s="293"/>
      <c r="GT37" s="293"/>
      <c r="GU37" s="293"/>
      <c r="GV37" s="293"/>
      <c r="GW37" s="293"/>
      <c r="GX37" s="293"/>
      <c r="GY37" s="293"/>
      <c r="GZ37" s="293"/>
      <c r="HA37" s="293"/>
      <c r="HB37" s="293"/>
      <c r="HC37" s="293"/>
    </row>
    <row r="38" spans="1:211" s="353" customFormat="1" ht="15" customHeight="1" thickTop="1" x14ac:dyDescent="0.2">
      <c r="A38" s="192">
        <f>SWDATA!O23</f>
        <v>0</v>
      </c>
      <c r="B38" s="192">
        <f>SWDATA!M23</f>
        <v>0</v>
      </c>
      <c r="C38" s="201">
        <f>IF(AND(SWDATA!M23=1,SWDATA!Q23="promotions"),SWDATA!P23,0)</f>
        <v>0</v>
      </c>
      <c r="D38" s="200">
        <f>ROW(SWDATA!M23)</f>
        <v>23</v>
      </c>
      <c r="E38" s="202">
        <f t="shared" si="111"/>
        <v>0</v>
      </c>
      <c r="F38" s="203">
        <f t="shared" si="112"/>
        <v>1</v>
      </c>
      <c r="G38" s="192" t="str">
        <f t="shared" si="113"/>
        <v/>
      </c>
      <c r="H38" s="204"/>
      <c r="I38" s="415">
        <f>SWDATA!E23</f>
        <v>0</v>
      </c>
      <c r="J38" s="237">
        <f t="shared" si="114"/>
        <v>0</v>
      </c>
      <c r="K38" s="238" t="str">
        <f t="shared" si="115"/>
        <v/>
      </c>
      <c r="L38" s="345"/>
      <c r="M38" s="347"/>
      <c r="N38" s="342" t="str">
        <f>IF(LEN(SWDATA!F23)=0,"",IF(LEN(SWDATA!G23)=0,"",IF($O$12="ID",MID(SWDATA!G23,FIND("|",SWDATA!G23)+1,FIND("~~",SWDATA!G23)-FIND("|",SWDATA!G23)-1),IF($O$12="Desc",RIGHT(SWDATA!G23,LEN(SWDATA!G23)-FIND("~~",SWDATA!G23)-1),RIGHT(SWDATA!G23,LEN(SWDATA!G23)-FIND("|",SWDATA!G23))))))</f>
        <v/>
      </c>
      <c r="O38" s="291" t="str">
        <f>IF(LEN(SWDATA!G23)=0,"",IF(LEN(SWDATA!H23)=0,"",IF($O$12="ID",MID(SWDATA!H23,FIND("|",SWDATA!H23)+1,FIND("~~",SWDATA!H23)-FIND("|",SWDATA!H23)-1),IF($O$12="Desc",RIGHT(SWDATA!H23,LEN(SWDATA!H23)-FIND("~~",SWDATA!H23)-1),RIGHT(SWDATA!H23,LEN(SWDATA!H23)-FIND("|",SWDATA!H23))))))</f>
        <v/>
      </c>
      <c r="P38" s="292" t="str">
        <f>IF(LEN(SWDATA!C23)=0,"",SWDATA!C23)</f>
        <v/>
      </c>
      <c r="Q38" s="307" t="str">
        <f t="shared" si="58"/>
        <v/>
      </c>
      <c r="R38" s="223" t="s">
        <v>577</v>
      </c>
      <c r="S38" s="224"/>
      <c r="T38" s="224"/>
      <c r="U38" s="260" t="s">
        <v>579</v>
      </c>
      <c r="V38" s="205" t="s">
        <v>221</v>
      </c>
      <c r="W38" s="261">
        <f>IF(OR(Is_Loading,LEN($A38)=0),"",SWDATA!P23)</f>
        <v>0</v>
      </c>
      <c r="X38" s="262">
        <f>IF(OR(Is_Loading,LEN($A38)=0),"",SWDATA!Q23)</f>
        <v>0</v>
      </c>
      <c r="Y38" s="262">
        <f>IF(OR(Is_Loading,LEN($A38)=0),"",SWDATA!R23)</f>
        <v>0</v>
      </c>
      <c r="Z38" s="261" t="str">
        <f t="shared" si="116"/>
        <v/>
      </c>
      <c r="AA38" s="261">
        <f>IF(OR(Is_Loading,LEN($A38)=0),"",SWDATA!T23)</f>
        <v>0</v>
      </c>
      <c r="AB38" s="262">
        <f>IF(OR(Is_Loading,LEN($A38)=0),"",SWDATA!U23)</f>
        <v>0</v>
      </c>
      <c r="AC38" s="262">
        <f>IF(OR(Is_Loading,LEN($A38)=0),"",SWDATA!V23)</f>
        <v>0</v>
      </c>
      <c r="AD38" s="261" t="str">
        <f t="shared" si="117"/>
        <v/>
      </c>
      <c r="AE38" s="261">
        <f>IF(OR(Is_Loading,LEN($A38)=0),"",SWDATA!X23)</f>
        <v>0</v>
      </c>
      <c r="AF38" s="262">
        <f>IF(OR(Is_Loading,LEN($A38)=0),"",SWDATA!Y23)</f>
        <v>0</v>
      </c>
      <c r="AG38" s="262">
        <f>IF(OR(Is_Loading,LEN($A38)=0),"",SWDATA!Z23)</f>
        <v>0</v>
      </c>
      <c r="AH38" s="261" t="str">
        <f t="shared" si="118"/>
        <v/>
      </c>
      <c r="AI38" s="261">
        <f>IF(OR(Is_Loading,LEN($A38)=0),"",SWDATA!AB23)</f>
        <v>0</v>
      </c>
      <c r="AJ38" s="262">
        <f>IF(OR(Is_Loading,LEN($A38)=0),"",SWDATA!AC23)</f>
        <v>0</v>
      </c>
      <c r="AK38" s="262">
        <f>IF(OR(Is_Loading,LEN($A38)=0),"",SWDATA!AD23)</f>
        <v>0</v>
      </c>
      <c r="AL38" s="261" t="str">
        <f t="shared" si="119"/>
        <v/>
      </c>
      <c r="AM38" s="261">
        <f>IF(OR(Is_Loading,LEN($A38)=0),"",SWDATA!AF23)</f>
        <v>0</v>
      </c>
      <c r="AN38" s="262">
        <f>IF(OR(Is_Loading,LEN($A38)=0),"",SWDATA!AG23)</f>
        <v>0</v>
      </c>
      <c r="AO38" s="319">
        <f>IF(OR(Is_Loading,LEN($A38)=0),"",SWDATA!AH23)</f>
        <v>0</v>
      </c>
      <c r="AP38" s="316" t="str">
        <f t="shared" si="120"/>
        <v/>
      </c>
      <c r="AQ38" s="261">
        <f>IF(OR(Is_Loading,LEN($A38)=0),"",SWDATA!AJ23)</f>
        <v>0</v>
      </c>
      <c r="AR38" s="262">
        <f>IF(OR(Is_Loading,LEN($A38)=0),"",SWDATA!AK23)</f>
        <v>0</v>
      </c>
      <c r="AS38" s="262">
        <f>IF(OR(Is_Loading,LEN($A38)=0),"",SWDATA!AL23)</f>
        <v>0</v>
      </c>
      <c r="AT38" s="261" t="str">
        <f t="shared" si="121"/>
        <v/>
      </c>
      <c r="AU38" s="261">
        <f>IF(OR(Is_Loading,LEN($A38)=0),"",SWDATA!AN23)</f>
        <v>0</v>
      </c>
      <c r="AV38" s="262">
        <f>IF(OR(Is_Loading,LEN($A38)=0),"",SWDATA!AO23)</f>
        <v>0</v>
      </c>
      <c r="AW38" s="262">
        <f>IF(OR(Is_Loading,LEN($A38)=0),"",SWDATA!AP23)</f>
        <v>0</v>
      </c>
      <c r="AX38" s="261" t="str">
        <f t="shared" si="122"/>
        <v/>
      </c>
      <c r="AY38" s="261">
        <f>IF(OR(Is_Loading,LEN($A38)=0),"",SWDATA!AR23)</f>
        <v>0</v>
      </c>
      <c r="AZ38" s="262">
        <f>IF(OR(Is_Loading,LEN($A38)=0),"",SWDATA!AS23)</f>
        <v>0</v>
      </c>
      <c r="BA38" s="262">
        <f>IF(OR(Is_Loading,LEN($A38)=0),"",SWDATA!AT23)</f>
        <v>0</v>
      </c>
      <c r="BB38" s="261" t="str">
        <f t="shared" si="123"/>
        <v/>
      </c>
      <c r="BC38" s="261">
        <f>IF(OR(Is_Loading,LEN($A38)=0),"",SWDATA!AV23)</f>
        <v>0</v>
      </c>
      <c r="BD38" s="262">
        <f>IF(OR(Is_Loading,LEN($A38)=0),"",SWDATA!AW23)</f>
        <v>0</v>
      </c>
      <c r="BE38" s="319">
        <f>IF(OR(Is_Loading,LEN($A38)=0),"",SWDATA!AX23)</f>
        <v>0</v>
      </c>
      <c r="BF38" s="316" t="str">
        <f t="shared" si="124"/>
        <v/>
      </c>
      <c r="BG38"/>
      <c r="BH38"/>
      <c r="BI38"/>
      <c r="BJ38"/>
      <c r="BK38"/>
      <c r="BL38"/>
      <c r="BM38"/>
      <c r="BN38"/>
      <c r="BO38"/>
      <c r="BP38"/>
      <c r="BQ38"/>
      <c r="BR38"/>
      <c r="BS38"/>
      <c r="BT38"/>
      <c r="BU38"/>
      <c r="BV38"/>
      <c r="BW38"/>
      <c r="BX38"/>
      <c r="BY38"/>
      <c r="BZ38"/>
      <c r="CA38"/>
      <c r="CB38"/>
      <c r="CC38"/>
      <c r="CD38"/>
      <c r="CE38"/>
      <c r="CF38"/>
      <c r="CG38"/>
      <c r="CH38"/>
      <c r="CI38"/>
      <c r="CJ38"/>
      <c r="CK38"/>
      <c r="CL38"/>
      <c r="CM38"/>
      <c r="CN38" s="201"/>
      <c r="CO38" s="201"/>
      <c r="CP38" s="201"/>
      <c r="CQ38" s="201"/>
      <c r="CR38" s="201"/>
      <c r="CS38" s="201"/>
      <c r="CT38" s="201"/>
      <c r="CU38" s="201"/>
      <c r="CV38" s="201"/>
      <c r="CW38" s="201"/>
      <c r="CX38" s="201"/>
      <c r="CY38" s="201"/>
      <c r="CZ38" s="201"/>
      <c r="DA38" s="201"/>
      <c r="DB38" s="201"/>
      <c r="DC38" s="201"/>
      <c r="DD38" s="201"/>
      <c r="DE38" s="201"/>
      <c r="DF38" s="201"/>
      <c r="DG38" s="201"/>
      <c r="DH38" s="201"/>
      <c r="DI38" s="201"/>
      <c r="DJ38" s="201"/>
      <c r="DK38" s="201"/>
      <c r="DL38" s="201"/>
      <c r="DM38" s="201"/>
      <c r="DN38" s="201"/>
      <c r="DO38" s="380"/>
      <c r="DP38" s="380"/>
      <c r="DQ38" s="380"/>
      <c r="DR38" s="380"/>
      <c r="DS38" s="367"/>
      <c r="DT38" s="367"/>
      <c r="DU38" s="370">
        <f t="shared" ref="DU38" si="669">COLUMN(W36)</f>
        <v>23</v>
      </c>
      <c r="DV38" s="370">
        <f t="shared" ref="DV38" si="670">SUM(DU38)+DV39+1</f>
        <v>24</v>
      </c>
      <c r="DW38" s="370">
        <f t="shared" ref="DW38" si="671">SUM(DV38)+DW39+1</f>
        <v>25</v>
      </c>
      <c r="DX38" s="370">
        <f t="shared" ref="DX38" si="672">SUM(DW38)+DX39+1</f>
        <v>27</v>
      </c>
      <c r="DY38" s="370">
        <f t="shared" ref="DY38" si="673">SUM(DX38)+DY39+1</f>
        <v>28</v>
      </c>
      <c r="DZ38" s="370">
        <f t="shared" ref="DZ38" si="674">SUM(DY38)+DZ39+1</f>
        <v>29</v>
      </c>
      <c r="EA38" s="370">
        <f t="shared" ref="EA38" si="675">SUM(DZ38)+EA39+1</f>
        <v>31</v>
      </c>
      <c r="EB38" s="370">
        <f t="shared" ref="EB38" si="676">SUM(EA38)+EB39+1</f>
        <v>32</v>
      </c>
      <c r="EC38" s="370">
        <f t="shared" ref="EC38" si="677">SUM(EB38)+EC39+1</f>
        <v>33</v>
      </c>
      <c r="ED38" s="370">
        <f t="shared" ref="ED38" si="678">SUM(EC38)+ED39+1</f>
        <v>35</v>
      </c>
      <c r="EE38" s="370">
        <f t="shared" ref="EE38" si="679">SUM(ED38)+EE39+1</f>
        <v>36</v>
      </c>
      <c r="EF38" s="370">
        <f t="shared" ref="EF38" si="680">SUM(EE38)+EF39+1</f>
        <v>37</v>
      </c>
      <c r="EG38" s="370">
        <f t="shared" ref="EG38" si="681">SUM(EF38)+EG39+1</f>
        <v>39</v>
      </c>
      <c r="EH38" s="370">
        <f t="shared" ref="EH38" si="682">SUM(EG38)+EH39+1</f>
        <v>40</v>
      </c>
      <c r="EI38" s="370">
        <f t="shared" ref="EI38" si="683">SUM(EH38)+EI39+1</f>
        <v>41</v>
      </c>
      <c r="EJ38" s="370">
        <f t="shared" ref="EJ38" si="684">SUM(EI38)+EJ39+1</f>
        <v>43</v>
      </c>
      <c r="EK38" s="370">
        <f t="shared" ref="EK38" si="685">SUM(EJ38)+EK39+1</f>
        <v>44</v>
      </c>
      <c r="EL38" s="370">
        <f t="shared" ref="EL38" si="686">SUM(EK38)+EL39+1</f>
        <v>45</v>
      </c>
      <c r="EM38" s="370">
        <f t="shared" ref="EM38" si="687">SUM(EL38)+EM39+1</f>
        <v>47</v>
      </c>
      <c r="EN38" s="370">
        <f t="shared" ref="EN38" si="688">SUM(EM38)+EN39+1</f>
        <v>48</v>
      </c>
      <c r="EO38" s="370">
        <f t="shared" ref="EO38" si="689">SUM(EN38)+EO39+1</f>
        <v>49</v>
      </c>
      <c r="EP38" s="370">
        <f t="shared" ref="EP38" si="690">SUM(EO38)+EP39+1</f>
        <v>51</v>
      </c>
      <c r="EQ38" s="370">
        <f t="shared" ref="EQ38" si="691">SUM(EP38)+EQ39+1</f>
        <v>52</v>
      </c>
      <c r="ER38" s="370">
        <f t="shared" ref="ER38" si="692">SUM(EQ38)+ER39+1</f>
        <v>53</v>
      </c>
      <c r="ES38" s="370">
        <f t="shared" ref="ES38" si="693">SUM(ER38)+ES39+1</f>
        <v>55</v>
      </c>
      <c r="ET38" s="370">
        <f t="shared" ref="ET38" si="694">SUM(ES38)+ET39+1</f>
        <v>56</v>
      </c>
      <c r="EU38" s="370">
        <f t="shared" ref="EU38" si="695">SUM(ET38)+EU39+1</f>
        <v>57</v>
      </c>
      <c r="EV38" s="370">
        <f t="shared" ref="EV38" si="696">SUM(EU38)+EV39+1</f>
        <v>59</v>
      </c>
      <c r="EW38" s="370">
        <f t="shared" ref="EW38" si="697">SUM(EV38)+EW39+1</f>
        <v>60</v>
      </c>
      <c r="EX38" s="370">
        <f t="shared" ref="EX38" si="698">SUM(EW38)+EX39+1</f>
        <v>61</v>
      </c>
      <c r="EY38" s="370">
        <f t="shared" ref="EY38" si="699">SUM(EX38)+EY39+1</f>
        <v>63</v>
      </c>
      <c r="EZ38" s="370">
        <f t="shared" ref="EZ38" si="700">SUM(EY38)+EZ39+1</f>
        <v>64</v>
      </c>
      <c r="FA38" s="370">
        <f t="shared" ref="FA38" si="701">SUM(EZ38)+FA39+1</f>
        <v>65</v>
      </c>
      <c r="FB38" s="370">
        <f t="shared" ref="FB38" si="702">SUM(FA38)+FB39+1</f>
        <v>67</v>
      </c>
      <c r="FC38" s="370">
        <f t="shared" ref="FC38" si="703">SUM(FB38)+FC39+1</f>
        <v>68</v>
      </c>
      <c r="FD38" s="370">
        <f t="shared" ref="FD38" si="704">SUM(FC38)+FD39+1</f>
        <v>69</v>
      </c>
      <c r="FE38" s="367"/>
      <c r="FF38" s="367"/>
      <c r="FG38" s="367"/>
      <c r="FH38" s="367"/>
      <c r="FI38" s="367"/>
      <c r="FJ38" s="367"/>
      <c r="FK38" s="367"/>
      <c r="FL38" s="367"/>
      <c r="FM38" s="367"/>
      <c r="FN38" s="367"/>
      <c r="FO38" s="367"/>
      <c r="FP38" s="367"/>
      <c r="FQ38" s="367"/>
      <c r="FR38" s="367"/>
      <c r="FS38" s="367"/>
      <c r="FT38" s="367"/>
      <c r="FU38" s="367"/>
      <c r="FV38" s="367"/>
      <c r="FW38" s="367"/>
      <c r="FX38" s="367"/>
      <c r="FY38" s="367"/>
      <c r="FZ38" s="367"/>
      <c r="GA38" s="367"/>
      <c r="GB38" s="367"/>
      <c r="GC38" s="367"/>
      <c r="GD38" s="367"/>
      <c r="GE38" s="367"/>
      <c r="GF38" s="367"/>
      <c r="GG38" s="293"/>
      <c r="GH38" s="293"/>
      <c r="GI38" s="293"/>
      <c r="GJ38" s="293"/>
      <c r="GK38" s="293"/>
      <c r="GL38" s="293"/>
      <c r="GM38" s="293"/>
      <c r="GN38" s="293"/>
      <c r="GO38" s="293"/>
      <c r="GP38" s="293"/>
      <c r="GQ38" s="293"/>
      <c r="GR38" s="293"/>
      <c r="GS38" s="293"/>
      <c r="GT38" s="293"/>
      <c r="GU38" s="293"/>
      <c r="GV38" s="293"/>
      <c r="GW38" s="293"/>
      <c r="GX38" s="293"/>
      <c r="GY38" s="293"/>
      <c r="GZ38" s="293"/>
    </row>
    <row r="39" spans="1:211" s="353" customFormat="1" ht="15" customHeight="1" thickBot="1" x14ac:dyDescent="0.25">
      <c r="A39" s="192">
        <f>SWDATA!O24</f>
        <v>0</v>
      </c>
      <c r="B39" s="192">
        <f>SWDATA!M24</f>
        <v>0</v>
      </c>
      <c r="C39" s="201">
        <f>IF(AND(SWDATA!M24=1,SWDATA!Q24="promotions"),SWDATA!P24,0)</f>
        <v>0</v>
      </c>
      <c r="D39" s="200">
        <f>ROW(SWDATA!M24)</f>
        <v>24</v>
      </c>
      <c r="E39" s="202">
        <f t="shared" si="111"/>
        <v>0</v>
      </c>
      <c r="F39" s="203">
        <f t="shared" si="112"/>
        <v>1</v>
      </c>
      <c r="G39" s="192" t="str">
        <f t="shared" si="113"/>
        <v/>
      </c>
      <c r="H39" s="204"/>
      <c r="I39" s="415">
        <f>SWDATA!E24</f>
        <v>0</v>
      </c>
      <c r="J39" s="328">
        <f t="shared" si="114"/>
        <v>0</v>
      </c>
      <c r="K39" s="329" t="str">
        <f t="shared" si="115"/>
        <v/>
      </c>
      <c r="L39" s="345"/>
      <c r="M39" s="348"/>
      <c r="N39" s="343" t="str">
        <f>IF(LEN(SWDATA!F24)=0,"",IF(LEN(SWDATA!G24)=0,"",IF($O$12="ID",MID(SWDATA!G24,FIND("|",SWDATA!G24)+1,FIND("~~",SWDATA!G24)-FIND("|",SWDATA!G24)-1),IF($O$12="Desc",RIGHT(SWDATA!G24,LEN(SWDATA!G24)-FIND("~~",SWDATA!G24)-1),RIGHT(SWDATA!G24,LEN(SWDATA!G24)-FIND("|",SWDATA!G24))))))</f>
        <v/>
      </c>
      <c r="O39" s="330" t="str">
        <f>IF(LEN(SWDATA!G24)=0,"",IF(LEN(SWDATA!H24)=0,"",IF($O$12="ID",MID(SWDATA!H24,FIND("|",SWDATA!H24)+1,FIND("~~",SWDATA!H24)-FIND("|",SWDATA!H24)-1),IF($O$12="Desc",RIGHT(SWDATA!H24,LEN(SWDATA!H24)-FIND("~~",SWDATA!H24)-1),RIGHT(SWDATA!H24,LEN(SWDATA!H24)-FIND("|",SWDATA!H24))))))</f>
        <v/>
      </c>
      <c r="P39" s="331" t="str">
        <f>IF(LEN(SWDATA!C24)=0,"",SWDATA!C24)</f>
        <v/>
      </c>
      <c r="Q39" s="307" t="str">
        <f t="shared" si="58"/>
        <v/>
      </c>
      <c r="R39" s="313" t="s">
        <v>261</v>
      </c>
      <c r="S39" s="314"/>
      <c r="T39" s="314"/>
      <c r="U39" s="315" t="s">
        <v>580</v>
      </c>
      <c r="V39" s="205" t="s">
        <v>221</v>
      </c>
      <c r="W39" s="332">
        <f>IF(OR(Is_Loading,LEN($A39)=0),"",SWDATA!P24)</f>
        <v>0</v>
      </c>
      <c r="X39" s="333">
        <f>IF(OR(Is_Loading,LEN($A39)=0),"",SWDATA!Q24)</f>
        <v>0</v>
      </c>
      <c r="Y39" s="333">
        <f>IF(OR(Is_Loading,LEN($A39)=0),"",SWDATA!R24)</f>
        <v>0</v>
      </c>
      <c r="Z39" s="332" t="str">
        <f t="shared" si="116"/>
        <v/>
      </c>
      <c r="AA39" s="332">
        <f>IF(OR(Is_Loading,LEN($A39)=0),"",SWDATA!T24)</f>
        <v>0</v>
      </c>
      <c r="AB39" s="333">
        <f>IF(OR(Is_Loading,LEN($A39)=0),"",SWDATA!U24)</f>
        <v>0</v>
      </c>
      <c r="AC39" s="333">
        <f>IF(OR(Is_Loading,LEN($A39)=0),"",SWDATA!V24)</f>
        <v>0</v>
      </c>
      <c r="AD39" s="332" t="str">
        <f t="shared" si="117"/>
        <v/>
      </c>
      <c r="AE39" s="332">
        <f>IF(OR(Is_Loading,LEN($A39)=0),"",SWDATA!X24)</f>
        <v>0</v>
      </c>
      <c r="AF39" s="333">
        <f>IF(OR(Is_Loading,LEN($A39)=0),"",SWDATA!Y24)</f>
        <v>0</v>
      </c>
      <c r="AG39" s="333">
        <f>IF(OR(Is_Loading,LEN($A39)=0),"",SWDATA!Z24)</f>
        <v>0</v>
      </c>
      <c r="AH39" s="332" t="str">
        <f t="shared" si="118"/>
        <v/>
      </c>
      <c r="AI39" s="332">
        <f>IF(OR(Is_Loading,LEN($A39)=0),"",SWDATA!AB24)</f>
        <v>0</v>
      </c>
      <c r="AJ39" s="333">
        <f>IF(OR(Is_Loading,LEN($A39)=0),"",SWDATA!AC24)</f>
        <v>0</v>
      </c>
      <c r="AK39" s="333">
        <f>IF(OR(Is_Loading,LEN($A39)=0),"",SWDATA!AD24)</f>
        <v>0</v>
      </c>
      <c r="AL39" s="332" t="str">
        <f t="shared" si="119"/>
        <v/>
      </c>
      <c r="AM39" s="332">
        <f>IF(OR(Is_Loading,LEN($A39)=0),"",SWDATA!AF24)</f>
        <v>0</v>
      </c>
      <c r="AN39" s="333">
        <f>IF(OR(Is_Loading,LEN($A39)=0),"",SWDATA!AG24)</f>
        <v>0</v>
      </c>
      <c r="AO39" s="334">
        <f>IF(OR(Is_Loading,LEN($A39)=0),"",SWDATA!AH24)</f>
        <v>0</v>
      </c>
      <c r="AP39" s="335" t="str">
        <f t="shared" si="120"/>
        <v/>
      </c>
      <c r="AQ39" s="332">
        <f>IF(OR(Is_Loading,LEN($A39)=0),"",SWDATA!AJ24)</f>
        <v>0</v>
      </c>
      <c r="AR39" s="333">
        <f>IF(OR(Is_Loading,LEN($A39)=0),"",SWDATA!AK24)</f>
        <v>0</v>
      </c>
      <c r="AS39" s="333">
        <f>IF(OR(Is_Loading,LEN($A39)=0),"",SWDATA!AL24)</f>
        <v>0</v>
      </c>
      <c r="AT39" s="332" t="str">
        <f t="shared" si="121"/>
        <v/>
      </c>
      <c r="AU39" s="332">
        <f>IF(OR(Is_Loading,LEN($A39)=0),"",SWDATA!AN24)</f>
        <v>0</v>
      </c>
      <c r="AV39" s="333">
        <f>IF(OR(Is_Loading,LEN($A39)=0),"",SWDATA!AO24)</f>
        <v>0</v>
      </c>
      <c r="AW39" s="333">
        <f>IF(OR(Is_Loading,LEN($A39)=0),"",SWDATA!AP24)</f>
        <v>0</v>
      </c>
      <c r="AX39" s="332" t="str">
        <f t="shared" si="122"/>
        <v/>
      </c>
      <c r="AY39" s="332">
        <f>IF(OR(Is_Loading,LEN($A39)=0),"",SWDATA!AR24)</f>
        <v>0</v>
      </c>
      <c r="AZ39" s="333">
        <f>IF(OR(Is_Loading,LEN($A39)=0),"",SWDATA!AS24)</f>
        <v>0</v>
      </c>
      <c r="BA39" s="333">
        <f>IF(OR(Is_Loading,LEN($A39)=0),"",SWDATA!AT24)</f>
        <v>0</v>
      </c>
      <c r="BB39" s="332" t="str">
        <f t="shared" si="123"/>
        <v/>
      </c>
      <c r="BC39" s="332">
        <f>IF(OR(Is_Loading,LEN($A39)=0),"",SWDATA!AV24)</f>
        <v>0</v>
      </c>
      <c r="BD39" s="333">
        <f>IF(OR(Is_Loading,LEN($A39)=0),"",SWDATA!AW24)</f>
        <v>0</v>
      </c>
      <c r="BE39" s="334">
        <f>IF(OR(Is_Loading,LEN($A39)=0),"",SWDATA!AX24)</f>
        <v>0</v>
      </c>
      <c r="BF39" s="335" t="str">
        <f t="shared" si="124"/>
        <v/>
      </c>
      <c r="BG39"/>
      <c r="BH39"/>
      <c r="BI39"/>
      <c r="BJ39"/>
      <c r="BK39"/>
      <c r="BL39"/>
      <c r="BM39"/>
      <c r="BN39"/>
      <c r="BO39"/>
      <c r="BP39"/>
      <c r="BQ39"/>
      <c r="BR39"/>
      <c r="BS39"/>
      <c r="BT39"/>
      <c r="BU39"/>
      <c r="BV39"/>
      <c r="BW39"/>
      <c r="BX39"/>
      <c r="BY39"/>
      <c r="BZ39"/>
      <c r="CA39"/>
      <c r="CB39"/>
      <c r="CC39"/>
      <c r="CD39"/>
      <c r="CE39"/>
      <c r="CF39"/>
      <c r="CG39"/>
      <c r="CH39"/>
      <c r="CI39"/>
      <c r="CJ39"/>
      <c r="CK39"/>
      <c r="CL39"/>
      <c r="CM39"/>
      <c r="CN39" s="201"/>
      <c r="CO39" s="201"/>
      <c r="CP39" s="201"/>
      <c r="CQ39" s="201"/>
      <c r="CR39" s="201"/>
      <c r="CS39" s="201"/>
      <c r="CT39" s="201"/>
      <c r="CU39" s="201"/>
      <c r="CV39" s="201"/>
      <c r="CW39" s="201"/>
      <c r="CX39" s="201"/>
      <c r="CY39" s="201"/>
      <c r="CZ39" s="201"/>
      <c r="DA39" s="201"/>
      <c r="DB39" s="201"/>
      <c r="DC39" s="201"/>
      <c r="DD39" s="201"/>
      <c r="DE39" s="201"/>
      <c r="DF39" s="201"/>
      <c r="DG39" s="201"/>
      <c r="DH39" s="201"/>
      <c r="DI39" s="201"/>
      <c r="DJ39" s="201"/>
      <c r="DK39" s="201"/>
      <c r="DL39" s="201"/>
      <c r="DM39" s="201"/>
      <c r="DN39" s="201"/>
      <c r="DO39" s="380"/>
      <c r="DP39" s="380"/>
      <c r="DQ39" s="380"/>
      <c r="DR39" s="380"/>
      <c r="DS39" s="367"/>
      <c r="DT39" s="381"/>
      <c r="DU39" s="370"/>
      <c r="DV39" s="370"/>
      <c r="DW39" s="370"/>
      <c r="DX39" s="370">
        <v>1</v>
      </c>
      <c r="DY39" s="370">
        <f t="shared" ref="DY39" si="705">DV39</f>
        <v>0</v>
      </c>
      <c r="DZ39" s="370">
        <f t="shared" ref="DZ39" si="706">DW39</f>
        <v>0</v>
      </c>
      <c r="EA39" s="370">
        <f t="shared" ref="EA39" si="707">DX39</f>
        <v>1</v>
      </c>
      <c r="EB39" s="370">
        <f t="shared" ref="EB39" si="708">DY39</f>
        <v>0</v>
      </c>
      <c r="EC39" s="370">
        <f t="shared" ref="EC39" si="709">DZ39</f>
        <v>0</v>
      </c>
      <c r="ED39" s="370">
        <f t="shared" ref="ED39" si="710">EA39</f>
        <v>1</v>
      </c>
      <c r="EE39" s="370">
        <f t="shared" ref="EE39" si="711">EB39</f>
        <v>0</v>
      </c>
      <c r="EF39" s="370">
        <f t="shared" ref="EF39" si="712">EC39</f>
        <v>0</v>
      </c>
      <c r="EG39" s="370">
        <f t="shared" ref="EG39" si="713">ED39</f>
        <v>1</v>
      </c>
      <c r="EH39" s="370">
        <f t="shared" ref="EH39" si="714">EE39</f>
        <v>0</v>
      </c>
      <c r="EI39" s="370">
        <f t="shared" ref="EI39" si="715">EF39</f>
        <v>0</v>
      </c>
      <c r="EJ39" s="370">
        <f t="shared" ref="EJ39" si="716">EG39</f>
        <v>1</v>
      </c>
      <c r="EK39" s="370">
        <f t="shared" ref="EK39" si="717">EH39</f>
        <v>0</v>
      </c>
      <c r="EL39" s="370">
        <f t="shared" ref="EL39" si="718">EI39</f>
        <v>0</v>
      </c>
      <c r="EM39" s="370">
        <f t="shared" ref="EM39" si="719">EJ39</f>
        <v>1</v>
      </c>
      <c r="EN39" s="370">
        <f t="shared" ref="EN39" si="720">EK39</f>
        <v>0</v>
      </c>
      <c r="EO39" s="370">
        <f t="shared" ref="EO39" si="721">EL39</f>
        <v>0</v>
      </c>
      <c r="EP39" s="370">
        <f t="shared" ref="EP39" si="722">EM39</f>
        <v>1</v>
      </c>
      <c r="EQ39" s="370">
        <f t="shared" ref="EQ39" si="723">EN39</f>
        <v>0</v>
      </c>
      <c r="ER39" s="370">
        <f t="shared" ref="ER39" si="724">EO39</f>
        <v>0</v>
      </c>
      <c r="ES39" s="370">
        <f t="shared" ref="ES39" si="725">EP39</f>
        <v>1</v>
      </c>
      <c r="ET39" s="370">
        <f t="shared" ref="ET39" si="726">EQ39</f>
        <v>0</v>
      </c>
      <c r="EU39" s="370">
        <f t="shared" ref="EU39" si="727">ER39</f>
        <v>0</v>
      </c>
      <c r="EV39" s="370">
        <f t="shared" ref="EV39" si="728">ES39</f>
        <v>1</v>
      </c>
      <c r="EW39" s="370">
        <f t="shared" ref="EW39" si="729">ET39</f>
        <v>0</v>
      </c>
      <c r="EX39" s="370">
        <f t="shared" ref="EX39" si="730">EU39</f>
        <v>0</v>
      </c>
      <c r="EY39" s="370">
        <f t="shared" ref="EY39" si="731">EV39</f>
        <v>1</v>
      </c>
      <c r="EZ39" s="370">
        <f t="shared" ref="EZ39" si="732">EW39</f>
        <v>0</v>
      </c>
      <c r="FA39" s="370">
        <f t="shared" ref="FA39" si="733">EX39</f>
        <v>0</v>
      </c>
      <c r="FB39" s="370">
        <f t="shared" ref="FB39" si="734">EY39</f>
        <v>1</v>
      </c>
      <c r="FC39" s="370">
        <f t="shared" ref="FC39" si="735">EZ39</f>
        <v>0</v>
      </c>
      <c r="FD39" s="370">
        <f t="shared" ref="FD39" si="736">FA39</f>
        <v>0</v>
      </c>
      <c r="FE39" s="383"/>
      <c r="FF39" s="367"/>
      <c r="FG39" s="367"/>
      <c r="FH39" s="367"/>
      <c r="FI39" s="367"/>
      <c r="FJ39" s="367"/>
      <c r="FK39" s="367"/>
      <c r="FL39" s="367"/>
      <c r="FM39" s="367"/>
      <c r="FN39" s="367"/>
      <c r="FO39" s="367"/>
      <c r="FP39" s="367"/>
      <c r="FQ39" s="367"/>
      <c r="FR39" s="367"/>
      <c r="FS39" s="367"/>
      <c r="FT39" s="367"/>
      <c r="FU39" s="367"/>
      <c r="FV39" s="367"/>
      <c r="FW39" s="367"/>
      <c r="FX39" s="367"/>
      <c r="FY39" s="367"/>
      <c r="FZ39" s="367"/>
      <c r="GA39" s="367"/>
      <c r="GB39" s="367"/>
      <c r="GC39" s="367"/>
      <c r="GD39" s="367"/>
      <c r="GE39" s="367"/>
      <c r="GF39" s="367"/>
      <c r="GG39" s="293"/>
      <c r="GH39" s="293"/>
      <c r="GI39" s="293"/>
      <c r="GJ39" s="293"/>
      <c r="GK39" s="293"/>
      <c r="GL39" s="293"/>
      <c r="GM39" s="293"/>
      <c r="GN39" s="293"/>
      <c r="GO39" s="293"/>
      <c r="GP39" s="293"/>
      <c r="GQ39" s="293"/>
      <c r="GR39" s="293"/>
      <c r="GS39" s="293"/>
      <c r="GT39" s="293"/>
      <c r="GU39" s="293"/>
      <c r="GV39" s="293"/>
      <c r="GW39" s="293"/>
      <c r="GX39" s="293"/>
      <c r="GY39" s="293"/>
      <c r="GZ39" s="293"/>
      <c r="HA39" s="293"/>
      <c r="HB39" s="293"/>
      <c r="HC39" s="293"/>
    </row>
    <row r="40" spans="1:211" s="353" customFormat="1" ht="15" customHeight="1" thickTop="1" x14ac:dyDescent="0.2">
      <c r="A40" s="192">
        <f>SWDATA!O25</f>
        <v>0</v>
      </c>
      <c r="B40" s="192">
        <f>SWDATA!M25</f>
        <v>0</v>
      </c>
      <c r="C40" s="201">
        <f>IF(AND(SWDATA!M25=1,SWDATA!Q25="promotions"),SWDATA!P25,0)</f>
        <v>0</v>
      </c>
      <c r="D40" s="200">
        <f>ROW(SWDATA!M25)</f>
        <v>25</v>
      </c>
      <c r="E40" s="202">
        <f t="shared" si="111"/>
        <v>0</v>
      </c>
      <c r="F40" s="203">
        <f t="shared" si="112"/>
        <v>1</v>
      </c>
      <c r="G40" s="192" t="str">
        <f t="shared" si="113"/>
        <v/>
      </c>
      <c r="H40" s="204"/>
      <c r="I40" s="415">
        <f>SWDATA!E25</f>
        <v>0</v>
      </c>
      <c r="J40" s="237">
        <f t="shared" si="114"/>
        <v>0</v>
      </c>
      <c r="K40" s="238" t="str">
        <f t="shared" si="115"/>
        <v/>
      </c>
      <c r="L40" s="345"/>
      <c r="M40" s="347"/>
      <c r="N40" s="342" t="str">
        <f>IF(LEN(SWDATA!F25)=0,"",IF(LEN(SWDATA!G25)=0,"",IF($O$12="ID",MID(SWDATA!G25,FIND("|",SWDATA!G25)+1,FIND("~~",SWDATA!G25)-FIND("|",SWDATA!G25)-1),IF($O$12="Desc",RIGHT(SWDATA!G25,LEN(SWDATA!G25)-FIND("~~",SWDATA!G25)-1),RIGHT(SWDATA!G25,LEN(SWDATA!G25)-FIND("|",SWDATA!G25))))))</f>
        <v/>
      </c>
      <c r="O40" s="291" t="str">
        <f>IF(LEN(SWDATA!G25)=0,"",IF(LEN(SWDATA!H25)=0,"",IF($O$12="ID",MID(SWDATA!H25,FIND("|",SWDATA!H25)+1,FIND("~~",SWDATA!H25)-FIND("|",SWDATA!H25)-1),IF($O$12="Desc",RIGHT(SWDATA!H25,LEN(SWDATA!H25)-FIND("~~",SWDATA!H25)-1),RIGHT(SWDATA!H25,LEN(SWDATA!H25)-FIND("|",SWDATA!H25))))))</f>
        <v/>
      </c>
      <c r="P40" s="292" t="str">
        <f>IF(LEN(SWDATA!C25)=0,"",SWDATA!C25)</f>
        <v/>
      </c>
      <c r="Q40" s="307" t="str">
        <f t="shared" si="58"/>
        <v/>
      </c>
      <c r="R40" s="223" t="s">
        <v>577</v>
      </c>
      <c r="S40" s="224"/>
      <c r="T40" s="224"/>
      <c r="U40" s="260" t="s">
        <v>579</v>
      </c>
      <c r="V40" s="205" t="s">
        <v>221</v>
      </c>
      <c r="W40" s="261">
        <f>IF(OR(Is_Loading,LEN($A40)=0),"",SWDATA!P25)</f>
        <v>0</v>
      </c>
      <c r="X40" s="262">
        <f>IF(OR(Is_Loading,LEN($A40)=0),"",SWDATA!Q25)</f>
        <v>0</v>
      </c>
      <c r="Y40" s="262">
        <f>IF(OR(Is_Loading,LEN($A40)=0),"",SWDATA!R25)</f>
        <v>0</v>
      </c>
      <c r="Z40" s="261" t="str">
        <f t="shared" si="116"/>
        <v/>
      </c>
      <c r="AA40" s="261">
        <f>IF(OR(Is_Loading,LEN($A40)=0),"",SWDATA!T25)</f>
        <v>0</v>
      </c>
      <c r="AB40" s="262">
        <f>IF(OR(Is_Loading,LEN($A40)=0),"",SWDATA!U25)</f>
        <v>0</v>
      </c>
      <c r="AC40" s="262">
        <f>IF(OR(Is_Loading,LEN($A40)=0),"",SWDATA!V25)</f>
        <v>0</v>
      </c>
      <c r="AD40" s="261" t="str">
        <f t="shared" si="117"/>
        <v/>
      </c>
      <c r="AE40" s="261">
        <f>IF(OR(Is_Loading,LEN($A40)=0),"",SWDATA!X25)</f>
        <v>0</v>
      </c>
      <c r="AF40" s="262">
        <f>IF(OR(Is_Loading,LEN($A40)=0),"",SWDATA!Y25)</f>
        <v>0</v>
      </c>
      <c r="AG40" s="262">
        <f>IF(OR(Is_Loading,LEN($A40)=0),"",SWDATA!Z25)</f>
        <v>0</v>
      </c>
      <c r="AH40" s="261" t="str">
        <f t="shared" si="118"/>
        <v/>
      </c>
      <c r="AI40" s="261">
        <f>IF(OR(Is_Loading,LEN($A40)=0),"",SWDATA!AB25)</f>
        <v>0</v>
      </c>
      <c r="AJ40" s="262">
        <f>IF(OR(Is_Loading,LEN($A40)=0),"",SWDATA!AC25)</f>
        <v>0</v>
      </c>
      <c r="AK40" s="262">
        <f>IF(OR(Is_Loading,LEN($A40)=0),"",SWDATA!AD25)</f>
        <v>0</v>
      </c>
      <c r="AL40" s="261" t="str">
        <f t="shared" si="119"/>
        <v/>
      </c>
      <c r="AM40" s="261">
        <f>IF(OR(Is_Loading,LEN($A40)=0),"",SWDATA!AF25)</f>
        <v>0</v>
      </c>
      <c r="AN40" s="262">
        <f>IF(OR(Is_Loading,LEN($A40)=0),"",SWDATA!AG25)</f>
        <v>0</v>
      </c>
      <c r="AO40" s="319">
        <f>IF(OR(Is_Loading,LEN($A40)=0),"",SWDATA!AH25)</f>
        <v>0</v>
      </c>
      <c r="AP40" s="316" t="str">
        <f t="shared" si="120"/>
        <v/>
      </c>
      <c r="AQ40" s="261">
        <f>IF(OR(Is_Loading,LEN($A40)=0),"",SWDATA!AJ25)</f>
        <v>0</v>
      </c>
      <c r="AR40" s="262">
        <f>IF(OR(Is_Loading,LEN($A40)=0),"",SWDATA!AK25)</f>
        <v>0</v>
      </c>
      <c r="AS40" s="262">
        <f>IF(OR(Is_Loading,LEN($A40)=0),"",SWDATA!AL25)</f>
        <v>0</v>
      </c>
      <c r="AT40" s="261" t="str">
        <f t="shared" si="121"/>
        <v/>
      </c>
      <c r="AU40" s="261">
        <f>IF(OR(Is_Loading,LEN($A40)=0),"",SWDATA!AN25)</f>
        <v>0</v>
      </c>
      <c r="AV40" s="262">
        <f>IF(OR(Is_Loading,LEN($A40)=0),"",SWDATA!AO25)</f>
        <v>0</v>
      </c>
      <c r="AW40" s="262">
        <f>IF(OR(Is_Loading,LEN($A40)=0),"",SWDATA!AP25)</f>
        <v>0</v>
      </c>
      <c r="AX40" s="261" t="str">
        <f t="shared" si="122"/>
        <v/>
      </c>
      <c r="AY40" s="261">
        <f>IF(OR(Is_Loading,LEN($A40)=0),"",SWDATA!AR25)</f>
        <v>0</v>
      </c>
      <c r="AZ40" s="262">
        <f>IF(OR(Is_Loading,LEN($A40)=0),"",SWDATA!AS25)</f>
        <v>0</v>
      </c>
      <c r="BA40" s="262">
        <f>IF(OR(Is_Loading,LEN($A40)=0),"",SWDATA!AT25)</f>
        <v>0</v>
      </c>
      <c r="BB40" s="261" t="str">
        <f t="shared" si="123"/>
        <v/>
      </c>
      <c r="BC40" s="261">
        <f>IF(OR(Is_Loading,LEN($A40)=0),"",SWDATA!AV25)</f>
        <v>0</v>
      </c>
      <c r="BD40" s="262">
        <f>IF(OR(Is_Loading,LEN($A40)=0),"",SWDATA!AW25)</f>
        <v>0</v>
      </c>
      <c r="BE40" s="319">
        <f>IF(OR(Is_Loading,LEN($A40)=0),"",SWDATA!AX25)</f>
        <v>0</v>
      </c>
      <c r="BF40" s="316" t="str">
        <f t="shared" si="124"/>
        <v/>
      </c>
      <c r="BG40"/>
      <c r="BH40"/>
      <c r="BI40"/>
      <c r="BJ40"/>
      <c r="BK40"/>
      <c r="BL40"/>
      <c r="BM40"/>
      <c r="BN40"/>
      <c r="BO40"/>
      <c r="BP40"/>
      <c r="BQ40"/>
      <c r="BR40"/>
      <c r="BS40"/>
      <c r="BT40"/>
      <c r="BU40"/>
      <c r="BV40"/>
      <c r="BW40"/>
      <c r="BX40"/>
      <c r="BY40"/>
      <c r="BZ40"/>
      <c r="CA40"/>
      <c r="CB40"/>
      <c r="CC40"/>
      <c r="CD40"/>
      <c r="CE40"/>
      <c r="CF40"/>
      <c r="CG40"/>
      <c r="CH40"/>
      <c r="CI40"/>
      <c r="CJ40"/>
      <c r="CK40"/>
      <c r="CL40"/>
      <c r="CM40"/>
      <c r="CN40" s="201"/>
      <c r="CO40" s="201"/>
      <c r="CP40" s="201"/>
      <c r="CQ40" s="201"/>
      <c r="CR40" s="201"/>
      <c r="CS40" s="201"/>
      <c r="CT40" s="201"/>
      <c r="CU40" s="201"/>
      <c r="CV40" s="201"/>
      <c r="CW40" s="201"/>
      <c r="CX40" s="201"/>
      <c r="CY40" s="201"/>
      <c r="CZ40" s="201"/>
      <c r="DA40" s="201"/>
      <c r="DB40" s="201"/>
      <c r="DC40" s="201"/>
      <c r="DD40" s="201"/>
      <c r="DE40" s="201"/>
      <c r="DF40" s="201"/>
      <c r="DG40" s="201"/>
      <c r="DH40" s="201"/>
      <c r="DI40" s="201"/>
      <c r="DJ40" s="201"/>
      <c r="DK40" s="201"/>
      <c r="DL40" s="201"/>
      <c r="DM40" s="201"/>
      <c r="DN40" s="201"/>
      <c r="DO40" s="380"/>
      <c r="DP40" s="380"/>
      <c r="DQ40" s="380"/>
      <c r="DR40" s="380"/>
      <c r="DS40" s="367"/>
      <c r="DT40" s="367"/>
      <c r="DU40" s="370">
        <f t="shared" ref="DU40" si="737">COLUMN(W38)</f>
        <v>23</v>
      </c>
      <c r="DV40" s="370">
        <f t="shared" ref="DV40" si="738">SUM(DU40)+DV41+1</f>
        <v>24</v>
      </c>
      <c r="DW40" s="370">
        <f t="shared" ref="DW40" si="739">SUM(DV40)+DW41+1</f>
        <v>25</v>
      </c>
      <c r="DX40" s="370">
        <f t="shared" ref="DX40" si="740">SUM(DW40)+DX41+1</f>
        <v>27</v>
      </c>
      <c r="DY40" s="370">
        <f t="shared" ref="DY40" si="741">SUM(DX40)+DY41+1</f>
        <v>28</v>
      </c>
      <c r="DZ40" s="370">
        <f t="shared" ref="DZ40" si="742">SUM(DY40)+DZ41+1</f>
        <v>29</v>
      </c>
      <c r="EA40" s="370">
        <f t="shared" ref="EA40" si="743">SUM(DZ40)+EA41+1</f>
        <v>31</v>
      </c>
      <c r="EB40" s="370">
        <f t="shared" ref="EB40" si="744">SUM(EA40)+EB41+1</f>
        <v>32</v>
      </c>
      <c r="EC40" s="370">
        <f t="shared" ref="EC40" si="745">SUM(EB40)+EC41+1</f>
        <v>33</v>
      </c>
      <c r="ED40" s="370">
        <f t="shared" ref="ED40" si="746">SUM(EC40)+ED41+1</f>
        <v>35</v>
      </c>
      <c r="EE40" s="370">
        <f t="shared" ref="EE40" si="747">SUM(ED40)+EE41+1</f>
        <v>36</v>
      </c>
      <c r="EF40" s="370">
        <f t="shared" ref="EF40" si="748">SUM(EE40)+EF41+1</f>
        <v>37</v>
      </c>
      <c r="EG40" s="370">
        <f t="shared" ref="EG40" si="749">SUM(EF40)+EG41+1</f>
        <v>39</v>
      </c>
      <c r="EH40" s="370">
        <f t="shared" ref="EH40" si="750">SUM(EG40)+EH41+1</f>
        <v>40</v>
      </c>
      <c r="EI40" s="370">
        <f t="shared" ref="EI40" si="751">SUM(EH40)+EI41+1</f>
        <v>41</v>
      </c>
      <c r="EJ40" s="370">
        <f t="shared" ref="EJ40" si="752">SUM(EI40)+EJ41+1</f>
        <v>43</v>
      </c>
      <c r="EK40" s="370">
        <f t="shared" ref="EK40" si="753">SUM(EJ40)+EK41+1</f>
        <v>44</v>
      </c>
      <c r="EL40" s="370">
        <f t="shared" ref="EL40" si="754">SUM(EK40)+EL41+1</f>
        <v>45</v>
      </c>
      <c r="EM40" s="370">
        <f t="shared" ref="EM40" si="755">SUM(EL40)+EM41+1</f>
        <v>47</v>
      </c>
      <c r="EN40" s="370">
        <f t="shared" ref="EN40" si="756">SUM(EM40)+EN41+1</f>
        <v>48</v>
      </c>
      <c r="EO40" s="370">
        <f t="shared" ref="EO40" si="757">SUM(EN40)+EO41+1</f>
        <v>49</v>
      </c>
      <c r="EP40" s="370">
        <f t="shared" ref="EP40" si="758">SUM(EO40)+EP41+1</f>
        <v>51</v>
      </c>
      <c r="EQ40" s="370">
        <f t="shared" ref="EQ40" si="759">SUM(EP40)+EQ41+1</f>
        <v>52</v>
      </c>
      <c r="ER40" s="370">
        <f t="shared" ref="ER40" si="760">SUM(EQ40)+ER41+1</f>
        <v>53</v>
      </c>
      <c r="ES40" s="370">
        <f t="shared" ref="ES40" si="761">SUM(ER40)+ES41+1</f>
        <v>55</v>
      </c>
      <c r="ET40" s="370">
        <f t="shared" ref="ET40" si="762">SUM(ES40)+ET41+1</f>
        <v>56</v>
      </c>
      <c r="EU40" s="370">
        <f t="shared" ref="EU40" si="763">SUM(ET40)+EU41+1</f>
        <v>57</v>
      </c>
      <c r="EV40" s="370">
        <f t="shared" ref="EV40" si="764">SUM(EU40)+EV41+1</f>
        <v>59</v>
      </c>
      <c r="EW40" s="370">
        <f t="shared" ref="EW40" si="765">SUM(EV40)+EW41+1</f>
        <v>60</v>
      </c>
      <c r="EX40" s="370">
        <f t="shared" ref="EX40" si="766">SUM(EW40)+EX41+1</f>
        <v>61</v>
      </c>
      <c r="EY40" s="370">
        <f t="shared" ref="EY40" si="767">SUM(EX40)+EY41+1</f>
        <v>63</v>
      </c>
      <c r="EZ40" s="370">
        <f t="shared" ref="EZ40" si="768">SUM(EY40)+EZ41+1</f>
        <v>64</v>
      </c>
      <c r="FA40" s="370">
        <f t="shared" ref="FA40" si="769">SUM(EZ40)+FA41+1</f>
        <v>65</v>
      </c>
      <c r="FB40" s="370">
        <f t="shared" ref="FB40" si="770">SUM(FA40)+FB41+1</f>
        <v>67</v>
      </c>
      <c r="FC40" s="370">
        <f t="shared" ref="FC40" si="771">SUM(FB40)+FC41+1</f>
        <v>68</v>
      </c>
      <c r="FD40" s="370">
        <f t="shared" ref="FD40" si="772">SUM(FC40)+FD41+1</f>
        <v>69</v>
      </c>
      <c r="FE40" s="367"/>
      <c r="FF40" s="367"/>
      <c r="FG40" s="367"/>
      <c r="FH40" s="367"/>
      <c r="FI40" s="367"/>
      <c r="FJ40" s="367"/>
      <c r="FK40" s="367"/>
      <c r="FL40" s="367"/>
      <c r="FM40" s="367"/>
      <c r="FN40" s="367"/>
      <c r="FO40" s="367"/>
      <c r="FP40" s="367"/>
      <c r="FQ40" s="367"/>
      <c r="FR40" s="367"/>
      <c r="FS40" s="367"/>
      <c r="FT40" s="367"/>
      <c r="FU40" s="367"/>
      <c r="FV40" s="367"/>
      <c r="FW40" s="367"/>
      <c r="FX40" s="367"/>
      <c r="FY40" s="367"/>
      <c r="FZ40" s="367"/>
      <c r="GA40" s="367"/>
      <c r="GB40" s="367"/>
      <c r="GC40" s="367"/>
      <c r="GD40" s="367"/>
      <c r="GE40" s="367"/>
      <c r="GF40" s="367"/>
      <c r="GG40" s="293"/>
      <c r="GH40" s="293"/>
      <c r="GI40" s="293"/>
      <c r="GJ40" s="293"/>
      <c r="GK40" s="293"/>
      <c r="GL40" s="293"/>
      <c r="GM40" s="293"/>
      <c r="GN40" s="293"/>
      <c r="GO40" s="293"/>
      <c r="GP40" s="293"/>
      <c r="GQ40" s="293"/>
      <c r="GR40" s="293"/>
      <c r="GS40" s="293"/>
      <c r="GT40" s="293"/>
      <c r="GU40" s="293"/>
      <c r="GV40" s="293"/>
      <c r="GW40" s="293"/>
      <c r="GX40" s="293"/>
      <c r="GY40" s="293"/>
      <c r="GZ40" s="293"/>
    </row>
    <row r="41" spans="1:211" s="353" customFormat="1" ht="15" customHeight="1" thickBot="1" x14ac:dyDescent="0.25">
      <c r="A41" s="192">
        <f>SWDATA!O26</f>
        <v>0</v>
      </c>
      <c r="B41" s="192">
        <f>SWDATA!M26</f>
        <v>0</v>
      </c>
      <c r="C41" s="201">
        <f>IF(AND(SWDATA!M26=1,SWDATA!Q26="promotions"),SWDATA!P26,0)</f>
        <v>0</v>
      </c>
      <c r="D41" s="200">
        <f>ROW(SWDATA!M26)</f>
        <v>26</v>
      </c>
      <c r="E41" s="202">
        <f t="shared" si="111"/>
        <v>0</v>
      </c>
      <c r="F41" s="203">
        <f t="shared" si="112"/>
        <v>1</v>
      </c>
      <c r="G41" s="192" t="str">
        <f t="shared" si="113"/>
        <v/>
      </c>
      <c r="H41" s="204"/>
      <c r="I41" s="415">
        <f>SWDATA!E26</f>
        <v>0</v>
      </c>
      <c r="J41" s="328">
        <f t="shared" si="114"/>
        <v>0</v>
      </c>
      <c r="K41" s="329" t="str">
        <f t="shared" si="115"/>
        <v/>
      </c>
      <c r="L41" s="345"/>
      <c r="M41" s="348"/>
      <c r="N41" s="343" t="str">
        <f>IF(LEN(SWDATA!F26)=0,"",IF(LEN(SWDATA!G26)=0,"",IF($O$12="ID",MID(SWDATA!G26,FIND("|",SWDATA!G26)+1,FIND("~~",SWDATA!G26)-FIND("|",SWDATA!G26)-1),IF($O$12="Desc",RIGHT(SWDATA!G26,LEN(SWDATA!G26)-FIND("~~",SWDATA!G26)-1),RIGHT(SWDATA!G26,LEN(SWDATA!G26)-FIND("|",SWDATA!G26))))))</f>
        <v/>
      </c>
      <c r="O41" s="330" t="str">
        <f>IF(LEN(SWDATA!G26)=0,"",IF(LEN(SWDATA!H26)=0,"",IF($O$12="ID",MID(SWDATA!H26,FIND("|",SWDATA!H26)+1,FIND("~~",SWDATA!H26)-FIND("|",SWDATA!H26)-1),IF($O$12="Desc",RIGHT(SWDATA!H26,LEN(SWDATA!H26)-FIND("~~",SWDATA!H26)-1),RIGHT(SWDATA!H26,LEN(SWDATA!H26)-FIND("|",SWDATA!H26))))))</f>
        <v/>
      </c>
      <c r="P41" s="331" t="str">
        <f>IF(LEN(SWDATA!C26)=0,"",SWDATA!C26)</f>
        <v/>
      </c>
      <c r="Q41" s="307" t="str">
        <f t="shared" si="58"/>
        <v/>
      </c>
      <c r="R41" s="313" t="s">
        <v>261</v>
      </c>
      <c r="S41" s="314"/>
      <c r="T41" s="314"/>
      <c r="U41" s="315" t="s">
        <v>580</v>
      </c>
      <c r="V41" s="205" t="s">
        <v>221</v>
      </c>
      <c r="W41" s="332">
        <f>IF(OR(Is_Loading,LEN($A41)=0),"",SWDATA!P26)</f>
        <v>0</v>
      </c>
      <c r="X41" s="333">
        <f>IF(OR(Is_Loading,LEN($A41)=0),"",SWDATA!Q26)</f>
        <v>0</v>
      </c>
      <c r="Y41" s="333">
        <f>IF(OR(Is_Loading,LEN($A41)=0),"",SWDATA!R26)</f>
        <v>0</v>
      </c>
      <c r="Z41" s="332" t="str">
        <f t="shared" si="116"/>
        <v/>
      </c>
      <c r="AA41" s="332">
        <f>IF(OR(Is_Loading,LEN($A41)=0),"",SWDATA!T26)</f>
        <v>0</v>
      </c>
      <c r="AB41" s="333">
        <f>IF(OR(Is_Loading,LEN($A41)=0),"",SWDATA!U26)</f>
        <v>0</v>
      </c>
      <c r="AC41" s="333">
        <f>IF(OR(Is_Loading,LEN($A41)=0),"",SWDATA!V26)</f>
        <v>0</v>
      </c>
      <c r="AD41" s="332" t="str">
        <f t="shared" si="117"/>
        <v/>
      </c>
      <c r="AE41" s="332">
        <f>IF(OR(Is_Loading,LEN($A41)=0),"",SWDATA!X26)</f>
        <v>0</v>
      </c>
      <c r="AF41" s="333">
        <f>IF(OR(Is_Loading,LEN($A41)=0),"",SWDATA!Y26)</f>
        <v>0</v>
      </c>
      <c r="AG41" s="333">
        <f>IF(OR(Is_Loading,LEN($A41)=0),"",SWDATA!Z26)</f>
        <v>0</v>
      </c>
      <c r="AH41" s="332" t="str">
        <f t="shared" si="118"/>
        <v/>
      </c>
      <c r="AI41" s="332">
        <f>IF(OR(Is_Loading,LEN($A41)=0),"",SWDATA!AB26)</f>
        <v>0</v>
      </c>
      <c r="AJ41" s="333">
        <f>IF(OR(Is_Loading,LEN($A41)=0),"",SWDATA!AC26)</f>
        <v>0</v>
      </c>
      <c r="AK41" s="333">
        <f>IF(OR(Is_Loading,LEN($A41)=0),"",SWDATA!AD26)</f>
        <v>0</v>
      </c>
      <c r="AL41" s="332" t="str">
        <f t="shared" si="119"/>
        <v/>
      </c>
      <c r="AM41" s="332">
        <f>IF(OR(Is_Loading,LEN($A41)=0),"",SWDATA!AF26)</f>
        <v>0</v>
      </c>
      <c r="AN41" s="333">
        <f>IF(OR(Is_Loading,LEN($A41)=0),"",SWDATA!AG26)</f>
        <v>0</v>
      </c>
      <c r="AO41" s="334">
        <f>IF(OR(Is_Loading,LEN($A41)=0),"",SWDATA!AH26)</f>
        <v>0</v>
      </c>
      <c r="AP41" s="335" t="str">
        <f t="shared" si="120"/>
        <v/>
      </c>
      <c r="AQ41" s="332">
        <f>IF(OR(Is_Loading,LEN($A41)=0),"",SWDATA!AJ26)</f>
        <v>0</v>
      </c>
      <c r="AR41" s="333">
        <f>IF(OR(Is_Loading,LEN($A41)=0),"",SWDATA!AK26)</f>
        <v>0</v>
      </c>
      <c r="AS41" s="333">
        <f>IF(OR(Is_Loading,LEN($A41)=0),"",SWDATA!AL26)</f>
        <v>0</v>
      </c>
      <c r="AT41" s="332" t="str">
        <f t="shared" si="121"/>
        <v/>
      </c>
      <c r="AU41" s="332">
        <f>IF(OR(Is_Loading,LEN($A41)=0),"",SWDATA!AN26)</f>
        <v>0</v>
      </c>
      <c r="AV41" s="333">
        <f>IF(OR(Is_Loading,LEN($A41)=0),"",SWDATA!AO26)</f>
        <v>0</v>
      </c>
      <c r="AW41" s="333">
        <f>IF(OR(Is_Loading,LEN($A41)=0),"",SWDATA!AP26)</f>
        <v>0</v>
      </c>
      <c r="AX41" s="332" t="str">
        <f t="shared" si="122"/>
        <v/>
      </c>
      <c r="AY41" s="332">
        <f>IF(OR(Is_Loading,LEN($A41)=0),"",SWDATA!AR26)</f>
        <v>0</v>
      </c>
      <c r="AZ41" s="333">
        <f>IF(OR(Is_Loading,LEN($A41)=0),"",SWDATA!AS26)</f>
        <v>0</v>
      </c>
      <c r="BA41" s="333">
        <f>IF(OR(Is_Loading,LEN($A41)=0),"",SWDATA!AT26)</f>
        <v>0</v>
      </c>
      <c r="BB41" s="332" t="str">
        <f t="shared" si="123"/>
        <v/>
      </c>
      <c r="BC41" s="332">
        <f>IF(OR(Is_Loading,LEN($A41)=0),"",SWDATA!AV26)</f>
        <v>0</v>
      </c>
      <c r="BD41" s="333">
        <f>IF(OR(Is_Loading,LEN($A41)=0),"",SWDATA!AW26)</f>
        <v>0</v>
      </c>
      <c r="BE41" s="334">
        <f>IF(OR(Is_Loading,LEN($A41)=0),"",SWDATA!AX26)</f>
        <v>0</v>
      </c>
      <c r="BF41" s="335" t="str">
        <f t="shared" si="124"/>
        <v/>
      </c>
      <c r="BG41"/>
      <c r="BH41"/>
      <c r="BI41"/>
      <c r="BJ41"/>
      <c r="BK41"/>
      <c r="BL41"/>
      <c r="BM41"/>
      <c r="BN41"/>
      <c r="BO41"/>
      <c r="BP41"/>
      <c r="BQ41"/>
      <c r="BR41"/>
      <c r="BS41"/>
      <c r="BT41"/>
      <c r="BU41"/>
      <c r="BV41"/>
      <c r="BW41"/>
      <c r="BX41"/>
      <c r="BY41"/>
      <c r="BZ41"/>
      <c r="CA41"/>
      <c r="CB41"/>
      <c r="CC41"/>
      <c r="CD41"/>
      <c r="CE41"/>
      <c r="CF41"/>
      <c r="CG41"/>
      <c r="CH41"/>
      <c r="CI41"/>
      <c r="CJ41"/>
      <c r="CK41"/>
      <c r="CL41"/>
      <c r="CM41"/>
      <c r="CN41" s="201"/>
      <c r="CO41" s="201"/>
      <c r="CP41" s="201"/>
      <c r="CQ41" s="201"/>
      <c r="CR41" s="201"/>
      <c r="CS41" s="201"/>
      <c r="CT41" s="201"/>
      <c r="CU41" s="201"/>
      <c r="CV41" s="201"/>
      <c r="CW41" s="201"/>
      <c r="CX41" s="201"/>
      <c r="CY41" s="201"/>
      <c r="CZ41" s="201"/>
      <c r="DA41" s="201"/>
      <c r="DB41" s="201"/>
      <c r="DC41" s="201"/>
      <c r="DD41" s="201"/>
      <c r="DE41" s="201"/>
      <c r="DF41" s="201"/>
      <c r="DG41" s="201"/>
      <c r="DH41" s="201"/>
      <c r="DI41" s="201"/>
      <c r="DJ41" s="201"/>
      <c r="DK41" s="201"/>
      <c r="DL41" s="201"/>
      <c r="DM41" s="201"/>
      <c r="DN41" s="201"/>
      <c r="DO41" s="380"/>
      <c r="DP41" s="380"/>
      <c r="DQ41" s="380"/>
      <c r="DR41" s="380"/>
      <c r="DS41" s="367"/>
      <c r="DT41" s="381"/>
      <c r="DU41" s="370"/>
      <c r="DV41" s="370"/>
      <c r="DW41" s="370"/>
      <c r="DX41" s="370">
        <v>1</v>
      </c>
      <c r="DY41" s="370">
        <f t="shared" ref="DY41" si="773">DV41</f>
        <v>0</v>
      </c>
      <c r="DZ41" s="370">
        <f t="shared" ref="DZ41" si="774">DW41</f>
        <v>0</v>
      </c>
      <c r="EA41" s="370">
        <f t="shared" ref="EA41" si="775">DX41</f>
        <v>1</v>
      </c>
      <c r="EB41" s="370">
        <f t="shared" ref="EB41" si="776">DY41</f>
        <v>0</v>
      </c>
      <c r="EC41" s="370">
        <f t="shared" ref="EC41" si="777">DZ41</f>
        <v>0</v>
      </c>
      <c r="ED41" s="370">
        <f t="shared" ref="ED41" si="778">EA41</f>
        <v>1</v>
      </c>
      <c r="EE41" s="370">
        <f t="shared" ref="EE41" si="779">EB41</f>
        <v>0</v>
      </c>
      <c r="EF41" s="370">
        <f t="shared" ref="EF41" si="780">EC41</f>
        <v>0</v>
      </c>
      <c r="EG41" s="370">
        <f t="shared" ref="EG41" si="781">ED41</f>
        <v>1</v>
      </c>
      <c r="EH41" s="370">
        <f t="shared" ref="EH41" si="782">EE41</f>
        <v>0</v>
      </c>
      <c r="EI41" s="370">
        <f t="shared" ref="EI41" si="783">EF41</f>
        <v>0</v>
      </c>
      <c r="EJ41" s="370">
        <f t="shared" ref="EJ41" si="784">EG41</f>
        <v>1</v>
      </c>
      <c r="EK41" s="370">
        <f t="shared" ref="EK41" si="785">EH41</f>
        <v>0</v>
      </c>
      <c r="EL41" s="370">
        <f t="shared" ref="EL41" si="786">EI41</f>
        <v>0</v>
      </c>
      <c r="EM41" s="370">
        <f t="shared" ref="EM41" si="787">EJ41</f>
        <v>1</v>
      </c>
      <c r="EN41" s="370">
        <f t="shared" ref="EN41" si="788">EK41</f>
        <v>0</v>
      </c>
      <c r="EO41" s="370">
        <f t="shared" ref="EO41" si="789">EL41</f>
        <v>0</v>
      </c>
      <c r="EP41" s="370">
        <f t="shared" ref="EP41" si="790">EM41</f>
        <v>1</v>
      </c>
      <c r="EQ41" s="370">
        <f t="shared" ref="EQ41" si="791">EN41</f>
        <v>0</v>
      </c>
      <c r="ER41" s="370">
        <f t="shared" ref="ER41" si="792">EO41</f>
        <v>0</v>
      </c>
      <c r="ES41" s="370">
        <f t="shared" ref="ES41" si="793">EP41</f>
        <v>1</v>
      </c>
      <c r="ET41" s="370">
        <f t="shared" ref="ET41" si="794">EQ41</f>
        <v>0</v>
      </c>
      <c r="EU41" s="370">
        <f t="shared" ref="EU41" si="795">ER41</f>
        <v>0</v>
      </c>
      <c r="EV41" s="370">
        <f t="shared" ref="EV41" si="796">ES41</f>
        <v>1</v>
      </c>
      <c r="EW41" s="370">
        <f t="shared" ref="EW41" si="797">ET41</f>
        <v>0</v>
      </c>
      <c r="EX41" s="370">
        <f t="shared" ref="EX41" si="798">EU41</f>
        <v>0</v>
      </c>
      <c r="EY41" s="370">
        <f t="shared" ref="EY41" si="799">EV41</f>
        <v>1</v>
      </c>
      <c r="EZ41" s="370">
        <f t="shared" ref="EZ41" si="800">EW41</f>
        <v>0</v>
      </c>
      <c r="FA41" s="370">
        <f t="shared" ref="FA41" si="801">EX41</f>
        <v>0</v>
      </c>
      <c r="FB41" s="370">
        <f t="shared" ref="FB41" si="802">EY41</f>
        <v>1</v>
      </c>
      <c r="FC41" s="370">
        <f t="shared" ref="FC41" si="803">EZ41</f>
        <v>0</v>
      </c>
      <c r="FD41" s="370">
        <f t="shared" ref="FD41" si="804">FA41</f>
        <v>0</v>
      </c>
      <c r="FE41" s="383"/>
      <c r="FF41" s="367"/>
      <c r="FG41" s="367"/>
      <c r="FH41" s="367"/>
      <c r="FI41" s="367"/>
      <c r="FJ41" s="367"/>
      <c r="FK41" s="367"/>
      <c r="FL41" s="367"/>
      <c r="FM41" s="367"/>
      <c r="FN41" s="367"/>
      <c r="FO41" s="367"/>
      <c r="FP41" s="367"/>
      <c r="FQ41" s="367"/>
      <c r="FR41" s="367"/>
      <c r="FS41" s="367"/>
      <c r="FT41" s="367"/>
      <c r="FU41" s="367"/>
      <c r="FV41" s="367"/>
      <c r="FW41" s="367"/>
      <c r="FX41" s="367"/>
      <c r="FY41" s="367"/>
      <c r="FZ41" s="367"/>
      <c r="GA41" s="367"/>
      <c r="GB41" s="367"/>
      <c r="GC41" s="367"/>
      <c r="GD41" s="367"/>
      <c r="GE41" s="367"/>
      <c r="GF41" s="367"/>
      <c r="GG41" s="293"/>
      <c r="GH41" s="293"/>
      <c r="GI41" s="293"/>
      <c r="GJ41" s="293"/>
      <c r="GK41" s="293"/>
      <c r="GL41" s="293"/>
      <c r="GM41" s="293"/>
      <c r="GN41" s="293"/>
      <c r="GO41" s="293"/>
      <c r="GP41" s="293"/>
      <c r="GQ41" s="293"/>
      <c r="GR41" s="293"/>
      <c r="GS41" s="293"/>
      <c r="GT41" s="293"/>
      <c r="GU41" s="293"/>
      <c r="GV41" s="293"/>
      <c r="GW41" s="293"/>
      <c r="GX41" s="293"/>
      <c r="GY41" s="293"/>
      <c r="GZ41" s="293"/>
      <c r="HA41" s="293"/>
      <c r="HB41" s="293"/>
      <c r="HC41" s="293"/>
    </row>
    <row r="42" spans="1:211" s="353" customFormat="1" ht="15" customHeight="1" thickTop="1" x14ac:dyDescent="0.2">
      <c r="A42" s="192">
        <f>SWDATA!O27</f>
        <v>0</v>
      </c>
      <c r="B42" s="192">
        <f>SWDATA!M27</f>
        <v>0</v>
      </c>
      <c r="C42" s="201">
        <f>IF(AND(SWDATA!M27=1,SWDATA!Q27="promotions"),SWDATA!P27,0)</f>
        <v>0</v>
      </c>
      <c r="D42" s="200">
        <f>ROW(SWDATA!M27)</f>
        <v>27</v>
      </c>
      <c r="E42" s="202">
        <f t="shared" si="111"/>
        <v>0</v>
      </c>
      <c r="F42" s="203">
        <f t="shared" si="112"/>
        <v>1</v>
      </c>
      <c r="G42" s="192" t="str">
        <f t="shared" si="113"/>
        <v/>
      </c>
      <c r="H42" s="204"/>
      <c r="I42" s="415">
        <f>SWDATA!E27</f>
        <v>0</v>
      </c>
      <c r="J42" s="237">
        <f t="shared" si="114"/>
        <v>0</v>
      </c>
      <c r="K42" s="238" t="str">
        <f t="shared" si="115"/>
        <v/>
      </c>
      <c r="L42" s="345"/>
      <c r="M42" s="347"/>
      <c r="N42" s="342" t="str">
        <f>IF(LEN(SWDATA!F27)=0,"",IF(LEN(SWDATA!G27)=0,"",IF($O$12="ID",MID(SWDATA!G27,FIND("|",SWDATA!G27)+1,FIND("~~",SWDATA!G27)-FIND("|",SWDATA!G27)-1),IF($O$12="Desc",RIGHT(SWDATA!G27,LEN(SWDATA!G27)-FIND("~~",SWDATA!G27)-1),RIGHT(SWDATA!G27,LEN(SWDATA!G27)-FIND("|",SWDATA!G27))))))</f>
        <v/>
      </c>
      <c r="O42" s="291" t="str">
        <f>IF(LEN(SWDATA!G27)=0,"",IF(LEN(SWDATA!H27)=0,"",IF($O$12="ID",MID(SWDATA!H27,FIND("|",SWDATA!H27)+1,FIND("~~",SWDATA!H27)-FIND("|",SWDATA!H27)-1),IF($O$12="Desc",RIGHT(SWDATA!H27,LEN(SWDATA!H27)-FIND("~~",SWDATA!H27)-1),RIGHT(SWDATA!H27,LEN(SWDATA!H27)-FIND("|",SWDATA!H27))))))</f>
        <v/>
      </c>
      <c r="P42" s="292" t="str">
        <f>IF(LEN(SWDATA!C27)=0,"",SWDATA!C27)</f>
        <v/>
      </c>
      <c r="Q42" s="307" t="str">
        <f t="shared" si="58"/>
        <v/>
      </c>
      <c r="R42" s="223" t="s">
        <v>577</v>
      </c>
      <c r="S42" s="224"/>
      <c r="T42" s="224"/>
      <c r="U42" s="260" t="s">
        <v>579</v>
      </c>
      <c r="V42" s="205" t="s">
        <v>221</v>
      </c>
      <c r="W42" s="261">
        <f>IF(OR(Is_Loading,LEN($A42)=0),"",SWDATA!P27)</f>
        <v>0</v>
      </c>
      <c r="X42" s="262">
        <f>IF(OR(Is_Loading,LEN($A42)=0),"",SWDATA!Q27)</f>
        <v>0</v>
      </c>
      <c r="Y42" s="262">
        <f>IF(OR(Is_Loading,LEN($A42)=0),"",SWDATA!R27)</f>
        <v>0</v>
      </c>
      <c r="Z42" s="261" t="str">
        <f t="shared" si="116"/>
        <v/>
      </c>
      <c r="AA42" s="261">
        <f>IF(OR(Is_Loading,LEN($A42)=0),"",SWDATA!T27)</f>
        <v>0</v>
      </c>
      <c r="AB42" s="262">
        <f>IF(OR(Is_Loading,LEN($A42)=0),"",SWDATA!U27)</f>
        <v>0</v>
      </c>
      <c r="AC42" s="262">
        <f>IF(OR(Is_Loading,LEN($A42)=0),"",SWDATA!V27)</f>
        <v>0</v>
      </c>
      <c r="AD42" s="261" t="str">
        <f t="shared" si="117"/>
        <v/>
      </c>
      <c r="AE42" s="261">
        <f>IF(OR(Is_Loading,LEN($A42)=0),"",SWDATA!X27)</f>
        <v>0</v>
      </c>
      <c r="AF42" s="262">
        <f>IF(OR(Is_Loading,LEN($A42)=0),"",SWDATA!Y27)</f>
        <v>0</v>
      </c>
      <c r="AG42" s="262">
        <f>IF(OR(Is_Loading,LEN($A42)=0),"",SWDATA!Z27)</f>
        <v>0</v>
      </c>
      <c r="AH42" s="261" t="str">
        <f t="shared" si="118"/>
        <v/>
      </c>
      <c r="AI42" s="261">
        <f>IF(OR(Is_Loading,LEN($A42)=0),"",SWDATA!AB27)</f>
        <v>0</v>
      </c>
      <c r="AJ42" s="262">
        <f>IF(OR(Is_Loading,LEN($A42)=0),"",SWDATA!AC27)</f>
        <v>0</v>
      </c>
      <c r="AK42" s="262">
        <f>IF(OR(Is_Loading,LEN($A42)=0),"",SWDATA!AD27)</f>
        <v>0</v>
      </c>
      <c r="AL42" s="261" t="str">
        <f t="shared" si="119"/>
        <v/>
      </c>
      <c r="AM42" s="261">
        <f>IF(OR(Is_Loading,LEN($A42)=0),"",SWDATA!AF27)</f>
        <v>0</v>
      </c>
      <c r="AN42" s="262">
        <f>IF(OR(Is_Loading,LEN($A42)=0),"",SWDATA!AG27)</f>
        <v>0</v>
      </c>
      <c r="AO42" s="319">
        <f>IF(OR(Is_Loading,LEN($A42)=0),"",SWDATA!AH27)</f>
        <v>0</v>
      </c>
      <c r="AP42" s="316" t="str">
        <f t="shared" si="120"/>
        <v/>
      </c>
      <c r="AQ42" s="261">
        <f>IF(OR(Is_Loading,LEN($A42)=0),"",SWDATA!AJ27)</f>
        <v>0</v>
      </c>
      <c r="AR42" s="262">
        <f>IF(OR(Is_Loading,LEN($A42)=0),"",SWDATA!AK27)</f>
        <v>0</v>
      </c>
      <c r="AS42" s="262">
        <f>IF(OR(Is_Loading,LEN($A42)=0),"",SWDATA!AL27)</f>
        <v>0</v>
      </c>
      <c r="AT42" s="261" t="str">
        <f t="shared" si="121"/>
        <v/>
      </c>
      <c r="AU42" s="261">
        <f>IF(OR(Is_Loading,LEN($A42)=0),"",SWDATA!AN27)</f>
        <v>0</v>
      </c>
      <c r="AV42" s="262">
        <f>IF(OR(Is_Loading,LEN($A42)=0),"",SWDATA!AO27)</f>
        <v>0</v>
      </c>
      <c r="AW42" s="262">
        <f>IF(OR(Is_Loading,LEN($A42)=0),"",SWDATA!AP27)</f>
        <v>0</v>
      </c>
      <c r="AX42" s="261" t="str">
        <f t="shared" si="122"/>
        <v/>
      </c>
      <c r="AY42" s="261">
        <f>IF(OR(Is_Loading,LEN($A42)=0),"",SWDATA!AR27)</f>
        <v>0</v>
      </c>
      <c r="AZ42" s="262">
        <f>IF(OR(Is_Loading,LEN($A42)=0),"",SWDATA!AS27)</f>
        <v>0</v>
      </c>
      <c r="BA42" s="262">
        <f>IF(OR(Is_Loading,LEN($A42)=0),"",SWDATA!AT27)</f>
        <v>0</v>
      </c>
      <c r="BB42" s="261" t="str">
        <f t="shared" si="123"/>
        <v/>
      </c>
      <c r="BC42" s="261">
        <f>IF(OR(Is_Loading,LEN($A42)=0),"",SWDATA!AV27)</f>
        <v>0</v>
      </c>
      <c r="BD42" s="262">
        <f>IF(OR(Is_Loading,LEN($A42)=0),"",SWDATA!AW27)</f>
        <v>0</v>
      </c>
      <c r="BE42" s="319">
        <f>IF(OR(Is_Loading,LEN($A42)=0),"",SWDATA!AX27)</f>
        <v>0</v>
      </c>
      <c r="BF42" s="316" t="str">
        <f t="shared" si="124"/>
        <v/>
      </c>
      <c r="BG42"/>
      <c r="BH42"/>
      <c r="BI42"/>
      <c r="BJ42"/>
      <c r="BK42"/>
      <c r="BL42"/>
      <c r="BM42"/>
      <c r="BN42"/>
      <c r="BO42"/>
      <c r="BP42"/>
      <c r="BQ42"/>
      <c r="BR42"/>
      <c r="BS42"/>
      <c r="BT42"/>
      <c r="BU42"/>
      <c r="BV42"/>
      <c r="BW42"/>
      <c r="BX42"/>
      <c r="BY42"/>
      <c r="BZ42"/>
      <c r="CA42"/>
      <c r="CB42"/>
      <c r="CC42"/>
      <c r="CD42"/>
      <c r="CE42"/>
      <c r="CF42"/>
      <c r="CG42"/>
      <c r="CH42"/>
      <c r="CI42"/>
      <c r="CJ42"/>
      <c r="CK42"/>
      <c r="CL42"/>
      <c r="CM42"/>
      <c r="CN42" s="201"/>
      <c r="CO42" s="201"/>
      <c r="CP42" s="201"/>
      <c r="CQ42" s="201"/>
      <c r="CR42" s="201"/>
      <c r="CS42" s="201"/>
      <c r="CT42" s="201"/>
      <c r="CU42" s="201"/>
      <c r="CV42" s="201"/>
      <c r="CW42" s="201"/>
      <c r="CX42" s="201"/>
      <c r="CY42" s="201"/>
      <c r="CZ42" s="201"/>
      <c r="DA42" s="201"/>
      <c r="DB42" s="201"/>
      <c r="DC42" s="201"/>
      <c r="DD42" s="201"/>
      <c r="DE42" s="201"/>
      <c r="DF42" s="201"/>
      <c r="DG42" s="201"/>
      <c r="DH42" s="201"/>
      <c r="DI42" s="201"/>
      <c r="DJ42" s="201"/>
      <c r="DK42" s="201"/>
      <c r="DL42" s="201"/>
      <c r="DM42" s="201"/>
      <c r="DN42" s="201"/>
      <c r="DO42" s="380"/>
      <c r="DP42" s="380"/>
      <c r="DQ42" s="380"/>
      <c r="DR42" s="380"/>
      <c r="DS42" s="367"/>
      <c r="DT42" s="367"/>
      <c r="DU42" s="370">
        <f t="shared" ref="DU42" si="805">COLUMN(W40)</f>
        <v>23</v>
      </c>
      <c r="DV42" s="370">
        <f t="shared" ref="DV42" si="806">SUM(DU42)+DV43+1</f>
        <v>24</v>
      </c>
      <c r="DW42" s="370">
        <f t="shared" ref="DW42" si="807">SUM(DV42)+DW43+1</f>
        <v>25</v>
      </c>
      <c r="DX42" s="370">
        <f t="shared" ref="DX42" si="808">SUM(DW42)+DX43+1</f>
        <v>27</v>
      </c>
      <c r="DY42" s="370">
        <f t="shared" ref="DY42" si="809">SUM(DX42)+DY43+1</f>
        <v>28</v>
      </c>
      <c r="DZ42" s="370">
        <f t="shared" ref="DZ42" si="810">SUM(DY42)+DZ43+1</f>
        <v>29</v>
      </c>
      <c r="EA42" s="370">
        <f t="shared" ref="EA42" si="811">SUM(DZ42)+EA43+1</f>
        <v>31</v>
      </c>
      <c r="EB42" s="370">
        <f t="shared" ref="EB42" si="812">SUM(EA42)+EB43+1</f>
        <v>32</v>
      </c>
      <c r="EC42" s="370">
        <f t="shared" ref="EC42" si="813">SUM(EB42)+EC43+1</f>
        <v>33</v>
      </c>
      <c r="ED42" s="370">
        <f t="shared" ref="ED42" si="814">SUM(EC42)+ED43+1</f>
        <v>35</v>
      </c>
      <c r="EE42" s="370">
        <f t="shared" ref="EE42" si="815">SUM(ED42)+EE43+1</f>
        <v>36</v>
      </c>
      <c r="EF42" s="370">
        <f t="shared" ref="EF42" si="816">SUM(EE42)+EF43+1</f>
        <v>37</v>
      </c>
      <c r="EG42" s="370">
        <f t="shared" ref="EG42" si="817">SUM(EF42)+EG43+1</f>
        <v>39</v>
      </c>
      <c r="EH42" s="370">
        <f t="shared" ref="EH42" si="818">SUM(EG42)+EH43+1</f>
        <v>40</v>
      </c>
      <c r="EI42" s="370">
        <f t="shared" ref="EI42" si="819">SUM(EH42)+EI43+1</f>
        <v>41</v>
      </c>
      <c r="EJ42" s="370">
        <f t="shared" ref="EJ42" si="820">SUM(EI42)+EJ43+1</f>
        <v>43</v>
      </c>
      <c r="EK42" s="370">
        <f t="shared" ref="EK42" si="821">SUM(EJ42)+EK43+1</f>
        <v>44</v>
      </c>
      <c r="EL42" s="370">
        <f t="shared" ref="EL42" si="822">SUM(EK42)+EL43+1</f>
        <v>45</v>
      </c>
      <c r="EM42" s="370">
        <f t="shared" ref="EM42" si="823">SUM(EL42)+EM43+1</f>
        <v>47</v>
      </c>
      <c r="EN42" s="370">
        <f t="shared" ref="EN42" si="824">SUM(EM42)+EN43+1</f>
        <v>48</v>
      </c>
      <c r="EO42" s="370">
        <f t="shared" ref="EO42" si="825">SUM(EN42)+EO43+1</f>
        <v>49</v>
      </c>
      <c r="EP42" s="370">
        <f t="shared" ref="EP42" si="826">SUM(EO42)+EP43+1</f>
        <v>51</v>
      </c>
      <c r="EQ42" s="370">
        <f t="shared" ref="EQ42" si="827">SUM(EP42)+EQ43+1</f>
        <v>52</v>
      </c>
      <c r="ER42" s="370">
        <f t="shared" ref="ER42" si="828">SUM(EQ42)+ER43+1</f>
        <v>53</v>
      </c>
      <c r="ES42" s="370">
        <f t="shared" ref="ES42" si="829">SUM(ER42)+ES43+1</f>
        <v>55</v>
      </c>
      <c r="ET42" s="370">
        <f t="shared" ref="ET42" si="830">SUM(ES42)+ET43+1</f>
        <v>56</v>
      </c>
      <c r="EU42" s="370">
        <f t="shared" ref="EU42" si="831">SUM(ET42)+EU43+1</f>
        <v>57</v>
      </c>
      <c r="EV42" s="370">
        <f t="shared" ref="EV42" si="832">SUM(EU42)+EV43+1</f>
        <v>59</v>
      </c>
      <c r="EW42" s="370">
        <f t="shared" ref="EW42" si="833">SUM(EV42)+EW43+1</f>
        <v>60</v>
      </c>
      <c r="EX42" s="370">
        <f t="shared" ref="EX42" si="834">SUM(EW42)+EX43+1</f>
        <v>61</v>
      </c>
      <c r="EY42" s="370">
        <f t="shared" ref="EY42" si="835">SUM(EX42)+EY43+1</f>
        <v>63</v>
      </c>
      <c r="EZ42" s="370">
        <f t="shared" ref="EZ42" si="836">SUM(EY42)+EZ43+1</f>
        <v>64</v>
      </c>
      <c r="FA42" s="370">
        <f t="shared" ref="FA42" si="837">SUM(EZ42)+FA43+1</f>
        <v>65</v>
      </c>
      <c r="FB42" s="370">
        <f t="shared" ref="FB42" si="838">SUM(FA42)+FB43+1</f>
        <v>67</v>
      </c>
      <c r="FC42" s="370">
        <f t="shared" ref="FC42" si="839">SUM(FB42)+FC43+1</f>
        <v>68</v>
      </c>
      <c r="FD42" s="370">
        <f t="shared" ref="FD42" si="840">SUM(FC42)+FD43+1</f>
        <v>69</v>
      </c>
      <c r="FE42" s="367"/>
      <c r="FF42" s="367"/>
      <c r="FG42" s="367"/>
      <c r="FH42" s="367"/>
      <c r="FI42" s="367"/>
      <c r="FJ42" s="367"/>
      <c r="FK42" s="367"/>
      <c r="FL42" s="367"/>
      <c r="FM42" s="367"/>
      <c r="FN42" s="367"/>
      <c r="FO42" s="367"/>
      <c r="FP42" s="367"/>
      <c r="FQ42" s="367"/>
      <c r="FR42" s="367"/>
      <c r="FS42" s="367"/>
      <c r="FT42" s="367"/>
      <c r="FU42" s="367"/>
      <c r="FV42" s="367"/>
      <c r="FW42" s="367"/>
      <c r="FX42" s="367"/>
      <c r="FY42" s="367"/>
      <c r="FZ42" s="367"/>
      <c r="GA42" s="367"/>
      <c r="GB42" s="367"/>
      <c r="GC42" s="367"/>
      <c r="GD42" s="367"/>
      <c r="GE42" s="367"/>
      <c r="GF42" s="367"/>
      <c r="GG42" s="293"/>
      <c r="GH42" s="293"/>
      <c r="GI42" s="293"/>
      <c r="GJ42" s="293"/>
      <c r="GK42" s="293"/>
      <c r="GL42" s="293"/>
      <c r="GM42" s="293"/>
      <c r="GN42" s="293"/>
      <c r="GO42" s="293"/>
      <c r="GP42" s="293"/>
      <c r="GQ42" s="293"/>
      <c r="GR42" s="293"/>
      <c r="GS42" s="293"/>
      <c r="GT42" s="293"/>
      <c r="GU42" s="293"/>
      <c r="GV42" s="293"/>
      <c r="GW42" s="293"/>
      <c r="GX42" s="293"/>
      <c r="GY42" s="293"/>
      <c r="GZ42" s="293"/>
    </row>
    <row r="43" spans="1:211" s="353" customFormat="1" ht="15" customHeight="1" thickBot="1" x14ac:dyDescent="0.25">
      <c r="A43" s="192">
        <f>SWDATA!O28</f>
        <v>0</v>
      </c>
      <c r="B43" s="192">
        <f>SWDATA!M28</f>
        <v>0</v>
      </c>
      <c r="C43" s="201">
        <f>IF(AND(SWDATA!M28=1,SWDATA!Q28="promotions"),SWDATA!P28,0)</f>
        <v>0</v>
      </c>
      <c r="D43" s="200">
        <f>ROW(SWDATA!M28)</f>
        <v>28</v>
      </c>
      <c r="E43" s="202">
        <f t="shared" si="111"/>
        <v>0</v>
      </c>
      <c r="F43" s="203">
        <f t="shared" si="112"/>
        <v>1</v>
      </c>
      <c r="G43" s="192" t="str">
        <f t="shared" si="113"/>
        <v/>
      </c>
      <c r="H43" s="204"/>
      <c r="I43" s="415">
        <f>SWDATA!E28</f>
        <v>0</v>
      </c>
      <c r="J43" s="328">
        <f t="shared" si="114"/>
        <v>0</v>
      </c>
      <c r="K43" s="329" t="str">
        <f t="shared" si="115"/>
        <v/>
      </c>
      <c r="L43" s="345"/>
      <c r="M43" s="348"/>
      <c r="N43" s="343" t="str">
        <f>IF(LEN(SWDATA!F28)=0,"",IF(LEN(SWDATA!G28)=0,"",IF($O$12="ID",MID(SWDATA!G28,FIND("|",SWDATA!G28)+1,FIND("~~",SWDATA!G28)-FIND("|",SWDATA!G28)-1),IF($O$12="Desc",RIGHT(SWDATA!G28,LEN(SWDATA!G28)-FIND("~~",SWDATA!G28)-1),RIGHT(SWDATA!G28,LEN(SWDATA!G28)-FIND("|",SWDATA!G28))))))</f>
        <v/>
      </c>
      <c r="O43" s="330" t="str">
        <f>IF(LEN(SWDATA!G28)=0,"",IF(LEN(SWDATA!H28)=0,"",IF($O$12="ID",MID(SWDATA!H28,FIND("|",SWDATA!H28)+1,FIND("~~",SWDATA!H28)-FIND("|",SWDATA!H28)-1),IF($O$12="Desc",RIGHT(SWDATA!H28,LEN(SWDATA!H28)-FIND("~~",SWDATA!H28)-1),RIGHT(SWDATA!H28,LEN(SWDATA!H28)-FIND("|",SWDATA!H28))))))</f>
        <v/>
      </c>
      <c r="P43" s="331" t="str">
        <f>IF(LEN(SWDATA!C28)=0,"",SWDATA!C28)</f>
        <v/>
      </c>
      <c r="Q43" s="307" t="str">
        <f t="shared" si="58"/>
        <v/>
      </c>
      <c r="R43" s="313" t="s">
        <v>261</v>
      </c>
      <c r="S43" s="314"/>
      <c r="T43" s="314"/>
      <c r="U43" s="315" t="s">
        <v>580</v>
      </c>
      <c r="V43" s="205" t="s">
        <v>221</v>
      </c>
      <c r="W43" s="332">
        <f>IF(OR(Is_Loading,LEN($A43)=0),"",SWDATA!P28)</f>
        <v>0</v>
      </c>
      <c r="X43" s="333">
        <f>IF(OR(Is_Loading,LEN($A43)=0),"",SWDATA!Q28)</f>
        <v>0</v>
      </c>
      <c r="Y43" s="333">
        <f>IF(OR(Is_Loading,LEN($A43)=0),"",SWDATA!R28)</f>
        <v>0</v>
      </c>
      <c r="Z43" s="332" t="str">
        <f t="shared" si="116"/>
        <v/>
      </c>
      <c r="AA43" s="332">
        <f>IF(OR(Is_Loading,LEN($A43)=0),"",SWDATA!T28)</f>
        <v>0</v>
      </c>
      <c r="AB43" s="333">
        <f>IF(OR(Is_Loading,LEN($A43)=0),"",SWDATA!U28)</f>
        <v>0</v>
      </c>
      <c r="AC43" s="333">
        <f>IF(OR(Is_Loading,LEN($A43)=0),"",SWDATA!V28)</f>
        <v>0</v>
      </c>
      <c r="AD43" s="332" t="str">
        <f t="shared" si="117"/>
        <v/>
      </c>
      <c r="AE43" s="332">
        <f>IF(OR(Is_Loading,LEN($A43)=0),"",SWDATA!X28)</f>
        <v>0</v>
      </c>
      <c r="AF43" s="333">
        <f>IF(OR(Is_Loading,LEN($A43)=0),"",SWDATA!Y28)</f>
        <v>0</v>
      </c>
      <c r="AG43" s="333">
        <f>IF(OR(Is_Loading,LEN($A43)=0),"",SWDATA!Z28)</f>
        <v>0</v>
      </c>
      <c r="AH43" s="332" t="str">
        <f t="shared" si="118"/>
        <v/>
      </c>
      <c r="AI43" s="332">
        <f>IF(OR(Is_Loading,LEN($A43)=0),"",SWDATA!AB28)</f>
        <v>0</v>
      </c>
      <c r="AJ43" s="333">
        <f>IF(OR(Is_Loading,LEN($A43)=0),"",SWDATA!AC28)</f>
        <v>0</v>
      </c>
      <c r="AK43" s="333">
        <f>IF(OR(Is_Loading,LEN($A43)=0),"",SWDATA!AD28)</f>
        <v>0</v>
      </c>
      <c r="AL43" s="332" t="str">
        <f t="shared" si="119"/>
        <v/>
      </c>
      <c r="AM43" s="332">
        <f>IF(OR(Is_Loading,LEN($A43)=0),"",SWDATA!AF28)</f>
        <v>0</v>
      </c>
      <c r="AN43" s="333">
        <f>IF(OR(Is_Loading,LEN($A43)=0),"",SWDATA!AG28)</f>
        <v>0</v>
      </c>
      <c r="AO43" s="334">
        <f>IF(OR(Is_Loading,LEN($A43)=0),"",SWDATA!AH28)</f>
        <v>0</v>
      </c>
      <c r="AP43" s="335" t="str">
        <f t="shared" si="120"/>
        <v/>
      </c>
      <c r="AQ43" s="332">
        <f>IF(OR(Is_Loading,LEN($A43)=0),"",SWDATA!AJ28)</f>
        <v>0</v>
      </c>
      <c r="AR43" s="333">
        <f>IF(OR(Is_Loading,LEN($A43)=0),"",SWDATA!AK28)</f>
        <v>0</v>
      </c>
      <c r="AS43" s="333">
        <f>IF(OR(Is_Loading,LEN($A43)=0),"",SWDATA!AL28)</f>
        <v>0</v>
      </c>
      <c r="AT43" s="332" t="str">
        <f t="shared" si="121"/>
        <v/>
      </c>
      <c r="AU43" s="332">
        <f>IF(OR(Is_Loading,LEN($A43)=0),"",SWDATA!AN28)</f>
        <v>0</v>
      </c>
      <c r="AV43" s="333">
        <f>IF(OR(Is_Loading,LEN($A43)=0),"",SWDATA!AO28)</f>
        <v>0</v>
      </c>
      <c r="AW43" s="333">
        <f>IF(OR(Is_Loading,LEN($A43)=0),"",SWDATA!AP28)</f>
        <v>0</v>
      </c>
      <c r="AX43" s="332" t="str">
        <f t="shared" si="122"/>
        <v/>
      </c>
      <c r="AY43" s="332">
        <f>IF(OR(Is_Loading,LEN($A43)=0),"",SWDATA!AR28)</f>
        <v>0</v>
      </c>
      <c r="AZ43" s="333">
        <f>IF(OR(Is_Loading,LEN($A43)=0),"",SWDATA!AS28)</f>
        <v>0</v>
      </c>
      <c r="BA43" s="333">
        <f>IF(OR(Is_Loading,LEN($A43)=0),"",SWDATA!AT28)</f>
        <v>0</v>
      </c>
      <c r="BB43" s="332" t="str">
        <f t="shared" si="123"/>
        <v/>
      </c>
      <c r="BC43" s="332">
        <f>IF(OR(Is_Loading,LEN($A43)=0),"",SWDATA!AV28)</f>
        <v>0</v>
      </c>
      <c r="BD43" s="333">
        <f>IF(OR(Is_Loading,LEN($A43)=0),"",SWDATA!AW28)</f>
        <v>0</v>
      </c>
      <c r="BE43" s="334">
        <f>IF(OR(Is_Loading,LEN($A43)=0),"",SWDATA!AX28)</f>
        <v>0</v>
      </c>
      <c r="BF43" s="335" t="str">
        <f t="shared" si="124"/>
        <v/>
      </c>
      <c r="BG43"/>
      <c r="BH43"/>
      <c r="BI43"/>
      <c r="BJ43"/>
      <c r="BK43"/>
      <c r="BL43"/>
      <c r="BM43"/>
      <c r="BN43"/>
      <c r="BO43"/>
      <c r="BP43"/>
      <c r="BQ43"/>
      <c r="BR43"/>
      <c r="BS43"/>
      <c r="BT43"/>
      <c r="BU43"/>
      <c r="BV43"/>
      <c r="BW43"/>
      <c r="BX43"/>
      <c r="BY43"/>
      <c r="BZ43"/>
      <c r="CA43"/>
      <c r="CB43"/>
      <c r="CC43"/>
      <c r="CD43"/>
      <c r="CE43"/>
      <c r="CF43"/>
      <c r="CG43"/>
      <c r="CH43"/>
      <c r="CI43"/>
      <c r="CJ43"/>
      <c r="CK43"/>
      <c r="CL43"/>
      <c r="CM43"/>
      <c r="CN43" s="201"/>
      <c r="CO43" s="201"/>
      <c r="CP43" s="201"/>
      <c r="CQ43" s="201"/>
      <c r="CR43" s="201"/>
      <c r="CS43" s="201"/>
      <c r="CT43" s="201"/>
      <c r="CU43" s="201"/>
      <c r="CV43" s="201"/>
      <c r="CW43" s="201"/>
      <c r="CX43" s="201"/>
      <c r="CY43" s="201"/>
      <c r="CZ43" s="201"/>
      <c r="DA43" s="201"/>
      <c r="DB43" s="201"/>
      <c r="DC43" s="201"/>
      <c r="DD43" s="201"/>
      <c r="DE43" s="201"/>
      <c r="DF43" s="201"/>
      <c r="DG43" s="201"/>
      <c r="DH43" s="201"/>
      <c r="DI43" s="201"/>
      <c r="DJ43" s="201"/>
      <c r="DK43" s="201"/>
      <c r="DL43" s="201"/>
      <c r="DM43" s="201"/>
      <c r="DN43" s="201"/>
      <c r="DO43" s="380"/>
      <c r="DP43" s="380"/>
      <c r="DQ43" s="380"/>
      <c r="DR43" s="380"/>
      <c r="DS43" s="367"/>
      <c r="DT43" s="381"/>
      <c r="DU43" s="370"/>
      <c r="DV43" s="370"/>
      <c r="DW43" s="370"/>
      <c r="DX43" s="370">
        <v>1</v>
      </c>
      <c r="DY43" s="370">
        <f t="shared" ref="DY43" si="841">DV43</f>
        <v>0</v>
      </c>
      <c r="DZ43" s="370">
        <f t="shared" ref="DZ43" si="842">DW43</f>
        <v>0</v>
      </c>
      <c r="EA43" s="370">
        <f t="shared" ref="EA43" si="843">DX43</f>
        <v>1</v>
      </c>
      <c r="EB43" s="370">
        <f t="shared" ref="EB43" si="844">DY43</f>
        <v>0</v>
      </c>
      <c r="EC43" s="370">
        <f t="shared" ref="EC43" si="845">DZ43</f>
        <v>0</v>
      </c>
      <c r="ED43" s="370">
        <f t="shared" ref="ED43" si="846">EA43</f>
        <v>1</v>
      </c>
      <c r="EE43" s="370">
        <f t="shared" ref="EE43" si="847">EB43</f>
        <v>0</v>
      </c>
      <c r="EF43" s="370">
        <f t="shared" ref="EF43" si="848">EC43</f>
        <v>0</v>
      </c>
      <c r="EG43" s="370">
        <f t="shared" ref="EG43" si="849">ED43</f>
        <v>1</v>
      </c>
      <c r="EH43" s="370">
        <f t="shared" ref="EH43" si="850">EE43</f>
        <v>0</v>
      </c>
      <c r="EI43" s="370">
        <f t="shared" ref="EI43" si="851">EF43</f>
        <v>0</v>
      </c>
      <c r="EJ43" s="370">
        <f t="shared" ref="EJ43" si="852">EG43</f>
        <v>1</v>
      </c>
      <c r="EK43" s="370">
        <f t="shared" ref="EK43" si="853">EH43</f>
        <v>0</v>
      </c>
      <c r="EL43" s="370">
        <f t="shared" ref="EL43" si="854">EI43</f>
        <v>0</v>
      </c>
      <c r="EM43" s="370">
        <f t="shared" ref="EM43" si="855">EJ43</f>
        <v>1</v>
      </c>
      <c r="EN43" s="370">
        <f t="shared" ref="EN43" si="856">EK43</f>
        <v>0</v>
      </c>
      <c r="EO43" s="370">
        <f t="shared" ref="EO43" si="857">EL43</f>
        <v>0</v>
      </c>
      <c r="EP43" s="370">
        <f t="shared" ref="EP43" si="858">EM43</f>
        <v>1</v>
      </c>
      <c r="EQ43" s="370">
        <f t="shared" ref="EQ43" si="859">EN43</f>
        <v>0</v>
      </c>
      <c r="ER43" s="370">
        <f t="shared" ref="ER43" si="860">EO43</f>
        <v>0</v>
      </c>
      <c r="ES43" s="370">
        <f t="shared" ref="ES43" si="861">EP43</f>
        <v>1</v>
      </c>
      <c r="ET43" s="370">
        <f t="shared" ref="ET43" si="862">EQ43</f>
        <v>0</v>
      </c>
      <c r="EU43" s="370">
        <f t="shared" ref="EU43" si="863">ER43</f>
        <v>0</v>
      </c>
      <c r="EV43" s="370">
        <f t="shared" ref="EV43" si="864">ES43</f>
        <v>1</v>
      </c>
      <c r="EW43" s="370">
        <f t="shared" ref="EW43" si="865">ET43</f>
        <v>0</v>
      </c>
      <c r="EX43" s="370">
        <f t="shared" ref="EX43" si="866">EU43</f>
        <v>0</v>
      </c>
      <c r="EY43" s="370">
        <f t="shared" ref="EY43" si="867">EV43</f>
        <v>1</v>
      </c>
      <c r="EZ43" s="370">
        <f t="shared" ref="EZ43" si="868">EW43</f>
        <v>0</v>
      </c>
      <c r="FA43" s="370">
        <f t="shared" ref="FA43" si="869">EX43</f>
        <v>0</v>
      </c>
      <c r="FB43" s="370">
        <f t="shared" ref="FB43" si="870">EY43</f>
        <v>1</v>
      </c>
      <c r="FC43" s="370">
        <f t="shared" ref="FC43" si="871">EZ43</f>
        <v>0</v>
      </c>
      <c r="FD43" s="370">
        <f t="shared" ref="FD43" si="872">FA43</f>
        <v>0</v>
      </c>
      <c r="FE43" s="383"/>
      <c r="FF43" s="367"/>
      <c r="FG43" s="367"/>
      <c r="FH43" s="367"/>
      <c r="FI43" s="367"/>
      <c r="FJ43" s="367"/>
      <c r="FK43" s="367"/>
      <c r="FL43" s="367"/>
      <c r="FM43" s="367"/>
      <c r="FN43" s="367"/>
      <c r="FO43" s="367"/>
      <c r="FP43" s="367"/>
      <c r="FQ43" s="367"/>
      <c r="FR43" s="367"/>
      <c r="FS43" s="367"/>
      <c r="FT43" s="367"/>
      <c r="FU43" s="367"/>
      <c r="FV43" s="367"/>
      <c r="FW43" s="367"/>
      <c r="FX43" s="367"/>
      <c r="FY43" s="367"/>
      <c r="FZ43" s="367"/>
      <c r="GA43" s="367"/>
      <c r="GB43" s="367"/>
      <c r="GC43" s="367"/>
      <c r="GD43" s="367"/>
      <c r="GE43" s="367"/>
      <c r="GF43" s="367"/>
      <c r="GG43" s="293"/>
      <c r="GH43" s="293"/>
      <c r="GI43" s="293"/>
      <c r="GJ43" s="293"/>
      <c r="GK43" s="293"/>
      <c r="GL43" s="293"/>
      <c r="GM43" s="293"/>
      <c r="GN43" s="293"/>
      <c r="GO43" s="293"/>
      <c r="GP43" s="293"/>
      <c r="GQ43" s="293"/>
      <c r="GR43" s="293"/>
      <c r="GS43" s="293"/>
      <c r="GT43" s="293"/>
      <c r="GU43" s="293"/>
      <c r="GV43" s="293"/>
      <c r="GW43" s="293"/>
      <c r="GX43" s="293"/>
      <c r="GY43" s="293"/>
      <c r="GZ43" s="293"/>
      <c r="HA43" s="293"/>
      <c r="HB43" s="293"/>
      <c r="HC43" s="293"/>
    </row>
    <row r="44" spans="1:211" s="353" customFormat="1" ht="15" customHeight="1" thickTop="1" x14ac:dyDescent="0.2">
      <c r="A44" s="192">
        <f>SWDATA!O29</f>
        <v>0</v>
      </c>
      <c r="B44" s="192">
        <f>SWDATA!M29</f>
        <v>0</v>
      </c>
      <c r="C44" s="201">
        <f>IF(AND(SWDATA!M29=1,SWDATA!Q29="promotions"),SWDATA!P29,0)</f>
        <v>0</v>
      </c>
      <c r="D44" s="200">
        <f>ROW(SWDATA!M29)</f>
        <v>29</v>
      </c>
      <c r="E44" s="202">
        <f t="shared" si="111"/>
        <v>0</v>
      </c>
      <c r="F44" s="203">
        <f t="shared" si="112"/>
        <v>1</v>
      </c>
      <c r="G44" s="192" t="str">
        <f t="shared" si="113"/>
        <v/>
      </c>
      <c r="H44" s="204"/>
      <c r="I44" s="415">
        <f>SWDATA!E29</f>
        <v>0</v>
      </c>
      <c r="J44" s="237">
        <f t="shared" si="114"/>
        <v>0</v>
      </c>
      <c r="K44" s="238" t="str">
        <f t="shared" si="115"/>
        <v/>
      </c>
      <c r="L44" s="345"/>
      <c r="M44" s="347"/>
      <c r="N44" s="342" t="str">
        <f>IF(LEN(SWDATA!F29)=0,"",IF(LEN(SWDATA!G29)=0,"",IF($O$12="ID",MID(SWDATA!G29,FIND("|",SWDATA!G29)+1,FIND("~~",SWDATA!G29)-FIND("|",SWDATA!G29)-1),IF($O$12="Desc",RIGHT(SWDATA!G29,LEN(SWDATA!G29)-FIND("~~",SWDATA!G29)-1),RIGHT(SWDATA!G29,LEN(SWDATA!G29)-FIND("|",SWDATA!G29))))))</f>
        <v/>
      </c>
      <c r="O44" s="291" t="str">
        <f>IF(LEN(SWDATA!G29)=0,"",IF(LEN(SWDATA!H29)=0,"",IF($O$12="ID",MID(SWDATA!H29,FIND("|",SWDATA!H29)+1,FIND("~~",SWDATA!H29)-FIND("|",SWDATA!H29)-1),IF($O$12="Desc",RIGHT(SWDATA!H29,LEN(SWDATA!H29)-FIND("~~",SWDATA!H29)-1),RIGHT(SWDATA!H29,LEN(SWDATA!H29)-FIND("|",SWDATA!H29))))))</f>
        <v/>
      </c>
      <c r="P44" s="292" t="str">
        <f>IF(LEN(SWDATA!C29)=0,"",SWDATA!C29)</f>
        <v/>
      </c>
      <c r="Q44" s="307" t="str">
        <f t="shared" si="58"/>
        <v/>
      </c>
      <c r="R44" s="223" t="s">
        <v>577</v>
      </c>
      <c r="S44" s="224"/>
      <c r="T44" s="224"/>
      <c r="U44" s="260" t="s">
        <v>579</v>
      </c>
      <c r="V44" s="205" t="s">
        <v>221</v>
      </c>
      <c r="W44" s="261">
        <f>IF(OR(Is_Loading,LEN($A44)=0),"",SWDATA!P29)</f>
        <v>0</v>
      </c>
      <c r="X44" s="262">
        <f>IF(OR(Is_Loading,LEN($A44)=0),"",SWDATA!Q29)</f>
        <v>0</v>
      </c>
      <c r="Y44" s="262">
        <f>IF(OR(Is_Loading,LEN($A44)=0),"",SWDATA!R29)</f>
        <v>0</v>
      </c>
      <c r="Z44" s="261" t="str">
        <f t="shared" si="116"/>
        <v/>
      </c>
      <c r="AA44" s="261">
        <f>IF(OR(Is_Loading,LEN($A44)=0),"",SWDATA!T29)</f>
        <v>0</v>
      </c>
      <c r="AB44" s="262">
        <f>IF(OR(Is_Loading,LEN($A44)=0),"",SWDATA!U29)</f>
        <v>0</v>
      </c>
      <c r="AC44" s="262">
        <f>IF(OR(Is_Loading,LEN($A44)=0),"",SWDATA!V29)</f>
        <v>0</v>
      </c>
      <c r="AD44" s="261" t="str">
        <f t="shared" si="117"/>
        <v/>
      </c>
      <c r="AE44" s="261">
        <f>IF(OR(Is_Loading,LEN($A44)=0),"",SWDATA!X29)</f>
        <v>0</v>
      </c>
      <c r="AF44" s="262">
        <f>IF(OR(Is_Loading,LEN($A44)=0),"",SWDATA!Y29)</f>
        <v>0</v>
      </c>
      <c r="AG44" s="262">
        <f>IF(OR(Is_Loading,LEN($A44)=0),"",SWDATA!Z29)</f>
        <v>0</v>
      </c>
      <c r="AH44" s="261" t="str">
        <f t="shared" si="118"/>
        <v/>
      </c>
      <c r="AI44" s="261">
        <f>IF(OR(Is_Loading,LEN($A44)=0),"",SWDATA!AB29)</f>
        <v>0</v>
      </c>
      <c r="AJ44" s="262">
        <f>IF(OR(Is_Loading,LEN($A44)=0),"",SWDATA!AC29)</f>
        <v>0</v>
      </c>
      <c r="AK44" s="262">
        <f>IF(OR(Is_Loading,LEN($A44)=0),"",SWDATA!AD29)</f>
        <v>0</v>
      </c>
      <c r="AL44" s="261" t="str">
        <f t="shared" si="119"/>
        <v/>
      </c>
      <c r="AM44" s="261">
        <f>IF(OR(Is_Loading,LEN($A44)=0),"",SWDATA!AF29)</f>
        <v>0</v>
      </c>
      <c r="AN44" s="262">
        <f>IF(OR(Is_Loading,LEN($A44)=0),"",SWDATA!AG29)</f>
        <v>0</v>
      </c>
      <c r="AO44" s="319">
        <f>IF(OR(Is_Loading,LEN($A44)=0),"",SWDATA!AH29)</f>
        <v>0</v>
      </c>
      <c r="AP44" s="316" t="str">
        <f t="shared" si="120"/>
        <v/>
      </c>
      <c r="AQ44" s="261">
        <f>IF(OR(Is_Loading,LEN($A44)=0),"",SWDATA!AJ29)</f>
        <v>0</v>
      </c>
      <c r="AR44" s="262">
        <f>IF(OR(Is_Loading,LEN($A44)=0),"",SWDATA!AK29)</f>
        <v>0</v>
      </c>
      <c r="AS44" s="262">
        <f>IF(OR(Is_Loading,LEN($A44)=0),"",SWDATA!AL29)</f>
        <v>0</v>
      </c>
      <c r="AT44" s="261" t="str">
        <f t="shared" si="121"/>
        <v/>
      </c>
      <c r="AU44" s="261">
        <f>IF(OR(Is_Loading,LEN($A44)=0),"",SWDATA!AN29)</f>
        <v>0</v>
      </c>
      <c r="AV44" s="262">
        <f>IF(OR(Is_Loading,LEN($A44)=0),"",SWDATA!AO29)</f>
        <v>0</v>
      </c>
      <c r="AW44" s="262">
        <f>IF(OR(Is_Loading,LEN($A44)=0),"",SWDATA!AP29)</f>
        <v>0</v>
      </c>
      <c r="AX44" s="261" t="str">
        <f t="shared" si="122"/>
        <v/>
      </c>
      <c r="AY44" s="261">
        <f>IF(OR(Is_Loading,LEN($A44)=0),"",SWDATA!AR29)</f>
        <v>0</v>
      </c>
      <c r="AZ44" s="262">
        <f>IF(OR(Is_Loading,LEN($A44)=0),"",SWDATA!AS29)</f>
        <v>0</v>
      </c>
      <c r="BA44" s="262">
        <f>IF(OR(Is_Loading,LEN($A44)=0),"",SWDATA!AT29)</f>
        <v>0</v>
      </c>
      <c r="BB44" s="261" t="str">
        <f t="shared" si="123"/>
        <v/>
      </c>
      <c r="BC44" s="261">
        <f>IF(OR(Is_Loading,LEN($A44)=0),"",SWDATA!AV29)</f>
        <v>0</v>
      </c>
      <c r="BD44" s="262">
        <f>IF(OR(Is_Loading,LEN($A44)=0),"",SWDATA!AW29)</f>
        <v>0</v>
      </c>
      <c r="BE44" s="319">
        <f>IF(OR(Is_Loading,LEN($A44)=0),"",SWDATA!AX29)</f>
        <v>0</v>
      </c>
      <c r="BF44" s="316" t="str">
        <f t="shared" si="124"/>
        <v/>
      </c>
      <c r="BG44"/>
      <c r="BH44"/>
      <c r="BI44"/>
      <c r="BJ44"/>
      <c r="BK44"/>
      <c r="BL44"/>
      <c r="BM44"/>
      <c r="BN44"/>
      <c r="BO44"/>
      <c r="BP44"/>
      <c r="BQ44"/>
      <c r="BR44"/>
      <c r="BS44"/>
      <c r="BT44"/>
      <c r="BU44"/>
      <c r="BV44"/>
      <c r="BW44"/>
      <c r="BX44"/>
      <c r="BY44"/>
      <c r="BZ44"/>
      <c r="CA44"/>
      <c r="CB44"/>
      <c r="CC44"/>
      <c r="CD44"/>
      <c r="CE44"/>
      <c r="CF44"/>
      <c r="CG44"/>
      <c r="CH44"/>
      <c r="CI44"/>
      <c r="CJ44"/>
      <c r="CK44"/>
      <c r="CL44"/>
      <c r="CM44"/>
      <c r="CN44" s="201"/>
      <c r="CO44" s="201"/>
      <c r="CP44" s="201"/>
      <c r="CQ44" s="201"/>
      <c r="CR44" s="201"/>
      <c r="CS44" s="201"/>
      <c r="CT44" s="201"/>
      <c r="CU44" s="201"/>
      <c r="CV44" s="201"/>
      <c r="CW44" s="201"/>
      <c r="CX44" s="201"/>
      <c r="CY44" s="201"/>
      <c r="CZ44" s="201"/>
      <c r="DA44" s="201"/>
      <c r="DB44" s="201"/>
      <c r="DC44" s="201"/>
      <c r="DD44" s="201"/>
      <c r="DE44" s="201"/>
      <c r="DF44" s="201"/>
      <c r="DG44" s="201"/>
      <c r="DH44" s="201"/>
      <c r="DI44" s="201"/>
      <c r="DJ44" s="201"/>
      <c r="DK44" s="201"/>
      <c r="DL44" s="201"/>
      <c r="DM44" s="201"/>
      <c r="DN44" s="201"/>
      <c r="DO44" s="380"/>
      <c r="DP44" s="380"/>
      <c r="DQ44" s="380"/>
      <c r="DR44" s="380"/>
      <c r="DS44" s="367"/>
      <c r="DT44" s="367"/>
      <c r="DU44" s="370">
        <f t="shared" ref="DU44" si="873">COLUMN(W42)</f>
        <v>23</v>
      </c>
      <c r="DV44" s="370">
        <f t="shared" ref="DV44" si="874">SUM(DU44)+DV45+1</f>
        <v>24</v>
      </c>
      <c r="DW44" s="370">
        <f t="shared" ref="DW44" si="875">SUM(DV44)+DW45+1</f>
        <v>25</v>
      </c>
      <c r="DX44" s="370">
        <f t="shared" ref="DX44" si="876">SUM(DW44)+DX45+1</f>
        <v>27</v>
      </c>
      <c r="DY44" s="370">
        <f t="shared" ref="DY44" si="877">SUM(DX44)+DY45+1</f>
        <v>28</v>
      </c>
      <c r="DZ44" s="370">
        <f t="shared" ref="DZ44" si="878">SUM(DY44)+DZ45+1</f>
        <v>29</v>
      </c>
      <c r="EA44" s="370">
        <f t="shared" ref="EA44" si="879">SUM(DZ44)+EA45+1</f>
        <v>31</v>
      </c>
      <c r="EB44" s="370">
        <f t="shared" ref="EB44" si="880">SUM(EA44)+EB45+1</f>
        <v>32</v>
      </c>
      <c r="EC44" s="370">
        <f t="shared" ref="EC44" si="881">SUM(EB44)+EC45+1</f>
        <v>33</v>
      </c>
      <c r="ED44" s="370">
        <f t="shared" ref="ED44" si="882">SUM(EC44)+ED45+1</f>
        <v>35</v>
      </c>
      <c r="EE44" s="370">
        <f t="shared" ref="EE44" si="883">SUM(ED44)+EE45+1</f>
        <v>36</v>
      </c>
      <c r="EF44" s="370">
        <f t="shared" ref="EF44" si="884">SUM(EE44)+EF45+1</f>
        <v>37</v>
      </c>
      <c r="EG44" s="370">
        <f t="shared" ref="EG44" si="885">SUM(EF44)+EG45+1</f>
        <v>39</v>
      </c>
      <c r="EH44" s="370">
        <f t="shared" ref="EH44" si="886">SUM(EG44)+EH45+1</f>
        <v>40</v>
      </c>
      <c r="EI44" s="370">
        <f t="shared" ref="EI44" si="887">SUM(EH44)+EI45+1</f>
        <v>41</v>
      </c>
      <c r="EJ44" s="370">
        <f t="shared" ref="EJ44" si="888">SUM(EI44)+EJ45+1</f>
        <v>43</v>
      </c>
      <c r="EK44" s="370">
        <f t="shared" ref="EK44" si="889">SUM(EJ44)+EK45+1</f>
        <v>44</v>
      </c>
      <c r="EL44" s="370">
        <f t="shared" ref="EL44" si="890">SUM(EK44)+EL45+1</f>
        <v>45</v>
      </c>
      <c r="EM44" s="370">
        <f t="shared" ref="EM44" si="891">SUM(EL44)+EM45+1</f>
        <v>47</v>
      </c>
      <c r="EN44" s="370">
        <f t="shared" ref="EN44" si="892">SUM(EM44)+EN45+1</f>
        <v>48</v>
      </c>
      <c r="EO44" s="370">
        <f t="shared" ref="EO44" si="893">SUM(EN44)+EO45+1</f>
        <v>49</v>
      </c>
      <c r="EP44" s="370">
        <f t="shared" ref="EP44" si="894">SUM(EO44)+EP45+1</f>
        <v>51</v>
      </c>
      <c r="EQ44" s="370">
        <f t="shared" ref="EQ44" si="895">SUM(EP44)+EQ45+1</f>
        <v>52</v>
      </c>
      <c r="ER44" s="370">
        <f t="shared" ref="ER44" si="896">SUM(EQ44)+ER45+1</f>
        <v>53</v>
      </c>
      <c r="ES44" s="370">
        <f t="shared" ref="ES44" si="897">SUM(ER44)+ES45+1</f>
        <v>55</v>
      </c>
      <c r="ET44" s="370">
        <f t="shared" ref="ET44" si="898">SUM(ES44)+ET45+1</f>
        <v>56</v>
      </c>
      <c r="EU44" s="370">
        <f t="shared" ref="EU44" si="899">SUM(ET44)+EU45+1</f>
        <v>57</v>
      </c>
      <c r="EV44" s="370">
        <f t="shared" ref="EV44" si="900">SUM(EU44)+EV45+1</f>
        <v>59</v>
      </c>
      <c r="EW44" s="370">
        <f t="shared" ref="EW44" si="901">SUM(EV44)+EW45+1</f>
        <v>60</v>
      </c>
      <c r="EX44" s="370">
        <f t="shared" ref="EX44" si="902">SUM(EW44)+EX45+1</f>
        <v>61</v>
      </c>
      <c r="EY44" s="370">
        <f t="shared" ref="EY44" si="903">SUM(EX44)+EY45+1</f>
        <v>63</v>
      </c>
      <c r="EZ44" s="370">
        <f t="shared" ref="EZ44" si="904">SUM(EY44)+EZ45+1</f>
        <v>64</v>
      </c>
      <c r="FA44" s="370">
        <f t="shared" ref="FA44" si="905">SUM(EZ44)+FA45+1</f>
        <v>65</v>
      </c>
      <c r="FB44" s="370">
        <f t="shared" ref="FB44" si="906">SUM(FA44)+FB45+1</f>
        <v>67</v>
      </c>
      <c r="FC44" s="370">
        <f t="shared" ref="FC44" si="907">SUM(FB44)+FC45+1</f>
        <v>68</v>
      </c>
      <c r="FD44" s="370">
        <f t="shared" ref="FD44" si="908">SUM(FC44)+FD45+1</f>
        <v>69</v>
      </c>
      <c r="FE44" s="367"/>
      <c r="FF44" s="367"/>
      <c r="FG44" s="367"/>
      <c r="FH44" s="367"/>
      <c r="FI44" s="367"/>
      <c r="FJ44" s="367"/>
      <c r="FK44" s="367"/>
      <c r="FL44" s="367"/>
      <c r="FM44" s="367"/>
      <c r="FN44" s="367"/>
      <c r="FO44" s="367"/>
      <c r="FP44" s="367"/>
      <c r="FQ44" s="367"/>
      <c r="FR44" s="367"/>
      <c r="FS44" s="367"/>
      <c r="FT44" s="367"/>
      <c r="FU44" s="367"/>
      <c r="FV44" s="367"/>
      <c r="FW44" s="367"/>
      <c r="FX44" s="367"/>
      <c r="FY44" s="367"/>
      <c r="FZ44" s="367"/>
      <c r="GA44" s="367"/>
      <c r="GB44" s="367"/>
      <c r="GC44" s="367"/>
      <c r="GD44" s="367"/>
      <c r="GE44" s="367"/>
      <c r="GF44" s="367"/>
      <c r="GG44" s="293"/>
      <c r="GH44" s="293"/>
      <c r="GI44" s="293"/>
      <c r="GJ44" s="293"/>
      <c r="GK44" s="293"/>
      <c r="GL44" s="293"/>
      <c r="GM44" s="293"/>
      <c r="GN44" s="293"/>
      <c r="GO44" s="293"/>
      <c r="GP44" s="293"/>
      <c r="GQ44" s="293"/>
      <c r="GR44" s="293"/>
      <c r="GS44" s="293"/>
      <c r="GT44" s="293"/>
      <c r="GU44" s="293"/>
      <c r="GV44" s="293"/>
      <c r="GW44" s="293"/>
      <c r="GX44" s="293"/>
      <c r="GY44" s="293"/>
      <c r="GZ44" s="293"/>
    </row>
    <row r="45" spans="1:211" s="353" customFormat="1" ht="15" customHeight="1" thickBot="1" x14ac:dyDescent="0.25">
      <c r="A45" s="192">
        <f>SWDATA!O30</f>
        <v>0</v>
      </c>
      <c r="B45" s="192">
        <f>SWDATA!M30</f>
        <v>0</v>
      </c>
      <c r="C45" s="201">
        <f>IF(AND(SWDATA!M30=1,SWDATA!Q30="promotions"),SWDATA!P30,0)</f>
        <v>0</v>
      </c>
      <c r="D45" s="200">
        <f>ROW(SWDATA!M30)</f>
        <v>30</v>
      </c>
      <c r="E45" s="202">
        <f t="shared" si="111"/>
        <v>0</v>
      </c>
      <c r="F45" s="203">
        <f t="shared" si="112"/>
        <v>1</v>
      </c>
      <c r="G45" s="192" t="str">
        <f t="shared" si="113"/>
        <v/>
      </c>
      <c r="H45" s="204"/>
      <c r="I45" s="415">
        <f>SWDATA!E30</f>
        <v>0</v>
      </c>
      <c r="J45" s="328">
        <f t="shared" si="114"/>
        <v>0</v>
      </c>
      <c r="K45" s="329" t="str">
        <f t="shared" si="115"/>
        <v/>
      </c>
      <c r="L45" s="345"/>
      <c r="M45" s="348"/>
      <c r="N45" s="343" t="str">
        <f>IF(LEN(SWDATA!F30)=0,"",IF(LEN(SWDATA!G30)=0,"",IF($O$12="ID",MID(SWDATA!G30,FIND("|",SWDATA!G30)+1,FIND("~~",SWDATA!G30)-FIND("|",SWDATA!G30)-1),IF($O$12="Desc",RIGHT(SWDATA!G30,LEN(SWDATA!G30)-FIND("~~",SWDATA!G30)-1),RIGHT(SWDATA!G30,LEN(SWDATA!G30)-FIND("|",SWDATA!G30))))))</f>
        <v/>
      </c>
      <c r="O45" s="330" t="str">
        <f>IF(LEN(SWDATA!G30)=0,"",IF(LEN(SWDATA!H30)=0,"",IF($O$12="ID",MID(SWDATA!H30,FIND("|",SWDATA!H30)+1,FIND("~~",SWDATA!H30)-FIND("|",SWDATA!H30)-1),IF($O$12="Desc",RIGHT(SWDATA!H30,LEN(SWDATA!H30)-FIND("~~",SWDATA!H30)-1),RIGHT(SWDATA!H30,LEN(SWDATA!H30)-FIND("|",SWDATA!H30))))))</f>
        <v/>
      </c>
      <c r="P45" s="331" t="str">
        <f>IF(LEN(SWDATA!C30)=0,"",SWDATA!C30)</f>
        <v/>
      </c>
      <c r="Q45" s="307" t="str">
        <f t="shared" si="58"/>
        <v/>
      </c>
      <c r="R45" s="313" t="s">
        <v>261</v>
      </c>
      <c r="S45" s="314"/>
      <c r="T45" s="314"/>
      <c r="U45" s="315" t="s">
        <v>580</v>
      </c>
      <c r="V45" s="205" t="s">
        <v>221</v>
      </c>
      <c r="W45" s="332">
        <f>IF(OR(Is_Loading,LEN($A45)=0),"",SWDATA!P30)</f>
        <v>0</v>
      </c>
      <c r="X45" s="333">
        <f>IF(OR(Is_Loading,LEN($A45)=0),"",SWDATA!Q30)</f>
        <v>0</v>
      </c>
      <c r="Y45" s="333">
        <f>IF(OR(Is_Loading,LEN($A45)=0),"",SWDATA!R30)</f>
        <v>0</v>
      </c>
      <c r="Z45" s="332" t="str">
        <f t="shared" si="116"/>
        <v/>
      </c>
      <c r="AA45" s="332">
        <f>IF(OR(Is_Loading,LEN($A45)=0),"",SWDATA!T30)</f>
        <v>0</v>
      </c>
      <c r="AB45" s="333">
        <f>IF(OR(Is_Loading,LEN($A45)=0),"",SWDATA!U30)</f>
        <v>0</v>
      </c>
      <c r="AC45" s="333">
        <f>IF(OR(Is_Loading,LEN($A45)=0),"",SWDATA!V30)</f>
        <v>0</v>
      </c>
      <c r="AD45" s="332" t="str">
        <f t="shared" si="117"/>
        <v/>
      </c>
      <c r="AE45" s="332">
        <f>IF(OR(Is_Loading,LEN($A45)=0),"",SWDATA!X30)</f>
        <v>0</v>
      </c>
      <c r="AF45" s="333">
        <f>IF(OR(Is_Loading,LEN($A45)=0),"",SWDATA!Y30)</f>
        <v>0</v>
      </c>
      <c r="AG45" s="333">
        <f>IF(OR(Is_Loading,LEN($A45)=0),"",SWDATA!Z30)</f>
        <v>0</v>
      </c>
      <c r="AH45" s="332" t="str">
        <f t="shared" si="118"/>
        <v/>
      </c>
      <c r="AI45" s="332">
        <f>IF(OR(Is_Loading,LEN($A45)=0),"",SWDATA!AB30)</f>
        <v>0</v>
      </c>
      <c r="AJ45" s="333">
        <f>IF(OR(Is_Loading,LEN($A45)=0),"",SWDATA!AC30)</f>
        <v>0</v>
      </c>
      <c r="AK45" s="333">
        <f>IF(OR(Is_Loading,LEN($A45)=0),"",SWDATA!AD30)</f>
        <v>0</v>
      </c>
      <c r="AL45" s="332" t="str">
        <f t="shared" si="119"/>
        <v/>
      </c>
      <c r="AM45" s="332">
        <f>IF(OR(Is_Loading,LEN($A45)=0),"",SWDATA!AF30)</f>
        <v>0</v>
      </c>
      <c r="AN45" s="333">
        <f>IF(OR(Is_Loading,LEN($A45)=0),"",SWDATA!AG30)</f>
        <v>0</v>
      </c>
      <c r="AO45" s="334">
        <f>IF(OR(Is_Loading,LEN($A45)=0),"",SWDATA!AH30)</f>
        <v>0</v>
      </c>
      <c r="AP45" s="335" t="str">
        <f t="shared" si="120"/>
        <v/>
      </c>
      <c r="AQ45" s="332">
        <f>IF(OR(Is_Loading,LEN($A45)=0),"",SWDATA!AJ30)</f>
        <v>0</v>
      </c>
      <c r="AR45" s="333">
        <f>IF(OR(Is_Loading,LEN($A45)=0),"",SWDATA!AK30)</f>
        <v>0</v>
      </c>
      <c r="AS45" s="333">
        <f>IF(OR(Is_Loading,LEN($A45)=0),"",SWDATA!AL30)</f>
        <v>0</v>
      </c>
      <c r="AT45" s="332" t="str">
        <f t="shared" si="121"/>
        <v/>
      </c>
      <c r="AU45" s="332">
        <f>IF(OR(Is_Loading,LEN($A45)=0),"",SWDATA!AN30)</f>
        <v>0</v>
      </c>
      <c r="AV45" s="333">
        <f>IF(OR(Is_Loading,LEN($A45)=0),"",SWDATA!AO30)</f>
        <v>0</v>
      </c>
      <c r="AW45" s="333">
        <f>IF(OR(Is_Loading,LEN($A45)=0),"",SWDATA!AP30)</f>
        <v>0</v>
      </c>
      <c r="AX45" s="332" t="str">
        <f t="shared" si="122"/>
        <v/>
      </c>
      <c r="AY45" s="332">
        <f>IF(OR(Is_Loading,LEN($A45)=0),"",SWDATA!AR30)</f>
        <v>0</v>
      </c>
      <c r="AZ45" s="333">
        <f>IF(OR(Is_Loading,LEN($A45)=0),"",SWDATA!AS30)</f>
        <v>0</v>
      </c>
      <c r="BA45" s="333">
        <f>IF(OR(Is_Loading,LEN($A45)=0),"",SWDATA!AT30)</f>
        <v>0</v>
      </c>
      <c r="BB45" s="332" t="str">
        <f t="shared" si="123"/>
        <v/>
      </c>
      <c r="BC45" s="332">
        <f>IF(OR(Is_Loading,LEN($A45)=0),"",SWDATA!AV30)</f>
        <v>0</v>
      </c>
      <c r="BD45" s="333">
        <f>IF(OR(Is_Loading,LEN($A45)=0),"",SWDATA!AW30)</f>
        <v>0</v>
      </c>
      <c r="BE45" s="334">
        <f>IF(OR(Is_Loading,LEN($A45)=0),"",SWDATA!AX30)</f>
        <v>0</v>
      </c>
      <c r="BF45" s="335" t="str">
        <f t="shared" si="124"/>
        <v/>
      </c>
      <c r="BG45"/>
      <c r="BH45"/>
      <c r="BI45"/>
      <c r="BJ45"/>
      <c r="BK45"/>
      <c r="BL45"/>
      <c r="BM45"/>
      <c r="BN45"/>
      <c r="BO45"/>
      <c r="BP45"/>
      <c r="BQ45"/>
      <c r="BR45"/>
      <c r="BS45"/>
      <c r="BT45"/>
      <c r="BU45"/>
      <c r="BV45"/>
      <c r="BW45"/>
      <c r="BX45"/>
      <c r="BY45"/>
      <c r="BZ45"/>
      <c r="CA45"/>
      <c r="CB45"/>
      <c r="CC45"/>
      <c r="CD45"/>
      <c r="CE45"/>
      <c r="CF45"/>
      <c r="CG45"/>
      <c r="CH45"/>
      <c r="CI45"/>
      <c r="CJ45"/>
      <c r="CK45"/>
      <c r="CL45"/>
      <c r="CM45"/>
      <c r="CN45" s="201"/>
      <c r="CO45" s="201"/>
      <c r="CP45" s="201"/>
      <c r="CQ45" s="201"/>
      <c r="CR45" s="201"/>
      <c r="CS45" s="201"/>
      <c r="CT45" s="201"/>
      <c r="CU45" s="201"/>
      <c r="CV45" s="201"/>
      <c r="CW45" s="201"/>
      <c r="CX45" s="201"/>
      <c r="CY45" s="201"/>
      <c r="CZ45" s="201"/>
      <c r="DA45" s="201"/>
      <c r="DB45" s="201"/>
      <c r="DC45" s="201"/>
      <c r="DD45" s="201"/>
      <c r="DE45" s="201"/>
      <c r="DF45" s="201"/>
      <c r="DG45" s="201"/>
      <c r="DH45" s="201"/>
      <c r="DI45" s="201"/>
      <c r="DJ45" s="201"/>
      <c r="DK45" s="201"/>
      <c r="DL45" s="201"/>
      <c r="DM45" s="201"/>
      <c r="DN45" s="201"/>
      <c r="DO45" s="380"/>
      <c r="DP45" s="380"/>
      <c r="DQ45" s="380"/>
      <c r="DR45" s="380"/>
      <c r="DS45" s="367"/>
      <c r="DT45" s="381"/>
      <c r="DU45" s="370"/>
      <c r="DV45" s="370"/>
      <c r="DW45" s="370"/>
      <c r="DX45" s="370">
        <v>1</v>
      </c>
      <c r="DY45" s="370">
        <f t="shared" ref="DY45" si="909">DV45</f>
        <v>0</v>
      </c>
      <c r="DZ45" s="370">
        <f t="shared" ref="DZ45" si="910">DW45</f>
        <v>0</v>
      </c>
      <c r="EA45" s="370">
        <f t="shared" ref="EA45" si="911">DX45</f>
        <v>1</v>
      </c>
      <c r="EB45" s="370">
        <f t="shared" ref="EB45" si="912">DY45</f>
        <v>0</v>
      </c>
      <c r="EC45" s="370">
        <f t="shared" ref="EC45" si="913">DZ45</f>
        <v>0</v>
      </c>
      <c r="ED45" s="370">
        <f t="shared" ref="ED45" si="914">EA45</f>
        <v>1</v>
      </c>
      <c r="EE45" s="370">
        <f t="shared" ref="EE45" si="915">EB45</f>
        <v>0</v>
      </c>
      <c r="EF45" s="370">
        <f t="shared" ref="EF45" si="916">EC45</f>
        <v>0</v>
      </c>
      <c r="EG45" s="370">
        <f t="shared" ref="EG45" si="917">ED45</f>
        <v>1</v>
      </c>
      <c r="EH45" s="370">
        <f t="shared" ref="EH45" si="918">EE45</f>
        <v>0</v>
      </c>
      <c r="EI45" s="370">
        <f t="shared" ref="EI45" si="919">EF45</f>
        <v>0</v>
      </c>
      <c r="EJ45" s="370">
        <f t="shared" ref="EJ45" si="920">EG45</f>
        <v>1</v>
      </c>
      <c r="EK45" s="370">
        <f t="shared" ref="EK45" si="921">EH45</f>
        <v>0</v>
      </c>
      <c r="EL45" s="370">
        <f t="shared" ref="EL45" si="922">EI45</f>
        <v>0</v>
      </c>
      <c r="EM45" s="370">
        <f t="shared" ref="EM45" si="923">EJ45</f>
        <v>1</v>
      </c>
      <c r="EN45" s="370">
        <f t="shared" ref="EN45" si="924">EK45</f>
        <v>0</v>
      </c>
      <c r="EO45" s="370">
        <f t="shared" ref="EO45" si="925">EL45</f>
        <v>0</v>
      </c>
      <c r="EP45" s="370">
        <f t="shared" ref="EP45" si="926">EM45</f>
        <v>1</v>
      </c>
      <c r="EQ45" s="370">
        <f t="shared" ref="EQ45" si="927">EN45</f>
        <v>0</v>
      </c>
      <c r="ER45" s="370">
        <f t="shared" ref="ER45" si="928">EO45</f>
        <v>0</v>
      </c>
      <c r="ES45" s="370">
        <f t="shared" ref="ES45" si="929">EP45</f>
        <v>1</v>
      </c>
      <c r="ET45" s="370">
        <f t="shared" ref="ET45" si="930">EQ45</f>
        <v>0</v>
      </c>
      <c r="EU45" s="370">
        <f t="shared" ref="EU45" si="931">ER45</f>
        <v>0</v>
      </c>
      <c r="EV45" s="370">
        <f t="shared" ref="EV45" si="932">ES45</f>
        <v>1</v>
      </c>
      <c r="EW45" s="370">
        <f t="shared" ref="EW45" si="933">ET45</f>
        <v>0</v>
      </c>
      <c r="EX45" s="370">
        <f t="shared" ref="EX45" si="934">EU45</f>
        <v>0</v>
      </c>
      <c r="EY45" s="370">
        <f t="shared" ref="EY45" si="935">EV45</f>
        <v>1</v>
      </c>
      <c r="EZ45" s="370">
        <f t="shared" ref="EZ45" si="936">EW45</f>
        <v>0</v>
      </c>
      <c r="FA45" s="370">
        <f t="shared" ref="FA45" si="937">EX45</f>
        <v>0</v>
      </c>
      <c r="FB45" s="370">
        <f t="shared" ref="FB45" si="938">EY45</f>
        <v>1</v>
      </c>
      <c r="FC45" s="370">
        <f t="shared" ref="FC45" si="939">EZ45</f>
        <v>0</v>
      </c>
      <c r="FD45" s="370">
        <f t="shared" ref="FD45" si="940">FA45</f>
        <v>0</v>
      </c>
      <c r="FE45" s="383"/>
      <c r="FF45" s="367"/>
      <c r="FG45" s="367"/>
      <c r="FH45" s="367"/>
      <c r="FI45" s="367"/>
      <c r="FJ45" s="367"/>
      <c r="FK45" s="367"/>
      <c r="FL45" s="367"/>
      <c r="FM45" s="367"/>
      <c r="FN45" s="367"/>
      <c r="FO45" s="367"/>
      <c r="FP45" s="367"/>
      <c r="FQ45" s="367"/>
      <c r="FR45" s="367"/>
      <c r="FS45" s="367"/>
      <c r="FT45" s="367"/>
      <c r="FU45" s="367"/>
      <c r="FV45" s="367"/>
      <c r="FW45" s="367"/>
      <c r="FX45" s="367"/>
      <c r="FY45" s="367"/>
      <c r="FZ45" s="367"/>
      <c r="GA45" s="367"/>
      <c r="GB45" s="367"/>
      <c r="GC45" s="367"/>
      <c r="GD45" s="367"/>
      <c r="GE45" s="367"/>
      <c r="GF45" s="367"/>
      <c r="GG45" s="293"/>
      <c r="GH45" s="293"/>
      <c r="GI45" s="293"/>
      <c r="GJ45" s="293"/>
      <c r="GK45" s="293"/>
      <c r="GL45" s="293"/>
      <c r="GM45" s="293"/>
      <c r="GN45" s="293"/>
      <c r="GO45" s="293"/>
      <c r="GP45" s="293"/>
      <c r="GQ45" s="293"/>
      <c r="GR45" s="293"/>
      <c r="GS45" s="293"/>
      <c r="GT45" s="293"/>
      <c r="GU45" s="293"/>
      <c r="GV45" s="293"/>
      <c r="GW45" s="293"/>
      <c r="GX45" s="293"/>
      <c r="GY45" s="293"/>
      <c r="GZ45" s="293"/>
      <c r="HA45" s="293"/>
      <c r="HB45" s="293"/>
      <c r="HC45" s="293"/>
    </row>
    <row r="46" spans="1:211" s="353" customFormat="1" ht="15" customHeight="1" thickTop="1" x14ac:dyDescent="0.2">
      <c r="A46" s="192">
        <f>SWDATA!O31</f>
        <v>0</v>
      </c>
      <c r="B46" s="192">
        <f>SWDATA!M31</f>
        <v>0</v>
      </c>
      <c r="C46" s="201">
        <f>IF(AND(SWDATA!M31=1,SWDATA!Q31="promotions"),SWDATA!P31,0)</f>
        <v>0</v>
      </c>
      <c r="D46" s="200">
        <f>ROW(SWDATA!M31)</f>
        <v>31</v>
      </c>
      <c r="E46" s="202">
        <f t="shared" si="111"/>
        <v>0</v>
      </c>
      <c r="F46" s="203">
        <f t="shared" si="112"/>
        <v>1</v>
      </c>
      <c r="G46" s="192" t="str">
        <f t="shared" si="113"/>
        <v/>
      </c>
      <c r="H46" s="204"/>
      <c r="I46" s="415">
        <f>SWDATA!E31</f>
        <v>0</v>
      </c>
      <c r="J46" s="237">
        <f t="shared" si="114"/>
        <v>0</v>
      </c>
      <c r="K46" s="238" t="str">
        <f t="shared" si="115"/>
        <v/>
      </c>
      <c r="L46" s="345"/>
      <c r="M46" s="347"/>
      <c r="N46" s="342" t="str">
        <f>IF(LEN(SWDATA!F31)=0,"",IF(LEN(SWDATA!G31)=0,"",IF($O$12="ID",MID(SWDATA!G31,FIND("|",SWDATA!G31)+1,FIND("~~",SWDATA!G31)-FIND("|",SWDATA!G31)-1),IF($O$12="Desc",RIGHT(SWDATA!G31,LEN(SWDATA!G31)-FIND("~~",SWDATA!G31)-1),RIGHT(SWDATA!G31,LEN(SWDATA!G31)-FIND("|",SWDATA!G31))))))</f>
        <v/>
      </c>
      <c r="O46" s="291" t="str">
        <f>IF(LEN(SWDATA!G31)=0,"",IF(LEN(SWDATA!H31)=0,"",IF($O$12="ID",MID(SWDATA!H31,FIND("|",SWDATA!H31)+1,FIND("~~",SWDATA!H31)-FIND("|",SWDATA!H31)-1),IF($O$12="Desc",RIGHT(SWDATA!H31,LEN(SWDATA!H31)-FIND("~~",SWDATA!H31)-1),RIGHT(SWDATA!H31,LEN(SWDATA!H31)-FIND("|",SWDATA!H31))))))</f>
        <v/>
      </c>
      <c r="P46" s="292" t="str">
        <f>IF(LEN(SWDATA!C31)=0,"",SWDATA!C31)</f>
        <v/>
      </c>
      <c r="Q46" s="307" t="str">
        <f t="shared" si="58"/>
        <v/>
      </c>
      <c r="R46" s="223" t="s">
        <v>577</v>
      </c>
      <c r="S46" s="224"/>
      <c r="T46" s="224"/>
      <c r="U46" s="260" t="s">
        <v>579</v>
      </c>
      <c r="V46" s="205" t="s">
        <v>221</v>
      </c>
      <c r="W46" s="261">
        <f>IF(OR(Is_Loading,LEN($A46)=0),"",SWDATA!P31)</f>
        <v>0</v>
      </c>
      <c r="X46" s="262">
        <f>IF(OR(Is_Loading,LEN($A46)=0),"",SWDATA!Q31)</f>
        <v>0</v>
      </c>
      <c r="Y46" s="262">
        <f>IF(OR(Is_Loading,LEN($A46)=0),"",SWDATA!R31)</f>
        <v>0</v>
      </c>
      <c r="Z46" s="261" t="str">
        <f t="shared" si="116"/>
        <v/>
      </c>
      <c r="AA46" s="261">
        <f>IF(OR(Is_Loading,LEN($A46)=0),"",SWDATA!T31)</f>
        <v>0</v>
      </c>
      <c r="AB46" s="262">
        <f>IF(OR(Is_Loading,LEN($A46)=0),"",SWDATA!U31)</f>
        <v>0</v>
      </c>
      <c r="AC46" s="262">
        <f>IF(OR(Is_Loading,LEN($A46)=0),"",SWDATA!V31)</f>
        <v>0</v>
      </c>
      <c r="AD46" s="261" t="str">
        <f t="shared" si="117"/>
        <v/>
      </c>
      <c r="AE46" s="261">
        <f>IF(OR(Is_Loading,LEN($A46)=0),"",SWDATA!X31)</f>
        <v>0</v>
      </c>
      <c r="AF46" s="262">
        <f>IF(OR(Is_Loading,LEN($A46)=0),"",SWDATA!Y31)</f>
        <v>0</v>
      </c>
      <c r="AG46" s="262">
        <f>IF(OR(Is_Loading,LEN($A46)=0),"",SWDATA!Z31)</f>
        <v>0</v>
      </c>
      <c r="AH46" s="261" t="str">
        <f t="shared" si="118"/>
        <v/>
      </c>
      <c r="AI46" s="261">
        <f>IF(OR(Is_Loading,LEN($A46)=0),"",SWDATA!AB31)</f>
        <v>0</v>
      </c>
      <c r="AJ46" s="262">
        <f>IF(OR(Is_Loading,LEN($A46)=0),"",SWDATA!AC31)</f>
        <v>0</v>
      </c>
      <c r="AK46" s="262">
        <f>IF(OR(Is_Loading,LEN($A46)=0),"",SWDATA!AD31)</f>
        <v>0</v>
      </c>
      <c r="AL46" s="261" t="str">
        <f t="shared" si="119"/>
        <v/>
      </c>
      <c r="AM46" s="261">
        <f>IF(OR(Is_Loading,LEN($A46)=0),"",SWDATA!AF31)</f>
        <v>0</v>
      </c>
      <c r="AN46" s="262">
        <f>IF(OR(Is_Loading,LEN($A46)=0),"",SWDATA!AG31)</f>
        <v>0</v>
      </c>
      <c r="AO46" s="319">
        <f>IF(OR(Is_Loading,LEN($A46)=0),"",SWDATA!AH31)</f>
        <v>0</v>
      </c>
      <c r="AP46" s="316" t="str">
        <f t="shared" si="120"/>
        <v/>
      </c>
      <c r="AQ46" s="261">
        <f>IF(OR(Is_Loading,LEN($A46)=0),"",SWDATA!AJ31)</f>
        <v>0</v>
      </c>
      <c r="AR46" s="262">
        <f>IF(OR(Is_Loading,LEN($A46)=0),"",SWDATA!AK31)</f>
        <v>0</v>
      </c>
      <c r="AS46" s="262">
        <f>IF(OR(Is_Loading,LEN($A46)=0),"",SWDATA!AL31)</f>
        <v>0</v>
      </c>
      <c r="AT46" s="261" t="str">
        <f t="shared" si="121"/>
        <v/>
      </c>
      <c r="AU46" s="261">
        <f>IF(OR(Is_Loading,LEN($A46)=0),"",SWDATA!AN31)</f>
        <v>0</v>
      </c>
      <c r="AV46" s="262">
        <f>IF(OR(Is_Loading,LEN($A46)=0),"",SWDATA!AO31)</f>
        <v>0</v>
      </c>
      <c r="AW46" s="262">
        <f>IF(OR(Is_Loading,LEN($A46)=0),"",SWDATA!AP31)</f>
        <v>0</v>
      </c>
      <c r="AX46" s="261" t="str">
        <f t="shared" si="122"/>
        <v/>
      </c>
      <c r="AY46" s="261">
        <f>IF(OR(Is_Loading,LEN($A46)=0),"",SWDATA!AR31)</f>
        <v>0</v>
      </c>
      <c r="AZ46" s="262">
        <f>IF(OR(Is_Loading,LEN($A46)=0),"",SWDATA!AS31)</f>
        <v>0</v>
      </c>
      <c r="BA46" s="262">
        <f>IF(OR(Is_Loading,LEN($A46)=0),"",SWDATA!AT31)</f>
        <v>0</v>
      </c>
      <c r="BB46" s="261" t="str">
        <f t="shared" si="123"/>
        <v/>
      </c>
      <c r="BC46" s="261">
        <f>IF(OR(Is_Loading,LEN($A46)=0),"",SWDATA!AV31)</f>
        <v>0</v>
      </c>
      <c r="BD46" s="262">
        <f>IF(OR(Is_Loading,LEN($A46)=0),"",SWDATA!AW31)</f>
        <v>0</v>
      </c>
      <c r="BE46" s="319">
        <f>IF(OR(Is_Loading,LEN($A46)=0),"",SWDATA!AX31)</f>
        <v>0</v>
      </c>
      <c r="BF46" s="316" t="str">
        <f t="shared" si="124"/>
        <v/>
      </c>
      <c r="BG46"/>
      <c r="BH46"/>
      <c r="BI46"/>
      <c r="BJ46"/>
      <c r="BK46"/>
      <c r="BL46"/>
      <c r="BM46"/>
      <c r="BN46"/>
      <c r="BO46"/>
      <c r="BP46"/>
      <c r="BQ46"/>
      <c r="BR46"/>
      <c r="BS46"/>
      <c r="BT46"/>
      <c r="BU46"/>
      <c r="BV46"/>
      <c r="BW46"/>
      <c r="BX46"/>
      <c r="BY46"/>
      <c r="BZ46"/>
      <c r="CA46"/>
      <c r="CB46"/>
      <c r="CC46"/>
      <c r="CD46"/>
      <c r="CE46"/>
      <c r="CF46"/>
      <c r="CG46"/>
      <c r="CH46"/>
      <c r="CI46"/>
      <c r="CJ46"/>
      <c r="CK46"/>
      <c r="CL46"/>
      <c r="CM46"/>
      <c r="CN46" s="201"/>
      <c r="CO46" s="201"/>
      <c r="CP46" s="201"/>
      <c r="CQ46" s="201"/>
      <c r="CR46" s="201"/>
      <c r="CS46" s="201"/>
      <c r="CT46" s="201"/>
      <c r="CU46" s="201"/>
      <c r="CV46" s="201"/>
      <c r="CW46" s="201"/>
      <c r="CX46" s="201"/>
      <c r="CY46" s="201"/>
      <c r="CZ46" s="201"/>
      <c r="DA46" s="201"/>
      <c r="DB46" s="201"/>
      <c r="DC46" s="201"/>
      <c r="DD46" s="201"/>
      <c r="DE46" s="201"/>
      <c r="DF46" s="201"/>
      <c r="DG46" s="201"/>
      <c r="DH46" s="201"/>
      <c r="DI46" s="201"/>
      <c r="DJ46" s="201"/>
      <c r="DK46" s="201"/>
      <c r="DL46" s="201"/>
      <c r="DM46" s="201"/>
      <c r="DN46" s="201"/>
      <c r="DO46" s="380"/>
      <c r="DP46" s="380"/>
      <c r="DQ46" s="380"/>
      <c r="DR46" s="380"/>
      <c r="DS46" s="367"/>
      <c r="DT46" s="367"/>
      <c r="DU46" s="370">
        <f t="shared" ref="DU46" si="941">COLUMN(W44)</f>
        <v>23</v>
      </c>
      <c r="DV46" s="370">
        <f t="shared" ref="DV46" si="942">SUM(DU46)+DV47+1</f>
        <v>24</v>
      </c>
      <c r="DW46" s="370">
        <f t="shared" ref="DW46" si="943">SUM(DV46)+DW47+1</f>
        <v>25</v>
      </c>
      <c r="DX46" s="370">
        <f t="shared" ref="DX46" si="944">SUM(DW46)+DX47+1</f>
        <v>27</v>
      </c>
      <c r="DY46" s="370">
        <f t="shared" ref="DY46" si="945">SUM(DX46)+DY47+1</f>
        <v>28</v>
      </c>
      <c r="DZ46" s="370">
        <f t="shared" ref="DZ46" si="946">SUM(DY46)+DZ47+1</f>
        <v>29</v>
      </c>
      <c r="EA46" s="370">
        <f t="shared" ref="EA46" si="947">SUM(DZ46)+EA47+1</f>
        <v>31</v>
      </c>
      <c r="EB46" s="370">
        <f t="shared" ref="EB46" si="948">SUM(EA46)+EB47+1</f>
        <v>32</v>
      </c>
      <c r="EC46" s="370">
        <f t="shared" ref="EC46" si="949">SUM(EB46)+EC47+1</f>
        <v>33</v>
      </c>
      <c r="ED46" s="370">
        <f t="shared" ref="ED46" si="950">SUM(EC46)+ED47+1</f>
        <v>35</v>
      </c>
      <c r="EE46" s="370">
        <f t="shared" ref="EE46" si="951">SUM(ED46)+EE47+1</f>
        <v>36</v>
      </c>
      <c r="EF46" s="370">
        <f t="shared" ref="EF46" si="952">SUM(EE46)+EF47+1</f>
        <v>37</v>
      </c>
      <c r="EG46" s="370">
        <f t="shared" ref="EG46" si="953">SUM(EF46)+EG47+1</f>
        <v>39</v>
      </c>
      <c r="EH46" s="370">
        <f t="shared" ref="EH46" si="954">SUM(EG46)+EH47+1</f>
        <v>40</v>
      </c>
      <c r="EI46" s="370">
        <f t="shared" ref="EI46" si="955">SUM(EH46)+EI47+1</f>
        <v>41</v>
      </c>
      <c r="EJ46" s="370">
        <f t="shared" ref="EJ46" si="956">SUM(EI46)+EJ47+1</f>
        <v>43</v>
      </c>
      <c r="EK46" s="370">
        <f t="shared" ref="EK46" si="957">SUM(EJ46)+EK47+1</f>
        <v>44</v>
      </c>
      <c r="EL46" s="370">
        <f t="shared" ref="EL46" si="958">SUM(EK46)+EL47+1</f>
        <v>45</v>
      </c>
      <c r="EM46" s="370">
        <f t="shared" ref="EM46" si="959">SUM(EL46)+EM47+1</f>
        <v>47</v>
      </c>
      <c r="EN46" s="370">
        <f t="shared" ref="EN46" si="960">SUM(EM46)+EN47+1</f>
        <v>48</v>
      </c>
      <c r="EO46" s="370">
        <f t="shared" ref="EO46" si="961">SUM(EN46)+EO47+1</f>
        <v>49</v>
      </c>
      <c r="EP46" s="370">
        <f t="shared" ref="EP46" si="962">SUM(EO46)+EP47+1</f>
        <v>51</v>
      </c>
      <c r="EQ46" s="370">
        <f t="shared" ref="EQ46" si="963">SUM(EP46)+EQ47+1</f>
        <v>52</v>
      </c>
      <c r="ER46" s="370">
        <f t="shared" ref="ER46" si="964">SUM(EQ46)+ER47+1</f>
        <v>53</v>
      </c>
      <c r="ES46" s="370">
        <f t="shared" ref="ES46" si="965">SUM(ER46)+ES47+1</f>
        <v>55</v>
      </c>
      <c r="ET46" s="370">
        <f t="shared" ref="ET46" si="966">SUM(ES46)+ET47+1</f>
        <v>56</v>
      </c>
      <c r="EU46" s="370">
        <f t="shared" ref="EU46" si="967">SUM(ET46)+EU47+1</f>
        <v>57</v>
      </c>
      <c r="EV46" s="370">
        <f t="shared" ref="EV46" si="968">SUM(EU46)+EV47+1</f>
        <v>59</v>
      </c>
      <c r="EW46" s="370">
        <f t="shared" ref="EW46" si="969">SUM(EV46)+EW47+1</f>
        <v>60</v>
      </c>
      <c r="EX46" s="370">
        <f t="shared" ref="EX46" si="970">SUM(EW46)+EX47+1</f>
        <v>61</v>
      </c>
      <c r="EY46" s="370">
        <f t="shared" ref="EY46" si="971">SUM(EX46)+EY47+1</f>
        <v>63</v>
      </c>
      <c r="EZ46" s="370">
        <f t="shared" ref="EZ46" si="972">SUM(EY46)+EZ47+1</f>
        <v>64</v>
      </c>
      <c r="FA46" s="370">
        <f t="shared" ref="FA46" si="973">SUM(EZ46)+FA47+1</f>
        <v>65</v>
      </c>
      <c r="FB46" s="370">
        <f t="shared" ref="FB46" si="974">SUM(FA46)+FB47+1</f>
        <v>67</v>
      </c>
      <c r="FC46" s="370">
        <f t="shared" ref="FC46" si="975">SUM(FB46)+FC47+1</f>
        <v>68</v>
      </c>
      <c r="FD46" s="370">
        <f t="shared" ref="FD46" si="976">SUM(FC46)+FD47+1</f>
        <v>69</v>
      </c>
      <c r="FE46" s="367"/>
      <c r="FF46" s="367"/>
      <c r="FG46" s="367"/>
      <c r="FH46" s="367"/>
      <c r="FI46" s="367"/>
      <c r="FJ46" s="367"/>
      <c r="FK46" s="367"/>
      <c r="FL46" s="367"/>
      <c r="FM46" s="367"/>
      <c r="FN46" s="367"/>
      <c r="FO46" s="367"/>
      <c r="FP46" s="367"/>
      <c r="FQ46" s="367"/>
      <c r="FR46" s="367"/>
      <c r="FS46" s="367"/>
      <c r="FT46" s="367"/>
      <c r="FU46" s="367"/>
      <c r="FV46" s="367"/>
      <c r="FW46" s="367"/>
      <c r="FX46" s="367"/>
      <c r="FY46" s="367"/>
      <c r="FZ46" s="367"/>
      <c r="GA46" s="367"/>
      <c r="GB46" s="367"/>
      <c r="GC46" s="367"/>
      <c r="GD46" s="367"/>
      <c r="GE46" s="367"/>
      <c r="GF46" s="367"/>
      <c r="GG46" s="293"/>
      <c r="GH46" s="293"/>
      <c r="GI46" s="293"/>
      <c r="GJ46" s="293"/>
      <c r="GK46" s="293"/>
      <c r="GL46" s="293"/>
      <c r="GM46" s="293"/>
      <c r="GN46" s="293"/>
      <c r="GO46" s="293"/>
      <c r="GP46" s="293"/>
      <c r="GQ46" s="293"/>
      <c r="GR46" s="293"/>
      <c r="GS46" s="293"/>
      <c r="GT46" s="293"/>
      <c r="GU46" s="293"/>
      <c r="GV46" s="293"/>
      <c r="GW46" s="293"/>
      <c r="GX46" s="293"/>
      <c r="GY46" s="293"/>
      <c r="GZ46" s="293"/>
    </row>
    <row r="47" spans="1:211" s="353" customFormat="1" ht="15" customHeight="1" thickBot="1" x14ac:dyDescent="0.25">
      <c r="A47" s="192">
        <f>SWDATA!O32</f>
        <v>0</v>
      </c>
      <c r="B47" s="192">
        <f>SWDATA!M32</f>
        <v>0</v>
      </c>
      <c r="C47" s="201">
        <f>IF(AND(SWDATA!M32=1,SWDATA!Q32="promotions"),SWDATA!P32,0)</f>
        <v>0</v>
      </c>
      <c r="D47" s="200">
        <f>ROW(SWDATA!M32)</f>
        <v>32</v>
      </c>
      <c r="E47" s="202">
        <f t="shared" si="111"/>
        <v>0</v>
      </c>
      <c r="F47" s="203">
        <f t="shared" si="112"/>
        <v>1</v>
      </c>
      <c r="G47" s="192" t="str">
        <f t="shared" si="113"/>
        <v/>
      </c>
      <c r="H47" s="204"/>
      <c r="I47" s="415">
        <f>SWDATA!E32</f>
        <v>0</v>
      </c>
      <c r="J47" s="328">
        <f t="shared" si="114"/>
        <v>0</v>
      </c>
      <c r="K47" s="329" t="str">
        <f t="shared" si="115"/>
        <v/>
      </c>
      <c r="L47" s="345"/>
      <c r="M47" s="348"/>
      <c r="N47" s="343" t="str">
        <f>IF(LEN(SWDATA!F32)=0,"",IF(LEN(SWDATA!G32)=0,"",IF($O$12="ID",MID(SWDATA!G32,FIND("|",SWDATA!G32)+1,FIND("~~",SWDATA!G32)-FIND("|",SWDATA!G32)-1),IF($O$12="Desc",RIGHT(SWDATA!G32,LEN(SWDATA!G32)-FIND("~~",SWDATA!G32)-1),RIGHT(SWDATA!G32,LEN(SWDATA!G32)-FIND("|",SWDATA!G32))))))</f>
        <v/>
      </c>
      <c r="O47" s="330" t="str">
        <f>IF(LEN(SWDATA!G32)=0,"",IF(LEN(SWDATA!H32)=0,"",IF($O$12="ID",MID(SWDATA!H32,FIND("|",SWDATA!H32)+1,FIND("~~",SWDATA!H32)-FIND("|",SWDATA!H32)-1),IF($O$12="Desc",RIGHT(SWDATA!H32,LEN(SWDATA!H32)-FIND("~~",SWDATA!H32)-1),RIGHT(SWDATA!H32,LEN(SWDATA!H32)-FIND("|",SWDATA!H32))))))</f>
        <v/>
      </c>
      <c r="P47" s="331" t="str">
        <f>IF(LEN(SWDATA!C32)=0,"",SWDATA!C32)</f>
        <v/>
      </c>
      <c r="Q47" s="307" t="str">
        <f t="shared" si="58"/>
        <v/>
      </c>
      <c r="R47" s="313" t="s">
        <v>261</v>
      </c>
      <c r="S47" s="314"/>
      <c r="T47" s="314"/>
      <c r="U47" s="315" t="s">
        <v>580</v>
      </c>
      <c r="V47" s="205" t="s">
        <v>221</v>
      </c>
      <c r="W47" s="332">
        <f>IF(OR(Is_Loading,LEN($A47)=0),"",SWDATA!P32)</f>
        <v>0</v>
      </c>
      <c r="X47" s="333">
        <f>IF(OR(Is_Loading,LEN($A47)=0),"",SWDATA!Q32)</f>
        <v>0</v>
      </c>
      <c r="Y47" s="333">
        <f>IF(OR(Is_Loading,LEN($A47)=0),"",SWDATA!R32)</f>
        <v>0</v>
      </c>
      <c r="Z47" s="332" t="str">
        <f t="shared" si="116"/>
        <v/>
      </c>
      <c r="AA47" s="332">
        <f>IF(OR(Is_Loading,LEN($A47)=0),"",SWDATA!T32)</f>
        <v>0</v>
      </c>
      <c r="AB47" s="333">
        <f>IF(OR(Is_Loading,LEN($A47)=0),"",SWDATA!U32)</f>
        <v>0</v>
      </c>
      <c r="AC47" s="333">
        <f>IF(OR(Is_Loading,LEN($A47)=0),"",SWDATA!V32)</f>
        <v>0</v>
      </c>
      <c r="AD47" s="332" t="str">
        <f t="shared" si="117"/>
        <v/>
      </c>
      <c r="AE47" s="332">
        <f>IF(OR(Is_Loading,LEN($A47)=0),"",SWDATA!X32)</f>
        <v>0</v>
      </c>
      <c r="AF47" s="333">
        <f>IF(OR(Is_Loading,LEN($A47)=0),"",SWDATA!Y32)</f>
        <v>0</v>
      </c>
      <c r="AG47" s="333">
        <f>IF(OR(Is_Loading,LEN($A47)=0),"",SWDATA!Z32)</f>
        <v>0</v>
      </c>
      <c r="AH47" s="332" t="str">
        <f t="shared" si="118"/>
        <v/>
      </c>
      <c r="AI47" s="332">
        <f>IF(OR(Is_Loading,LEN($A47)=0),"",SWDATA!AB32)</f>
        <v>0</v>
      </c>
      <c r="AJ47" s="333">
        <f>IF(OR(Is_Loading,LEN($A47)=0),"",SWDATA!AC32)</f>
        <v>0</v>
      </c>
      <c r="AK47" s="333">
        <f>IF(OR(Is_Loading,LEN($A47)=0),"",SWDATA!AD32)</f>
        <v>0</v>
      </c>
      <c r="AL47" s="332" t="str">
        <f t="shared" si="119"/>
        <v/>
      </c>
      <c r="AM47" s="332">
        <f>IF(OR(Is_Loading,LEN($A47)=0),"",SWDATA!AF32)</f>
        <v>0</v>
      </c>
      <c r="AN47" s="333">
        <f>IF(OR(Is_Loading,LEN($A47)=0),"",SWDATA!AG32)</f>
        <v>0</v>
      </c>
      <c r="AO47" s="334">
        <f>IF(OR(Is_Loading,LEN($A47)=0),"",SWDATA!AH32)</f>
        <v>0</v>
      </c>
      <c r="AP47" s="335" t="str">
        <f t="shared" si="120"/>
        <v/>
      </c>
      <c r="AQ47" s="332">
        <f>IF(OR(Is_Loading,LEN($A47)=0),"",SWDATA!AJ32)</f>
        <v>0</v>
      </c>
      <c r="AR47" s="333">
        <f>IF(OR(Is_Loading,LEN($A47)=0),"",SWDATA!AK32)</f>
        <v>0</v>
      </c>
      <c r="AS47" s="333">
        <f>IF(OR(Is_Loading,LEN($A47)=0),"",SWDATA!AL32)</f>
        <v>0</v>
      </c>
      <c r="AT47" s="332" t="str">
        <f t="shared" si="121"/>
        <v/>
      </c>
      <c r="AU47" s="332">
        <f>IF(OR(Is_Loading,LEN($A47)=0),"",SWDATA!AN32)</f>
        <v>0</v>
      </c>
      <c r="AV47" s="333">
        <f>IF(OR(Is_Loading,LEN($A47)=0),"",SWDATA!AO32)</f>
        <v>0</v>
      </c>
      <c r="AW47" s="333">
        <f>IF(OR(Is_Loading,LEN($A47)=0),"",SWDATA!AP32)</f>
        <v>0</v>
      </c>
      <c r="AX47" s="332" t="str">
        <f t="shared" si="122"/>
        <v/>
      </c>
      <c r="AY47" s="332">
        <f>IF(OR(Is_Loading,LEN($A47)=0),"",SWDATA!AR32)</f>
        <v>0</v>
      </c>
      <c r="AZ47" s="333">
        <f>IF(OR(Is_Loading,LEN($A47)=0),"",SWDATA!AS32)</f>
        <v>0</v>
      </c>
      <c r="BA47" s="333">
        <f>IF(OR(Is_Loading,LEN($A47)=0),"",SWDATA!AT32)</f>
        <v>0</v>
      </c>
      <c r="BB47" s="332" t="str">
        <f t="shared" si="123"/>
        <v/>
      </c>
      <c r="BC47" s="332">
        <f>IF(OR(Is_Loading,LEN($A47)=0),"",SWDATA!AV32)</f>
        <v>0</v>
      </c>
      <c r="BD47" s="333">
        <f>IF(OR(Is_Loading,LEN($A47)=0),"",SWDATA!AW32)</f>
        <v>0</v>
      </c>
      <c r="BE47" s="334">
        <f>IF(OR(Is_Loading,LEN($A47)=0),"",SWDATA!AX32)</f>
        <v>0</v>
      </c>
      <c r="BF47" s="335" t="str">
        <f t="shared" si="124"/>
        <v/>
      </c>
      <c r="BG47"/>
      <c r="BH47"/>
      <c r="BI47"/>
      <c r="BJ47"/>
      <c r="BK47"/>
      <c r="BL47"/>
      <c r="BM47"/>
      <c r="BN47"/>
      <c r="BO47"/>
      <c r="BP47"/>
      <c r="BQ47"/>
      <c r="BR47"/>
      <c r="BS47"/>
      <c r="BT47"/>
      <c r="BU47"/>
      <c r="BV47"/>
      <c r="BW47"/>
      <c r="BX47"/>
      <c r="BY47"/>
      <c r="BZ47"/>
      <c r="CA47"/>
      <c r="CB47"/>
      <c r="CC47"/>
      <c r="CD47"/>
      <c r="CE47"/>
      <c r="CF47"/>
      <c r="CG47"/>
      <c r="CH47"/>
      <c r="CI47"/>
      <c r="CJ47"/>
      <c r="CK47"/>
      <c r="CL47"/>
      <c r="CM47"/>
      <c r="CN47" s="201"/>
      <c r="CO47" s="201"/>
      <c r="CP47" s="201"/>
      <c r="CQ47" s="201"/>
      <c r="CR47" s="201"/>
      <c r="CS47" s="201"/>
      <c r="CT47" s="201"/>
      <c r="CU47" s="201"/>
      <c r="CV47" s="201"/>
      <c r="CW47" s="201"/>
      <c r="CX47" s="201"/>
      <c r="CY47" s="201"/>
      <c r="CZ47" s="201"/>
      <c r="DA47" s="201"/>
      <c r="DB47" s="201"/>
      <c r="DC47" s="201"/>
      <c r="DD47" s="201"/>
      <c r="DE47" s="201"/>
      <c r="DF47" s="201"/>
      <c r="DG47" s="201"/>
      <c r="DH47" s="201"/>
      <c r="DI47" s="201"/>
      <c r="DJ47" s="201"/>
      <c r="DK47" s="201"/>
      <c r="DL47" s="201"/>
      <c r="DM47" s="201"/>
      <c r="DN47" s="201"/>
      <c r="DO47" s="380"/>
      <c r="DP47" s="380"/>
      <c r="DQ47" s="380"/>
      <c r="DR47" s="380"/>
      <c r="DS47" s="367"/>
      <c r="DT47" s="381"/>
      <c r="DU47" s="370"/>
      <c r="DV47" s="370"/>
      <c r="DW47" s="370"/>
      <c r="DX47" s="370">
        <v>1</v>
      </c>
      <c r="DY47" s="370">
        <f t="shared" ref="DY47" si="977">DV47</f>
        <v>0</v>
      </c>
      <c r="DZ47" s="370">
        <f t="shared" ref="DZ47" si="978">DW47</f>
        <v>0</v>
      </c>
      <c r="EA47" s="370">
        <f t="shared" ref="EA47" si="979">DX47</f>
        <v>1</v>
      </c>
      <c r="EB47" s="370">
        <f t="shared" ref="EB47" si="980">DY47</f>
        <v>0</v>
      </c>
      <c r="EC47" s="370">
        <f t="shared" ref="EC47" si="981">DZ47</f>
        <v>0</v>
      </c>
      <c r="ED47" s="370">
        <f t="shared" ref="ED47" si="982">EA47</f>
        <v>1</v>
      </c>
      <c r="EE47" s="370">
        <f t="shared" ref="EE47" si="983">EB47</f>
        <v>0</v>
      </c>
      <c r="EF47" s="370">
        <f t="shared" ref="EF47" si="984">EC47</f>
        <v>0</v>
      </c>
      <c r="EG47" s="370">
        <f t="shared" ref="EG47" si="985">ED47</f>
        <v>1</v>
      </c>
      <c r="EH47" s="370">
        <f t="shared" ref="EH47" si="986">EE47</f>
        <v>0</v>
      </c>
      <c r="EI47" s="370">
        <f t="shared" ref="EI47" si="987">EF47</f>
        <v>0</v>
      </c>
      <c r="EJ47" s="370">
        <f t="shared" ref="EJ47" si="988">EG47</f>
        <v>1</v>
      </c>
      <c r="EK47" s="370">
        <f t="shared" ref="EK47" si="989">EH47</f>
        <v>0</v>
      </c>
      <c r="EL47" s="370">
        <f t="shared" ref="EL47" si="990">EI47</f>
        <v>0</v>
      </c>
      <c r="EM47" s="370">
        <f t="shared" ref="EM47" si="991">EJ47</f>
        <v>1</v>
      </c>
      <c r="EN47" s="370">
        <f t="shared" ref="EN47" si="992">EK47</f>
        <v>0</v>
      </c>
      <c r="EO47" s="370">
        <f t="shared" ref="EO47" si="993">EL47</f>
        <v>0</v>
      </c>
      <c r="EP47" s="370">
        <f t="shared" ref="EP47" si="994">EM47</f>
        <v>1</v>
      </c>
      <c r="EQ47" s="370">
        <f t="shared" ref="EQ47" si="995">EN47</f>
        <v>0</v>
      </c>
      <c r="ER47" s="370">
        <f t="shared" ref="ER47" si="996">EO47</f>
        <v>0</v>
      </c>
      <c r="ES47" s="370">
        <f t="shared" ref="ES47" si="997">EP47</f>
        <v>1</v>
      </c>
      <c r="ET47" s="370">
        <f t="shared" ref="ET47" si="998">EQ47</f>
        <v>0</v>
      </c>
      <c r="EU47" s="370">
        <f t="shared" ref="EU47" si="999">ER47</f>
        <v>0</v>
      </c>
      <c r="EV47" s="370">
        <f t="shared" ref="EV47" si="1000">ES47</f>
        <v>1</v>
      </c>
      <c r="EW47" s="370">
        <f t="shared" ref="EW47" si="1001">ET47</f>
        <v>0</v>
      </c>
      <c r="EX47" s="370">
        <f t="shared" ref="EX47" si="1002">EU47</f>
        <v>0</v>
      </c>
      <c r="EY47" s="370">
        <f t="shared" ref="EY47" si="1003">EV47</f>
        <v>1</v>
      </c>
      <c r="EZ47" s="370">
        <f t="shared" ref="EZ47" si="1004">EW47</f>
        <v>0</v>
      </c>
      <c r="FA47" s="370">
        <f t="shared" ref="FA47" si="1005">EX47</f>
        <v>0</v>
      </c>
      <c r="FB47" s="370">
        <f t="shared" ref="FB47" si="1006">EY47</f>
        <v>1</v>
      </c>
      <c r="FC47" s="370">
        <f t="shared" ref="FC47" si="1007">EZ47</f>
        <v>0</v>
      </c>
      <c r="FD47" s="370">
        <f t="shared" ref="FD47" si="1008">FA47</f>
        <v>0</v>
      </c>
      <c r="FE47" s="383"/>
      <c r="FF47" s="367"/>
      <c r="FG47" s="367"/>
      <c r="FH47" s="367"/>
      <c r="FI47" s="367"/>
      <c r="FJ47" s="367"/>
      <c r="FK47" s="367"/>
      <c r="FL47" s="367"/>
      <c r="FM47" s="367"/>
      <c r="FN47" s="367"/>
      <c r="FO47" s="367"/>
      <c r="FP47" s="367"/>
      <c r="FQ47" s="367"/>
      <c r="FR47" s="367"/>
      <c r="FS47" s="367"/>
      <c r="FT47" s="367"/>
      <c r="FU47" s="367"/>
      <c r="FV47" s="367"/>
      <c r="FW47" s="367"/>
      <c r="FX47" s="367"/>
      <c r="FY47" s="367"/>
      <c r="FZ47" s="367"/>
      <c r="GA47" s="367"/>
      <c r="GB47" s="367"/>
      <c r="GC47" s="367"/>
      <c r="GD47" s="367"/>
      <c r="GE47" s="367"/>
      <c r="GF47" s="367"/>
      <c r="GG47" s="293"/>
      <c r="GH47" s="293"/>
      <c r="GI47" s="293"/>
      <c r="GJ47" s="293"/>
      <c r="GK47" s="293"/>
      <c r="GL47" s="293"/>
      <c r="GM47" s="293"/>
      <c r="GN47" s="293"/>
      <c r="GO47" s="293"/>
      <c r="GP47" s="293"/>
      <c r="GQ47" s="293"/>
      <c r="GR47" s="293"/>
      <c r="GS47" s="293"/>
      <c r="GT47" s="293"/>
      <c r="GU47" s="293"/>
      <c r="GV47" s="293"/>
      <c r="GW47" s="293"/>
      <c r="GX47" s="293"/>
      <c r="GY47" s="293"/>
      <c r="GZ47" s="293"/>
      <c r="HA47" s="293"/>
      <c r="HB47" s="293"/>
      <c r="HC47" s="293"/>
    </row>
    <row r="48" spans="1:211" s="353" customFormat="1" ht="15" customHeight="1" thickTop="1" x14ac:dyDescent="0.2">
      <c r="A48" s="192">
        <f>SWDATA!O33</f>
        <v>0</v>
      </c>
      <c r="B48" s="192">
        <f>SWDATA!M33</f>
        <v>0</v>
      </c>
      <c r="C48" s="201">
        <f>IF(AND(SWDATA!M33=1,SWDATA!Q33="promotions"),SWDATA!P33,0)</f>
        <v>0</v>
      </c>
      <c r="D48" s="200">
        <f>ROW(SWDATA!M33)</f>
        <v>33</v>
      </c>
      <c r="E48" s="202">
        <f t="shared" si="111"/>
        <v>0</v>
      </c>
      <c r="F48" s="203">
        <f t="shared" si="112"/>
        <v>1</v>
      </c>
      <c r="G48" s="192" t="str">
        <f t="shared" si="113"/>
        <v/>
      </c>
      <c r="H48" s="204"/>
      <c r="I48" s="415">
        <f>SWDATA!E33</f>
        <v>0</v>
      </c>
      <c r="J48" s="237">
        <f t="shared" si="114"/>
        <v>0</v>
      </c>
      <c r="K48" s="238" t="str">
        <f t="shared" si="115"/>
        <v/>
      </c>
      <c r="L48" s="345"/>
      <c r="M48" s="347"/>
      <c r="N48" s="342" t="str">
        <f>IF(LEN(SWDATA!F33)=0,"",IF(LEN(SWDATA!G33)=0,"",IF($O$12="ID",MID(SWDATA!G33,FIND("|",SWDATA!G33)+1,FIND("~~",SWDATA!G33)-FIND("|",SWDATA!G33)-1),IF($O$12="Desc",RIGHT(SWDATA!G33,LEN(SWDATA!G33)-FIND("~~",SWDATA!G33)-1),RIGHT(SWDATA!G33,LEN(SWDATA!G33)-FIND("|",SWDATA!G33))))))</f>
        <v/>
      </c>
      <c r="O48" s="291" t="str">
        <f>IF(LEN(SWDATA!G33)=0,"",IF(LEN(SWDATA!H33)=0,"",IF($O$12="ID",MID(SWDATA!H33,FIND("|",SWDATA!H33)+1,FIND("~~",SWDATA!H33)-FIND("|",SWDATA!H33)-1),IF($O$12="Desc",RIGHT(SWDATA!H33,LEN(SWDATA!H33)-FIND("~~",SWDATA!H33)-1),RIGHT(SWDATA!H33,LEN(SWDATA!H33)-FIND("|",SWDATA!H33))))))</f>
        <v/>
      </c>
      <c r="P48" s="292" t="str">
        <f>IF(LEN(SWDATA!C33)=0,"",SWDATA!C33)</f>
        <v/>
      </c>
      <c r="Q48" s="307" t="str">
        <f t="shared" si="58"/>
        <v/>
      </c>
      <c r="R48" s="223" t="s">
        <v>577</v>
      </c>
      <c r="S48" s="224"/>
      <c r="T48" s="224"/>
      <c r="U48" s="260" t="s">
        <v>579</v>
      </c>
      <c r="V48" s="205" t="s">
        <v>221</v>
      </c>
      <c r="W48" s="261">
        <f>IF(OR(Is_Loading,LEN($A48)=0),"",SWDATA!P33)</f>
        <v>0</v>
      </c>
      <c r="X48" s="262">
        <f>IF(OR(Is_Loading,LEN($A48)=0),"",SWDATA!Q33)</f>
        <v>0</v>
      </c>
      <c r="Y48" s="262">
        <f>IF(OR(Is_Loading,LEN($A48)=0),"",SWDATA!R33)</f>
        <v>0</v>
      </c>
      <c r="Z48" s="261" t="str">
        <f t="shared" si="116"/>
        <v/>
      </c>
      <c r="AA48" s="261">
        <f>IF(OR(Is_Loading,LEN($A48)=0),"",SWDATA!T33)</f>
        <v>0</v>
      </c>
      <c r="AB48" s="262">
        <f>IF(OR(Is_Loading,LEN($A48)=0),"",SWDATA!U33)</f>
        <v>0</v>
      </c>
      <c r="AC48" s="262">
        <f>IF(OR(Is_Loading,LEN($A48)=0),"",SWDATA!V33)</f>
        <v>0</v>
      </c>
      <c r="AD48" s="261" t="str">
        <f t="shared" si="117"/>
        <v/>
      </c>
      <c r="AE48" s="261">
        <f>IF(OR(Is_Loading,LEN($A48)=0),"",SWDATA!X33)</f>
        <v>0</v>
      </c>
      <c r="AF48" s="262">
        <f>IF(OR(Is_Loading,LEN($A48)=0),"",SWDATA!Y33)</f>
        <v>0</v>
      </c>
      <c r="AG48" s="262">
        <f>IF(OR(Is_Loading,LEN($A48)=0),"",SWDATA!Z33)</f>
        <v>0</v>
      </c>
      <c r="AH48" s="261" t="str">
        <f t="shared" si="118"/>
        <v/>
      </c>
      <c r="AI48" s="261">
        <f>IF(OR(Is_Loading,LEN($A48)=0),"",SWDATA!AB33)</f>
        <v>0</v>
      </c>
      <c r="AJ48" s="262">
        <f>IF(OR(Is_Loading,LEN($A48)=0),"",SWDATA!AC33)</f>
        <v>0</v>
      </c>
      <c r="AK48" s="262">
        <f>IF(OR(Is_Loading,LEN($A48)=0),"",SWDATA!AD33)</f>
        <v>0</v>
      </c>
      <c r="AL48" s="261" t="str">
        <f t="shared" si="119"/>
        <v/>
      </c>
      <c r="AM48" s="261">
        <f>IF(OR(Is_Loading,LEN($A48)=0),"",SWDATA!AF33)</f>
        <v>0</v>
      </c>
      <c r="AN48" s="262">
        <f>IF(OR(Is_Loading,LEN($A48)=0),"",SWDATA!AG33)</f>
        <v>0</v>
      </c>
      <c r="AO48" s="319">
        <f>IF(OR(Is_Loading,LEN($A48)=0),"",SWDATA!AH33)</f>
        <v>0</v>
      </c>
      <c r="AP48" s="316" t="str">
        <f t="shared" si="120"/>
        <v/>
      </c>
      <c r="AQ48" s="261">
        <f>IF(OR(Is_Loading,LEN($A48)=0),"",SWDATA!AJ33)</f>
        <v>0</v>
      </c>
      <c r="AR48" s="262">
        <f>IF(OR(Is_Loading,LEN($A48)=0),"",SWDATA!AK33)</f>
        <v>0</v>
      </c>
      <c r="AS48" s="262">
        <f>IF(OR(Is_Loading,LEN($A48)=0),"",SWDATA!AL33)</f>
        <v>0</v>
      </c>
      <c r="AT48" s="261" t="str">
        <f t="shared" si="121"/>
        <v/>
      </c>
      <c r="AU48" s="261">
        <f>IF(OR(Is_Loading,LEN($A48)=0),"",SWDATA!AN33)</f>
        <v>0</v>
      </c>
      <c r="AV48" s="262">
        <f>IF(OR(Is_Loading,LEN($A48)=0),"",SWDATA!AO33)</f>
        <v>0</v>
      </c>
      <c r="AW48" s="262">
        <f>IF(OR(Is_Loading,LEN($A48)=0),"",SWDATA!AP33)</f>
        <v>0</v>
      </c>
      <c r="AX48" s="261" t="str">
        <f t="shared" si="122"/>
        <v/>
      </c>
      <c r="AY48" s="261">
        <f>IF(OR(Is_Loading,LEN($A48)=0),"",SWDATA!AR33)</f>
        <v>0</v>
      </c>
      <c r="AZ48" s="262">
        <f>IF(OR(Is_Loading,LEN($A48)=0),"",SWDATA!AS33)</f>
        <v>0</v>
      </c>
      <c r="BA48" s="262">
        <f>IF(OR(Is_Loading,LEN($A48)=0),"",SWDATA!AT33)</f>
        <v>0</v>
      </c>
      <c r="BB48" s="261" t="str">
        <f t="shared" si="123"/>
        <v/>
      </c>
      <c r="BC48" s="261">
        <f>IF(OR(Is_Loading,LEN($A48)=0),"",SWDATA!AV33)</f>
        <v>0</v>
      </c>
      <c r="BD48" s="262">
        <f>IF(OR(Is_Loading,LEN($A48)=0),"",SWDATA!AW33)</f>
        <v>0</v>
      </c>
      <c r="BE48" s="319">
        <f>IF(OR(Is_Loading,LEN($A48)=0),"",SWDATA!AX33)</f>
        <v>0</v>
      </c>
      <c r="BF48" s="316" t="str">
        <f t="shared" si="124"/>
        <v/>
      </c>
      <c r="BG48"/>
      <c r="BH48"/>
      <c r="BI48"/>
      <c r="BJ48"/>
      <c r="BK48"/>
      <c r="BL48"/>
      <c r="BM48"/>
      <c r="BN48"/>
      <c r="BO48"/>
      <c r="BP48"/>
      <c r="BQ48"/>
      <c r="BR48"/>
      <c r="BS48"/>
      <c r="BT48"/>
      <c r="BU48"/>
      <c r="BV48"/>
      <c r="BW48"/>
      <c r="BX48"/>
      <c r="BY48"/>
      <c r="BZ48"/>
      <c r="CA48"/>
      <c r="CB48"/>
      <c r="CC48"/>
      <c r="CD48"/>
      <c r="CE48"/>
      <c r="CF48"/>
      <c r="CG48"/>
      <c r="CH48"/>
      <c r="CI48"/>
      <c r="CJ48"/>
      <c r="CK48"/>
      <c r="CL48"/>
      <c r="CM48"/>
      <c r="CN48" s="201"/>
      <c r="CO48" s="201"/>
      <c r="CP48" s="201"/>
      <c r="CQ48" s="201"/>
      <c r="CR48" s="201"/>
      <c r="CS48" s="201"/>
      <c r="CT48" s="201"/>
      <c r="CU48" s="201"/>
      <c r="CV48" s="201"/>
      <c r="CW48" s="201"/>
      <c r="CX48" s="201"/>
      <c r="CY48" s="201"/>
      <c r="CZ48" s="201"/>
      <c r="DA48" s="201"/>
      <c r="DB48" s="201"/>
      <c r="DC48" s="201"/>
      <c r="DD48" s="201"/>
      <c r="DE48" s="201"/>
      <c r="DF48" s="201"/>
      <c r="DG48" s="201"/>
      <c r="DH48" s="201"/>
      <c r="DI48" s="201"/>
      <c r="DJ48" s="201"/>
      <c r="DK48" s="201"/>
      <c r="DL48" s="201"/>
      <c r="DM48" s="201"/>
      <c r="DN48" s="201"/>
      <c r="DO48" s="380"/>
      <c r="DP48" s="380"/>
      <c r="DQ48" s="380"/>
      <c r="DR48" s="380"/>
      <c r="DS48" s="367"/>
      <c r="DT48" s="367"/>
      <c r="DU48" s="370">
        <f t="shared" ref="DU48" si="1009">COLUMN(W46)</f>
        <v>23</v>
      </c>
      <c r="DV48" s="370">
        <f t="shared" ref="DV48" si="1010">SUM(DU48)+DV49+1</f>
        <v>24</v>
      </c>
      <c r="DW48" s="370">
        <f t="shared" ref="DW48" si="1011">SUM(DV48)+DW49+1</f>
        <v>25</v>
      </c>
      <c r="DX48" s="370">
        <f t="shared" ref="DX48" si="1012">SUM(DW48)+DX49+1</f>
        <v>27</v>
      </c>
      <c r="DY48" s="370">
        <f t="shared" ref="DY48" si="1013">SUM(DX48)+DY49+1</f>
        <v>28</v>
      </c>
      <c r="DZ48" s="370">
        <f t="shared" ref="DZ48" si="1014">SUM(DY48)+DZ49+1</f>
        <v>29</v>
      </c>
      <c r="EA48" s="370">
        <f t="shared" ref="EA48" si="1015">SUM(DZ48)+EA49+1</f>
        <v>31</v>
      </c>
      <c r="EB48" s="370">
        <f t="shared" ref="EB48" si="1016">SUM(EA48)+EB49+1</f>
        <v>32</v>
      </c>
      <c r="EC48" s="370">
        <f t="shared" ref="EC48" si="1017">SUM(EB48)+EC49+1</f>
        <v>33</v>
      </c>
      <c r="ED48" s="370">
        <f t="shared" ref="ED48" si="1018">SUM(EC48)+ED49+1</f>
        <v>35</v>
      </c>
      <c r="EE48" s="370">
        <f t="shared" ref="EE48" si="1019">SUM(ED48)+EE49+1</f>
        <v>36</v>
      </c>
      <c r="EF48" s="370">
        <f t="shared" ref="EF48" si="1020">SUM(EE48)+EF49+1</f>
        <v>37</v>
      </c>
      <c r="EG48" s="370">
        <f t="shared" ref="EG48" si="1021">SUM(EF48)+EG49+1</f>
        <v>39</v>
      </c>
      <c r="EH48" s="370">
        <f t="shared" ref="EH48" si="1022">SUM(EG48)+EH49+1</f>
        <v>40</v>
      </c>
      <c r="EI48" s="370">
        <f t="shared" ref="EI48" si="1023">SUM(EH48)+EI49+1</f>
        <v>41</v>
      </c>
      <c r="EJ48" s="370">
        <f t="shared" ref="EJ48" si="1024">SUM(EI48)+EJ49+1</f>
        <v>43</v>
      </c>
      <c r="EK48" s="370">
        <f t="shared" ref="EK48" si="1025">SUM(EJ48)+EK49+1</f>
        <v>44</v>
      </c>
      <c r="EL48" s="370">
        <f t="shared" ref="EL48" si="1026">SUM(EK48)+EL49+1</f>
        <v>45</v>
      </c>
      <c r="EM48" s="370">
        <f t="shared" ref="EM48" si="1027">SUM(EL48)+EM49+1</f>
        <v>47</v>
      </c>
      <c r="EN48" s="370">
        <f t="shared" ref="EN48" si="1028">SUM(EM48)+EN49+1</f>
        <v>48</v>
      </c>
      <c r="EO48" s="370">
        <f t="shared" ref="EO48" si="1029">SUM(EN48)+EO49+1</f>
        <v>49</v>
      </c>
      <c r="EP48" s="370">
        <f t="shared" ref="EP48" si="1030">SUM(EO48)+EP49+1</f>
        <v>51</v>
      </c>
      <c r="EQ48" s="370">
        <f t="shared" ref="EQ48" si="1031">SUM(EP48)+EQ49+1</f>
        <v>52</v>
      </c>
      <c r="ER48" s="370">
        <f t="shared" ref="ER48" si="1032">SUM(EQ48)+ER49+1</f>
        <v>53</v>
      </c>
      <c r="ES48" s="370">
        <f t="shared" ref="ES48" si="1033">SUM(ER48)+ES49+1</f>
        <v>55</v>
      </c>
      <c r="ET48" s="370">
        <f t="shared" ref="ET48" si="1034">SUM(ES48)+ET49+1</f>
        <v>56</v>
      </c>
      <c r="EU48" s="370">
        <f t="shared" ref="EU48" si="1035">SUM(ET48)+EU49+1</f>
        <v>57</v>
      </c>
      <c r="EV48" s="370">
        <f t="shared" ref="EV48" si="1036">SUM(EU48)+EV49+1</f>
        <v>59</v>
      </c>
      <c r="EW48" s="370">
        <f t="shared" ref="EW48" si="1037">SUM(EV48)+EW49+1</f>
        <v>60</v>
      </c>
      <c r="EX48" s="370">
        <f t="shared" ref="EX48" si="1038">SUM(EW48)+EX49+1</f>
        <v>61</v>
      </c>
      <c r="EY48" s="370">
        <f t="shared" ref="EY48" si="1039">SUM(EX48)+EY49+1</f>
        <v>63</v>
      </c>
      <c r="EZ48" s="370">
        <f t="shared" ref="EZ48" si="1040">SUM(EY48)+EZ49+1</f>
        <v>64</v>
      </c>
      <c r="FA48" s="370">
        <f t="shared" ref="FA48" si="1041">SUM(EZ48)+FA49+1</f>
        <v>65</v>
      </c>
      <c r="FB48" s="370">
        <f t="shared" ref="FB48" si="1042">SUM(FA48)+FB49+1</f>
        <v>67</v>
      </c>
      <c r="FC48" s="370">
        <f t="shared" ref="FC48" si="1043">SUM(FB48)+FC49+1</f>
        <v>68</v>
      </c>
      <c r="FD48" s="370">
        <f t="shared" ref="FD48" si="1044">SUM(FC48)+FD49+1</f>
        <v>69</v>
      </c>
      <c r="FE48" s="367"/>
      <c r="FF48" s="367"/>
      <c r="FG48" s="367"/>
      <c r="FH48" s="367"/>
      <c r="FI48" s="367"/>
      <c r="FJ48" s="367"/>
      <c r="FK48" s="367"/>
      <c r="FL48" s="367"/>
      <c r="FM48" s="367"/>
      <c r="FN48" s="367"/>
      <c r="FO48" s="367"/>
      <c r="FP48" s="367"/>
      <c r="FQ48" s="367"/>
      <c r="FR48" s="367"/>
      <c r="FS48" s="367"/>
      <c r="FT48" s="367"/>
      <c r="FU48" s="367"/>
      <c r="FV48" s="367"/>
      <c r="FW48" s="367"/>
      <c r="FX48" s="367"/>
      <c r="FY48" s="367"/>
      <c r="FZ48" s="367"/>
      <c r="GA48" s="367"/>
      <c r="GB48" s="367"/>
      <c r="GC48" s="367"/>
      <c r="GD48" s="367"/>
      <c r="GE48" s="367"/>
      <c r="GF48" s="367"/>
      <c r="GG48" s="293"/>
      <c r="GH48" s="293"/>
      <c r="GI48" s="293"/>
      <c r="GJ48" s="293"/>
      <c r="GK48" s="293"/>
      <c r="GL48" s="293"/>
      <c r="GM48" s="293"/>
      <c r="GN48" s="293"/>
      <c r="GO48" s="293"/>
      <c r="GP48" s="293"/>
      <c r="GQ48" s="293"/>
      <c r="GR48" s="293"/>
      <c r="GS48" s="293"/>
      <c r="GT48" s="293"/>
      <c r="GU48" s="293"/>
      <c r="GV48" s="293"/>
      <c r="GW48" s="293"/>
      <c r="GX48" s="293"/>
      <c r="GY48" s="293"/>
      <c r="GZ48" s="293"/>
    </row>
    <row r="49" spans="1:211" s="353" customFormat="1" ht="15" customHeight="1" thickBot="1" x14ac:dyDescent="0.25">
      <c r="A49" s="192">
        <f>SWDATA!O34</f>
        <v>0</v>
      </c>
      <c r="B49" s="192">
        <f>SWDATA!M34</f>
        <v>0</v>
      </c>
      <c r="C49" s="201">
        <f>IF(AND(SWDATA!M34=1,SWDATA!Q34="promotions"),SWDATA!P34,0)</f>
        <v>0</v>
      </c>
      <c r="D49" s="200">
        <f>ROW(SWDATA!M34)</f>
        <v>34</v>
      </c>
      <c r="E49" s="202">
        <f t="shared" si="111"/>
        <v>0</v>
      </c>
      <c r="F49" s="203">
        <f t="shared" si="112"/>
        <v>1</v>
      </c>
      <c r="G49" s="192" t="str">
        <f t="shared" si="113"/>
        <v/>
      </c>
      <c r="H49" s="204"/>
      <c r="I49" s="415">
        <f>SWDATA!E34</f>
        <v>0</v>
      </c>
      <c r="J49" s="328">
        <f t="shared" si="114"/>
        <v>0</v>
      </c>
      <c r="K49" s="329" t="str">
        <f t="shared" si="115"/>
        <v/>
      </c>
      <c r="L49" s="345"/>
      <c r="M49" s="348"/>
      <c r="N49" s="343" t="str">
        <f>IF(LEN(SWDATA!F34)=0,"",IF(LEN(SWDATA!G34)=0,"",IF($O$12="ID",MID(SWDATA!G34,FIND("|",SWDATA!G34)+1,FIND("~~",SWDATA!G34)-FIND("|",SWDATA!G34)-1),IF($O$12="Desc",RIGHT(SWDATA!G34,LEN(SWDATA!G34)-FIND("~~",SWDATA!G34)-1),RIGHT(SWDATA!G34,LEN(SWDATA!G34)-FIND("|",SWDATA!G34))))))</f>
        <v/>
      </c>
      <c r="O49" s="330" t="str">
        <f>IF(LEN(SWDATA!G34)=0,"",IF(LEN(SWDATA!H34)=0,"",IF($O$12="ID",MID(SWDATA!H34,FIND("|",SWDATA!H34)+1,FIND("~~",SWDATA!H34)-FIND("|",SWDATA!H34)-1),IF($O$12="Desc",RIGHT(SWDATA!H34,LEN(SWDATA!H34)-FIND("~~",SWDATA!H34)-1),RIGHT(SWDATA!H34,LEN(SWDATA!H34)-FIND("|",SWDATA!H34))))))</f>
        <v/>
      </c>
      <c r="P49" s="331" t="str">
        <f>IF(LEN(SWDATA!C34)=0,"",SWDATA!C34)</f>
        <v/>
      </c>
      <c r="Q49" s="307" t="str">
        <f t="shared" si="58"/>
        <v/>
      </c>
      <c r="R49" s="313" t="s">
        <v>261</v>
      </c>
      <c r="S49" s="314"/>
      <c r="T49" s="314"/>
      <c r="U49" s="315" t="s">
        <v>580</v>
      </c>
      <c r="V49" s="205" t="s">
        <v>221</v>
      </c>
      <c r="W49" s="332">
        <f>IF(OR(Is_Loading,LEN($A49)=0),"",SWDATA!P34)</f>
        <v>0</v>
      </c>
      <c r="X49" s="333">
        <f>IF(OR(Is_Loading,LEN($A49)=0),"",SWDATA!Q34)</f>
        <v>0</v>
      </c>
      <c r="Y49" s="333">
        <f>IF(OR(Is_Loading,LEN($A49)=0),"",SWDATA!R34)</f>
        <v>0</v>
      </c>
      <c r="Z49" s="332" t="str">
        <f t="shared" si="116"/>
        <v/>
      </c>
      <c r="AA49" s="332">
        <f>IF(OR(Is_Loading,LEN($A49)=0),"",SWDATA!T34)</f>
        <v>0</v>
      </c>
      <c r="AB49" s="333">
        <f>IF(OR(Is_Loading,LEN($A49)=0),"",SWDATA!U34)</f>
        <v>0</v>
      </c>
      <c r="AC49" s="333">
        <f>IF(OR(Is_Loading,LEN($A49)=0),"",SWDATA!V34)</f>
        <v>0</v>
      </c>
      <c r="AD49" s="332" t="str">
        <f t="shared" si="117"/>
        <v/>
      </c>
      <c r="AE49" s="332">
        <f>IF(OR(Is_Loading,LEN($A49)=0),"",SWDATA!X34)</f>
        <v>0</v>
      </c>
      <c r="AF49" s="333">
        <f>IF(OR(Is_Loading,LEN($A49)=0),"",SWDATA!Y34)</f>
        <v>0</v>
      </c>
      <c r="AG49" s="333">
        <f>IF(OR(Is_Loading,LEN($A49)=0),"",SWDATA!Z34)</f>
        <v>0</v>
      </c>
      <c r="AH49" s="332" t="str">
        <f t="shared" si="118"/>
        <v/>
      </c>
      <c r="AI49" s="332">
        <f>IF(OR(Is_Loading,LEN($A49)=0),"",SWDATA!AB34)</f>
        <v>0</v>
      </c>
      <c r="AJ49" s="333">
        <f>IF(OR(Is_Loading,LEN($A49)=0),"",SWDATA!AC34)</f>
        <v>0</v>
      </c>
      <c r="AK49" s="333">
        <f>IF(OR(Is_Loading,LEN($A49)=0),"",SWDATA!AD34)</f>
        <v>0</v>
      </c>
      <c r="AL49" s="332" t="str">
        <f t="shared" si="119"/>
        <v/>
      </c>
      <c r="AM49" s="332">
        <f>IF(OR(Is_Loading,LEN($A49)=0),"",SWDATA!AF34)</f>
        <v>0</v>
      </c>
      <c r="AN49" s="333">
        <f>IF(OR(Is_Loading,LEN($A49)=0),"",SWDATA!AG34)</f>
        <v>0</v>
      </c>
      <c r="AO49" s="334">
        <f>IF(OR(Is_Loading,LEN($A49)=0),"",SWDATA!AH34)</f>
        <v>0</v>
      </c>
      <c r="AP49" s="335" t="str">
        <f t="shared" si="120"/>
        <v/>
      </c>
      <c r="AQ49" s="332">
        <f>IF(OR(Is_Loading,LEN($A49)=0),"",SWDATA!AJ34)</f>
        <v>0</v>
      </c>
      <c r="AR49" s="333">
        <f>IF(OR(Is_Loading,LEN($A49)=0),"",SWDATA!AK34)</f>
        <v>0</v>
      </c>
      <c r="AS49" s="333">
        <f>IF(OR(Is_Loading,LEN($A49)=0),"",SWDATA!AL34)</f>
        <v>0</v>
      </c>
      <c r="AT49" s="332" t="str">
        <f t="shared" si="121"/>
        <v/>
      </c>
      <c r="AU49" s="332">
        <f>IF(OR(Is_Loading,LEN($A49)=0),"",SWDATA!AN34)</f>
        <v>0</v>
      </c>
      <c r="AV49" s="333">
        <f>IF(OR(Is_Loading,LEN($A49)=0),"",SWDATA!AO34)</f>
        <v>0</v>
      </c>
      <c r="AW49" s="333">
        <f>IF(OR(Is_Loading,LEN($A49)=0),"",SWDATA!AP34)</f>
        <v>0</v>
      </c>
      <c r="AX49" s="332" t="str">
        <f t="shared" si="122"/>
        <v/>
      </c>
      <c r="AY49" s="332">
        <f>IF(OR(Is_Loading,LEN($A49)=0),"",SWDATA!AR34)</f>
        <v>0</v>
      </c>
      <c r="AZ49" s="333">
        <f>IF(OR(Is_Loading,LEN($A49)=0),"",SWDATA!AS34)</f>
        <v>0</v>
      </c>
      <c r="BA49" s="333">
        <f>IF(OR(Is_Loading,LEN($A49)=0),"",SWDATA!AT34)</f>
        <v>0</v>
      </c>
      <c r="BB49" s="332" t="str">
        <f t="shared" si="123"/>
        <v/>
      </c>
      <c r="BC49" s="332">
        <f>IF(OR(Is_Loading,LEN($A49)=0),"",SWDATA!AV34)</f>
        <v>0</v>
      </c>
      <c r="BD49" s="333">
        <f>IF(OR(Is_Loading,LEN($A49)=0),"",SWDATA!AW34)</f>
        <v>0</v>
      </c>
      <c r="BE49" s="334">
        <f>IF(OR(Is_Loading,LEN($A49)=0),"",SWDATA!AX34)</f>
        <v>0</v>
      </c>
      <c r="BF49" s="335" t="str">
        <f t="shared" si="124"/>
        <v/>
      </c>
      <c r="BG49"/>
      <c r="BH49"/>
      <c r="BI49"/>
      <c r="BJ49"/>
      <c r="BK49"/>
      <c r="BL49"/>
      <c r="BM49"/>
      <c r="BN49"/>
      <c r="BO49"/>
      <c r="BP49"/>
      <c r="BQ49"/>
      <c r="BR49"/>
      <c r="BS49"/>
      <c r="BT49"/>
      <c r="BU49"/>
      <c r="BV49"/>
      <c r="BW49"/>
      <c r="BX49"/>
      <c r="BY49"/>
      <c r="BZ49"/>
      <c r="CA49"/>
      <c r="CB49"/>
      <c r="CC49"/>
      <c r="CD49"/>
      <c r="CE49"/>
      <c r="CF49"/>
      <c r="CG49"/>
      <c r="CH49"/>
      <c r="CI49"/>
      <c r="CJ49"/>
      <c r="CK49"/>
      <c r="CL49"/>
      <c r="CM49"/>
      <c r="CN49" s="201"/>
      <c r="CO49" s="201"/>
      <c r="CP49" s="201"/>
      <c r="CQ49" s="201"/>
      <c r="CR49" s="201"/>
      <c r="CS49" s="201"/>
      <c r="CT49" s="201"/>
      <c r="CU49" s="201"/>
      <c r="CV49" s="201"/>
      <c r="CW49" s="201"/>
      <c r="CX49" s="201"/>
      <c r="CY49" s="201"/>
      <c r="CZ49" s="201"/>
      <c r="DA49" s="201"/>
      <c r="DB49" s="201"/>
      <c r="DC49" s="201"/>
      <c r="DD49" s="201"/>
      <c r="DE49" s="201"/>
      <c r="DF49" s="201"/>
      <c r="DG49" s="201"/>
      <c r="DH49" s="201"/>
      <c r="DI49" s="201"/>
      <c r="DJ49" s="201"/>
      <c r="DK49" s="201"/>
      <c r="DL49" s="201"/>
      <c r="DM49" s="201"/>
      <c r="DN49" s="201"/>
      <c r="DO49" s="380"/>
      <c r="DP49" s="380"/>
      <c r="DQ49" s="380"/>
      <c r="DR49" s="380"/>
      <c r="DS49" s="367"/>
      <c r="DT49" s="381"/>
      <c r="DU49" s="370"/>
      <c r="DV49" s="370"/>
      <c r="DW49" s="370"/>
      <c r="DX49" s="370">
        <v>1</v>
      </c>
      <c r="DY49" s="370">
        <f t="shared" ref="DY49" si="1045">DV49</f>
        <v>0</v>
      </c>
      <c r="DZ49" s="370">
        <f t="shared" ref="DZ49" si="1046">DW49</f>
        <v>0</v>
      </c>
      <c r="EA49" s="370">
        <f t="shared" ref="EA49" si="1047">DX49</f>
        <v>1</v>
      </c>
      <c r="EB49" s="370">
        <f t="shared" ref="EB49" si="1048">DY49</f>
        <v>0</v>
      </c>
      <c r="EC49" s="370">
        <f t="shared" ref="EC49" si="1049">DZ49</f>
        <v>0</v>
      </c>
      <c r="ED49" s="370">
        <f t="shared" ref="ED49" si="1050">EA49</f>
        <v>1</v>
      </c>
      <c r="EE49" s="370">
        <f t="shared" ref="EE49" si="1051">EB49</f>
        <v>0</v>
      </c>
      <c r="EF49" s="370">
        <f t="shared" ref="EF49" si="1052">EC49</f>
        <v>0</v>
      </c>
      <c r="EG49" s="370">
        <f t="shared" ref="EG49" si="1053">ED49</f>
        <v>1</v>
      </c>
      <c r="EH49" s="370">
        <f t="shared" ref="EH49" si="1054">EE49</f>
        <v>0</v>
      </c>
      <c r="EI49" s="370">
        <f t="shared" ref="EI49" si="1055">EF49</f>
        <v>0</v>
      </c>
      <c r="EJ49" s="370">
        <f t="shared" ref="EJ49" si="1056">EG49</f>
        <v>1</v>
      </c>
      <c r="EK49" s="370">
        <f t="shared" ref="EK49" si="1057">EH49</f>
        <v>0</v>
      </c>
      <c r="EL49" s="370">
        <f t="shared" ref="EL49" si="1058">EI49</f>
        <v>0</v>
      </c>
      <c r="EM49" s="370">
        <f t="shared" ref="EM49" si="1059">EJ49</f>
        <v>1</v>
      </c>
      <c r="EN49" s="370">
        <f t="shared" ref="EN49" si="1060">EK49</f>
        <v>0</v>
      </c>
      <c r="EO49" s="370">
        <f t="shared" ref="EO49" si="1061">EL49</f>
        <v>0</v>
      </c>
      <c r="EP49" s="370">
        <f t="shared" ref="EP49" si="1062">EM49</f>
        <v>1</v>
      </c>
      <c r="EQ49" s="370">
        <f t="shared" ref="EQ49" si="1063">EN49</f>
        <v>0</v>
      </c>
      <c r="ER49" s="370">
        <f t="shared" ref="ER49" si="1064">EO49</f>
        <v>0</v>
      </c>
      <c r="ES49" s="370">
        <f t="shared" ref="ES49" si="1065">EP49</f>
        <v>1</v>
      </c>
      <c r="ET49" s="370">
        <f t="shared" ref="ET49" si="1066">EQ49</f>
        <v>0</v>
      </c>
      <c r="EU49" s="370">
        <f t="shared" ref="EU49" si="1067">ER49</f>
        <v>0</v>
      </c>
      <c r="EV49" s="370">
        <f t="shared" ref="EV49" si="1068">ES49</f>
        <v>1</v>
      </c>
      <c r="EW49" s="370">
        <f t="shared" ref="EW49" si="1069">ET49</f>
        <v>0</v>
      </c>
      <c r="EX49" s="370">
        <f t="shared" ref="EX49" si="1070">EU49</f>
        <v>0</v>
      </c>
      <c r="EY49" s="370">
        <f t="shared" ref="EY49" si="1071">EV49</f>
        <v>1</v>
      </c>
      <c r="EZ49" s="370">
        <f t="shared" ref="EZ49" si="1072">EW49</f>
        <v>0</v>
      </c>
      <c r="FA49" s="370">
        <f t="shared" ref="FA49" si="1073">EX49</f>
        <v>0</v>
      </c>
      <c r="FB49" s="370">
        <f t="shared" ref="FB49" si="1074">EY49</f>
        <v>1</v>
      </c>
      <c r="FC49" s="370">
        <f t="shared" ref="FC49" si="1075">EZ49</f>
        <v>0</v>
      </c>
      <c r="FD49" s="370">
        <f t="shared" ref="FD49" si="1076">FA49</f>
        <v>0</v>
      </c>
      <c r="FE49" s="383"/>
      <c r="FF49" s="367"/>
      <c r="FG49" s="367"/>
      <c r="FH49" s="367"/>
      <c r="FI49" s="367"/>
      <c r="FJ49" s="367"/>
      <c r="FK49" s="367"/>
      <c r="FL49" s="367"/>
      <c r="FM49" s="367"/>
      <c r="FN49" s="367"/>
      <c r="FO49" s="367"/>
      <c r="FP49" s="367"/>
      <c r="FQ49" s="367"/>
      <c r="FR49" s="367"/>
      <c r="FS49" s="367"/>
      <c r="FT49" s="367"/>
      <c r="FU49" s="367"/>
      <c r="FV49" s="367"/>
      <c r="FW49" s="367"/>
      <c r="FX49" s="367"/>
      <c r="FY49" s="367"/>
      <c r="FZ49" s="367"/>
      <c r="GA49" s="367"/>
      <c r="GB49" s="367"/>
      <c r="GC49" s="367"/>
      <c r="GD49" s="367"/>
      <c r="GE49" s="367"/>
      <c r="GF49" s="367"/>
      <c r="GG49" s="293"/>
      <c r="GH49" s="293"/>
      <c r="GI49" s="293"/>
      <c r="GJ49" s="293"/>
      <c r="GK49" s="293"/>
      <c r="GL49" s="293"/>
      <c r="GM49" s="293"/>
      <c r="GN49" s="293"/>
      <c r="GO49" s="293"/>
      <c r="GP49" s="293"/>
      <c r="GQ49" s="293"/>
      <c r="GR49" s="293"/>
      <c r="GS49" s="293"/>
      <c r="GT49" s="293"/>
      <c r="GU49" s="293"/>
      <c r="GV49" s="293"/>
      <c r="GW49" s="293"/>
      <c r="GX49" s="293"/>
      <c r="GY49" s="293"/>
      <c r="GZ49" s="293"/>
      <c r="HA49" s="293"/>
      <c r="HB49" s="293"/>
      <c r="HC49" s="293"/>
    </row>
    <row r="50" spans="1:211" s="353" customFormat="1" ht="15" customHeight="1" thickTop="1" x14ac:dyDescent="0.2">
      <c r="A50" s="192">
        <f>SWDATA!O35</f>
        <v>0</v>
      </c>
      <c r="B50" s="192">
        <f>SWDATA!M35</f>
        <v>0</v>
      </c>
      <c r="C50" s="201">
        <f>IF(AND(SWDATA!M35=1,SWDATA!Q35="promotions"),SWDATA!P35,0)</f>
        <v>0</v>
      </c>
      <c r="D50" s="200">
        <f>ROW(SWDATA!M35)</f>
        <v>35</v>
      </c>
      <c r="E50" s="202">
        <f t="shared" si="111"/>
        <v>0</v>
      </c>
      <c r="F50" s="203">
        <f t="shared" si="112"/>
        <v>1</v>
      </c>
      <c r="G50" s="192" t="str">
        <f t="shared" si="113"/>
        <v/>
      </c>
      <c r="H50" s="204"/>
      <c r="I50" s="415">
        <f>SWDATA!E35</f>
        <v>0</v>
      </c>
      <c r="J50" s="237">
        <f t="shared" si="114"/>
        <v>0</v>
      </c>
      <c r="K50" s="238" t="str">
        <f t="shared" si="115"/>
        <v/>
      </c>
      <c r="L50" s="345"/>
      <c r="M50" s="347"/>
      <c r="N50" s="342" t="str">
        <f>IF(LEN(SWDATA!F35)=0,"",IF(LEN(SWDATA!G35)=0,"",IF($O$12="ID",MID(SWDATA!G35,FIND("|",SWDATA!G35)+1,FIND("~~",SWDATA!G35)-FIND("|",SWDATA!G35)-1),IF($O$12="Desc",RIGHT(SWDATA!G35,LEN(SWDATA!G35)-FIND("~~",SWDATA!G35)-1),RIGHT(SWDATA!G35,LEN(SWDATA!G35)-FIND("|",SWDATA!G35))))))</f>
        <v/>
      </c>
      <c r="O50" s="291" t="str">
        <f>IF(LEN(SWDATA!G35)=0,"",IF(LEN(SWDATA!H35)=0,"",IF($O$12="ID",MID(SWDATA!H35,FIND("|",SWDATA!H35)+1,FIND("~~",SWDATA!H35)-FIND("|",SWDATA!H35)-1),IF($O$12="Desc",RIGHT(SWDATA!H35,LEN(SWDATA!H35)-FIND("~~",SWDATA!H35)-1),RIGHT(SWDATA!H35,LEN(SWDATA!H35)-FIND("|",SWDATA!H35))))))</f>
        <v/>
      </c>
      <c r="P50" s="292" t="str">
        <f>IF(LEN(SWDATA!C35)=0,"",SWDATA!C35)</f>
        <v/>
      </c>
      <c r="Q50" s="307" t="str">
        <f t="shared" si="58"/>
        <v/>
      </c>
      <c r="R50" s="223" t="s">
        <v>577</v>
      </c>
      <c r="S50" s="224"/>
      <c r="T50" s="224"/>
      <c r="U50" s="260" t="s">
        <v>579</v>
      </c>
      <c r="V50" s="205" t="s">
        <v>221</v>
      </c>
      <c r="W50" s="261">
        <f>IF(OR(Is_Loading,LEN($A50)=0),"",SWDATA!P35)</f>
        <v>0</v>
      </c>
      <c r="X50" s="262">
        <f>IF(OR(Is_Loading,LEN($A50)=0),"",SWDATA!Q35)</f>
        <v>0</v>
      </c>
      <c r="Y50" s="262">
        <f>IF(OR(Is_Loading,LEN($A50)=0),"",SWDATA!R35)</f>
        <v>0</v>
      </c>
      <c r="Z50" s="261" t="str">
        <f t="shared" si="116"/>
        <v/>
      </c>
      <c r="AA50" s="261">
        <f>IF(OR(Is_Loading,LEN($A50)=0),"",SWDATA!T35)</f>
        <v>0</v>
      </c>
      <c r="AB50" s="262">
        <f>IF(OR(Is_Loading,LEN($A50)=0),"",SWDATA!U35)</f>
        <v>0</v>
      </c>
      <c r="AC50" s="262">
        <f>IF(OR(Is_Loading,LEN($A50)=0),"",SWDATA!V35)</f>
        <v>0</v>
      </c>
      <c r="AD50" s="261" t="str">
        <f t="shared" si="117"/>
        <v/>
      </c>
      <c r="AE50" s="261">
        <f>IF(OR(Is_Loading,LEN($A50)=0),"",SWDATA!X35)</f>
        <v>0</v>
      </c>
      <c r="AF50" s="262">
        <f>IF(OR(Is_Loading,LEN($A50)=0),"",SWDATA!Y35)</f>
        <v>0</v>
      </c>
      <c r="AG50" s="262">
        <f>IF(OR(Is_Loading,LEN($A50)=0),"",SWDATA!Z35)</f>
        <v>0</v>
      </c>
      <c r="AH50" s="261" t="str">
        <f t="shared" si="118"/>
        <v/>
      </c>
      <c r="AI50" s="261">
        <f>IF(OR(Is_Loading,LEN($A50)=0),"",SWDATA!AB35)</f>
        <v>0</v>
      </c>
      <c r="AJ50" s="262">
        <f>IF(OR(Is_Loading,LEN($A50)=0),"",SWDATA!AC35)</f>
        <v>0</v>
      </c>
      <c r="AK50" s="262">
        <f>IF(OR(Is_Loading,LEN($A50)=0),"",SWDATA!AD35)</f>
        <v>0</v>
      </c>
      <c r="AL50" s="261" t="str">
        <f t="shared" si="119"/>
        <v/>
      </c>
      <c r="AM50" s="261">
        <f>IF(OR(Is_Loading,LEN($A50)=0),"",SWDATA!AF35)</f>
        <v>0</v>
      </c>
      <c r="AN50" s="262">
        <f>IF(OR(Is_Loading,LEN($A50)=0),"",SWDATA!AG35)</f>
        <v>0</v>
      </c>
      <c r="AO50" s="319">
        <f>IF(OR(Is_Loading,LEN($A50)=0),"",SWDATA!AH35)</f>
        <v>0</v>
      </c>
      <c r="AP50" s="316" t="str">
        <f t="shared" si="120"/>
        <v/>
      </c>
      <c r="AQ50" s="261">
        <f>IF(OR(Is_Loading,LEN($A50)=0),"",SWDATA!AJ35)</f>
        <v>0</v>
      </c>
      <c r="AR50" s="262">
        <f>IF(OR(Is_Loading,LEN($A50)=0),"",SWDATA!AK35)</f>
        <v>0</v>
      </c>
      <c r="AS50" s="262">
        <f>IF(OR(Is_Loading,LEN($A50)=0),"",SWDATA!AL35)</f>
        <v>0</v>
      </c>
      <c r="AT50" s="261" t="str">
        <f t="shared" si="121"/>
        <v/>
      </c>
      <c r="AU50" s="261">
        <f>IF(OR(Is_Loading,LEN($A50)=0),"",SWDATA!AN35)</f>
        <v>0</v>
      </c>
      <c r="AV50" s="262">
        <f>IF(OR(Is_Loading,LEN($A50)=0),"",SWDATA!AO35)</f>
        <v>0</v>
      </c>
      <c r="AW50" s="262">
        <f>IF(OR(Is_Loading,LEN($A50)=0),"",SWDATA!AP35)</f>
        <v>0</v>
      </c>
      <c r="AX50" s="261" t="str">
        <f t="shared" si="122"/>
        <v/>
      </c>
      <c r="AY50" s="261">
        <f>IF(OR(Is_Loading,LEN($A50)=0),"",SWDATA!AR35)</f>
        <v>0</v>
      </c>
      <c r="AZ50" s="262">
        <f>IF(OR(Is_Loading,LEN($A50)=0),"",SWDATA!AS35)</f>
        <v>0</v>
      </c>
      <c r="BA50" s="262">
        <f>IF(OR(Is_Loading,LEN($A50)=0),"",SWDATA!AT35)</f>
        <v>0</v>
      </c>
      <c r="BB50" s="261" t="str">
        <f t="shared" si="123"/>
        <v/>
      </c>
      <c r="BC50" s="261">
        <f>IF(OR(Is_Loading,LEN($A50)=0),"",SWDATA!AV35)</f>
        <v>0</v>
      </c>
      <c r="BD50" s="262">
        <f>IF(OR(Is_Loading,LEN($A50)=0),"",SWDATA!AW35)</f>
        <v>0</v>
      </c>
      <c r="BE50" s="319">
        <f>IF(OR(Is_Loading,LEN($A50)=0),"",SWDATA!AX35)</f>
        <v>0</v>
      </c>
      <c r="BF50" s="316" t="str">
        <f t="shared" si="124"/>
        <v/>
      </c>
      <c r="BG50"/>
      <c r="BH50"/>
      <c r="BI50"/>
      <c r="BJ50"/>
      <c r="BK50"/>
      <c r="BL50"/>
      <c r="BM50"/>
      <c r="BN50"/>
      <c r="BO50"/>
      <c r="BP50"/>
      <c r="BQ50"/>
      <c r="BR50"/>
      <c r="BS50"/>
      <c r="BT50"/>
      <c r="BU50"/>
      <c r="BV50"/>
      <c r="BW50"/>
      <c r="BX50"/>
      <c r="BY50"/>
      <c r="BZ50"/>
      <c r="CA50"/>
      <c r="CB50"/>
      <c r="CC50"/>
      <c r="CD50"/>
      <c r="CE50"/>
      <c r="CF50"/>
      <c r="CG50"/>
      <c r="CH50"/>
      <c r="CI50"/>
      <c r="CJ50"/>
      <c r="CK50"/>
      <c r="CL50"/>
      <c r="CM50"/>
      <c r="CN50" s="201"/>
      <c r="CO50" s="201"/>
      <c r="CP50" s="201"/>
      <c r="CQ50" s="201"/>
      <c r="CR50" s="201"/>
      <c r="CS50" s="201"/>
      <c r="CT50" s="201"/>
      <c r="CU50" s="201"/>
      <c r="CV50" s="201"/>
      <c r="CW50" s="201"/>
      <c r="CX50" s="201"/>
      <c r="CY50" s="201"/>
      <c r="CZ50" s="201"/>
      <c r="DA50" s="201"/>
      <c r="DB50" s="201"/>
      <c r="DC50" s="201"/>
      <c r="DD50" s="201"/>
      <c r="DE50" s="201"/>
      <c r="DF50" s="201"/>
      <c r="DG50" s="201"/>
      <c r="DH50" s="201"/>
      <c r="DI50" s="201"/>
      <c r="DJ50" s="201"/>
      <c r="DK50" s="201"/>
      <c r="DL50" s="201"/>
      <c r="DM50" s="201"/>
      <c r="DN50" s="201"/>
      <c r="DO50" s="380"/>
      <c r="DP50" s="380"/>
      <c r="DQ50" s="380"/>
      <c r="DR50" s="380"/>
      <c r="DS50" s="367"/>
      <c r="DT50" s="367"/>
      <c r="DU50" s="370">
        <f t="shared" ref="DU50" si="1077">COLUMN(W48)</f>
        <v>23</v>
      </c>
      <c r="DV50" s="370">
        <f t="shared" ref="DV50" si="1078">SUM(DU50)+DV51+1</f>
        <v>24</v>
      </c>
      <c r="DW50" s="370">
        <f t="shared" ref="DW50" si="1079">SUM(DV50)+DW51+1</f>
        <v>25</v>
      </c>
      <c r="DX50" s="370">
        <f t="shared" ref="DX50" si="1080">SUM(DW50)+DX51+1</f>
        <v>27</v>
      </c>
      <c r="DY50" s="370">
        <f t="shared" ref="DY50" si="1081">SUM(DX50)+DY51+1</f>
        <v>28</v>
      </c>
      <c r="DZ50" s="370">
        <f t="shared" ref="DZ50" si="1082">SUM(DY50)+DZ51+1</f>
        <v>29</v>
      </c>
      <c r="EA50" s="370">
        <f t="shared" ref="EA50" si="1083">SUM(DZ50)+EA51+1</f>
        <v>31</v>
      </c>
      <c r="EB50" s="370">
        <f t="shared" ref="EB50" si="1084">SUM(EA50)+EB51+1</f>
        <v>32</v>
      </c>
      <c r="EC50" s="370">
        <f t="shared" ref="EC50" si="1085">SUM(EB50)+EC51+1</f>
        <v>33</v>
      </c>
      <c r="ED50" s="370">
        <f t="shared" ref="ED50" si="1086">SUM(EC50)+ED51+1</f>
        <v>35</v>
      </c>
      <c r="EE50" s="370">
        <f t="shared" ref="EE50" si="1087">SUM(ED50)+EE51+1</f>
        <v>36</v>
      </c>
      <c r="EF50" s="370">
        <f t="shared" ref="EF50" si="1088">SUM(EE50)+EF51+1</f>
        <v>37</v>
      </c>
      <c r="EG50" s="370">
        <f t="shared" ref="EG50" si="1089">SUM(EF50)+EG51+1</f>
        <v>39</v>
      </c>
      <c r="EH50" s="370">
        <f t="shared" ref="EH50" si="1090">SUM(EG50)+EH51+1</f>
        <v>40</v>
      </c>
      <c r="EI50" s="370">
        <f t="shared" ref="EI50" si="1091">SUM(EH50)+EI51+1</f>
        <v>41</v>
      </c>
      <c r="EJ50" s="370">
        <f t="shared" ref="EJ50" si="1092">SUM(EI50)+EJ51+1</f>
        <v>43</v>
      </c>
      <c r="EK50" s="370">
        <f t="shared" ref="EK50" si="1093">SUM(EJ50)+EK51+1</f>
        <v>44</v>
      </c>
      <c r="EL50" s="370">
        <f t="shared" ref="EL50" si="1094">SUM(EK50)+EL51+1</f>
        <v>45</v>
      </c>
      <c r="EM50" s="370">
        <f t="shared" ref="EM50" si="1095">SUM(EL50)+EM51+1</f>
        <v>47</v>
      </c>
      <c r="EN50" s="370">
        <f t="shared" ref="EN50" si="1096">SUM(EM50)+EN51+1</f>
        <v>48</v>
      </c>
      <c r="EO50" s="370">
        <f t="shared" ref="EO50" si="1097">SUM(EN50)+EO51+1</f>
        <v>49</v>
      </c>
      <c r="EP50" s="370">
        <f t="shared" ref="EP50" si="1098">SUM(EO50)+EP51+1</f>
        <v>51</v>
      </c>
      <c r="EQ50" s="370">
        <f t="shared" ref="EQ50" si="1099">SUM(EP50)+EQ51+1</f>
        <v>52</v>
      </c>
      <c r="ER50" s="370">
        <f t="shared" ref="ER50" si="1100">SUM(EQ50)+ER51+1</f>
        <v>53</v>
      </c>
      <c r="ES50" s="370">
        <f t="shared" ref="ES50" si="1101">SUM(ER50)+ES51+1</f>
        <v>55</v>
      </c>
      <c r="ET50" s="370">
        <f t="shared" ref="ET50" si="1102">SUM(ES50)+ET51+1</f>
        <v>56</v>
      </c>
      <c r="EU50" s="370">
        <f t="shared" ref="EU50" si="1103">SUM(ET50)+EU51+1</f>
        <v>57</v>
      </c>
      <c r="EV50" s="370">
        <f t="shared" ref="EV50" si="1104">SUM(EU50)+EV51+1</f>
        <v>59</v>
      </c>
      <c r="EW50" s="370">
        <f t="shared" ref="EW50" si="1105">SUM(EV50)+EW51+1</f>
        <v>60</v>
      </c>
      <c r="EX50" s="370">
        <f t="shared" ref="EX50" si="1106">SUM(EW50)+EX51+1</f>
        <v>61</v>
      </c>
      <c r="EY50" s="370">
        <f t="shared" ref="EY50" si="1107">SUM(EX50)+EY51+1</f>
        <v>63</v>
      </c>
      <c r="EZ50" s="370">
        <f t="shared" ref="EZ50" si="1108">SUM(EY50)+EZ51+1</f>
        <v>64</v>
      </c>
      <c r="FA50" s="370">
        <f t="shared" ref="FA50" si="1109">SUM(EZ50)+FA51+1</f>
        <v>65</v>
      </c>
      <c r="FB50" s="370">
        <f t="shared" ref="FB50" si="1110">SUM(FA50)+FB51+1</f>
        <v>67</v>
      </c>
      <c r="FC50" s="370">
        <f t="shared" ref="FC50" si="1111">SUM(FB50)+FC51+1</f>
        <v>68</v>
      </c>
      <c r="FD50" s="370">
        <f t="shared" ref="FD50" si="1112">SUM(FC50)+FD51+1</f>
        <v>69</v>
      </c>
      <c r="FE50" s="367"/>
      <c r="FF50" s="367"/>
      <c r="FG50" s="367"/>
      <c r="FH50" s="367"/>
      <c r="FI50" s="367"/>
      <c r="FJ50" s="367"/>
      <c r="FK50" s="367"/>
      <c r="FL50" s="367"/>
      <c r="FM50" s="367"/>
      <c r="FN50" s="367"/>
      <c r="FO50" s="367"/>
      <c r="FP50" s="367"/>
      <c r="FQ50" s="367"/>
      <c r="FR50" s="367"/>
      <c r="FS50" s="367"/>
      <c r="FT50" s="367"/>
      <c r="FU50" s="367"/>
      <c r="FV50" s="367"/>
      <c r="FW50" s="367"/>
      <c r="FX50" s="367"/>
      <c r="FY50" s="367"/>
      <c r="FZ50" s="367"/>
      <c r="GA50" s="367"/>
      <c r="GB50" s="367"/>
      <c r="GC50" s="367"/>
      <c r="GD50" s="367"/>
      <c r="GE50" s="367"/>
      <c r="GF50" s="367"/>
      <c r="GG50" s="293"/>
      <c r="GH50" s="293"/>
      <c r="GI50" s="293"/>
      <c r="GJ50" s="293"/>
      <c r="GK50" s="293"/>
      <c r="GL50" s="293"/>
      <c r="GM50" s="293"/>
      <c r="GN50" s="293"/>
      <c r="GO50" s="293"/>
      <c r="GP50" s="293"/>
      <c r="GQ50" s="293"/>
      <c r="GR50" s="293"/>
      <c r="GS50" s="293"/>
      <c r="GT50" s="293"/>
      <c r="GU50" s="293"/>
      <c r="GV50" s="293"/>
      <c r="GW50" s="293"/>
      <c r="GX50" s="293"/>
      <c r="GY50" s="293"/>
      <c r="GZ50" s="293"/>
    </row>
    <row r="51" spans="1:211" s="353" customFormat="1" ht="15" customHeight="1" thickBot="1" x14ac:dyDescent="0.25">
      <c r="A51" s="192">
        <f>SWDATA!O36</f>
        <v>0</v>
      </c>
      <c r="B51" s="192">
        <f>SWDATA!M36</f>
        <v>0</v>
      </c>
      <c r="C51" s="201">
        <f>IF(AND(SWDATA!M36=1,SWDATA!Q36="promotions"),SWDATA!P36,0)</f>
        <v>0</v>
      </c>
      <c r="D51" s="200">
        <f>ROW(SWDATA!M36)</f>
        <v>36</v>
      </c>
      <c r="E51" s="202">
        <f t="shared" si="111"/>
        <v>0</v>
      </c>
      <c r="F51" s="203">
        <f t="shared" si="112"/>
        <v>1</v>
      </c>
      <c r="G51" s="192" t="str">
        <f t="shared" si="113"/>
        <v/>
      </c>
      <c r="H51" s="204"/>
      <c r="I51" s="415">
        <f>SWDATA!E36</f>
        <v>0</v>
      </c>
      <c r="J51" s="328">
        <f t="shared" si="114"/>
        <v>0</v>
      </c>
      <c r="K51" s="329" t="str">
        <f t="shared" si="115"/>
        <v/>
      </c>
      <c r="L51" s="345"/>
      <c r="M51" s="348"/>
      <c r="N51" s="343" t="str">
        <f>IF(LEN(SWDATA!F36)=0,"",IF(LEN(SWDATA!G36)=0,"",IF($O$12="ID",MID(SWDATA!G36,FIND("|",SWDATA!G36)+1,FIND("~~",SWDATA!G36)-FIND("|",SWDATA!G36)-1),IF($O$12="Desc",RIGHT(SWDATA!G36,LEN(SWDATA!G36)-FIND("~~",SWDATA!G36)-1),RIGHT(SWDATA!G36,LEN(SWDATA!G36)-FIND("|",SWDATA!G36))))))</f>
        <v/>
      </c>
      <c r="O51" s="330" t="str">
        <f>IF(LEN(SWDATA!G36)=0,"",IF(LEN(SWDATA!H36)=0,"",IF($O$12="ID",MID(SWDATA!H36,FIND("|",SWDATA!H36)+1,FIND("~~",SWDATA!H36)-FIND("|",SWDATA!H36)-1),IF($O$12="Desc",RIGHT(SWDATA!H36,LEN(SWDATA!H36)-FIND("~~",SWDATA!H36)-1),RIGHT(SWDATA!H36,LEN(SWDATA!H36)-FIND("|",SWDATA!H36))))))</f>
        <v/>
      </c>
      <c r="P51" s="331" t="str">
        <f>IF(LEN(SWDATA!C36)=0,"",SWDATA!C36)</f>
        <v/>
      </c>
      <c r="Q51" s="307" t="str">
        <f t="shared" si="58"/>
        <v/>
      </c>
      <c r="R51" s="313" t="s">
        <v>261</v>
      </c>
      <c r="S51" s="314"/>
      <c r="T51" s="314"/>
      <c r="U51" s="315" t="s">
        <v>580</v>
      </c>
      <c r="V51" s="205" t="s">
        <v>221</v>
      </c>
      <c r="W51" s="332">
        <f>IF(OR(Is_Loading,LEN($A51)=0),"",SWDATA!P36)</f>
        <v>0</v>
      </c>
      <c r="X51" s="333">
        <f>IF(OR(Is_Loading,LEN($A51)=0),"",SWDATA!Q36)</f>
        <v>0</v>
      </c>
      <c r="Y51" s="333">
        <f>IF(OR(Is_Loading,LEN($A51)=0),"",SWDATA!R36)</f>
        <v>0</v>
      </c>
      <c r="Z51" s="332" t="str">
        <f t="shared" si="116"/>
        <v/>
      </c>
      <c r="AA51" s="332">
        <f>IF(OR(Is_Loading,LEN($A51)=0),"",SWDATA!T36)</f>
        <v>0</v>
      </c>
      <c r="AB51" s="333">
        <f>IF(OR(Is_Loading,LEN($A51)=0),"",SWDATA!U36)</f>
        <v>0</v>
      </c>
      <c r="AC51" s="333">
        <f>IF(OR(Is_Loading,LEN($A51)=0),"",SWDATA!V36)</f>
        <v>0</v>
      </c>
      <c r="AD51" s="332" t="str">
        <f t="shared" si="117"/>
        <v/>
      </c>
      <c r="AE51" s="332">
        <f>IF(OR(Is_Loading,LEN($A51)=0),"",SWDATA!X36)</f>
        <v>0</v>
      </c>
      <c r="AF51" s="333">
        <f>IF(OR(Is_Loading,LEN($A51)=0),"",SWDATA!Y36)</f>
        <v>0</v>
      </c>
      <c r="AG51" s="333">
        <f>IF(OR(Is_Loading,LEN($A51)=0),"",SWDATA!Z36)</f>
        <v>0</v>
      </c>
      <c r="AH51" s="332" t="str">
        <f t="shared" si="118"/>
        <v/>
      </c>
      <c r="AI51" s="332">
        <f>IF(OR(Is_Loading,LEN($A51)=0),"",SWDATA!AB36)</f>
        <v>0</v>
      </c>
      <c r="AJ51" s="333">
        <f>IF(OR(Is_Loading,LEN($A51)=0),"",SWDATA!AC36)</f>
        <v>0</v>
      </c>
      <c r="AK51" s="333">
        <f>IF(OR(Is_Loading,LEN($A51)=0),"",SWDATA!AD36)</f>
        <v>0</v>
      </c>
      <c r="AL51" s="332" t="str">
        <f t="shared" si="119"/>
        <v/>
      </c>
      <c r="AM51" s="332">
        <f>IF(OR(Is_Loading,LEN($A51)=0),"",SWDATA!AF36)</f>
        <v>0</v>
      </c>
      <c r="AN51" s="333">
        <f>IF(OR(Is_Loading,LEN($A51)=0),"",SWDATA!AG36)</f>
        <v>0</v>
      </c>
      <c r="AO51" s="334">
        <f>IF(OR(Is_Loading,LEN($A51)=0),"",SWDATA!AH36)</f>
        <v>0</v>
      </c>
      <c r="AP51" s="335" t="str">
        <f t="shared" si="120"/>
        <v/>
      </c>
      <c r="AQ51" s="332">
        <f>IF(OR(Is_Loading,LEN($A51)=0),"",SWDATA!AJ36)</f>
        <v>0</v>
      </c>
      <c r="AR51" s="333">
        <f>IF(OR(Is_Loading,LEN($A51)=0),"",SWDATA!AK36)</f>
        <v>0</v>
      </c>
      <c r="AS51" s="333">
        <f>IF(OR(Is_Loading,LEN($A51)=0),"",SWDATA!AL36)</f>
        <v>0</v>
      </c>
      <c r="AT51" s="332" t="str">
        <f t="shared" si="121"/>
        <v/>
      </c>
      <c r="AU51" s="332">
        <f>IF(OR(Is_Loading,LEN($A51)=0),"",SWDATA!AN36)</f>
        <v>0</v>
      </c>
      <c r="AV51" s="333">
        <f>IF(OR(Is_Loading,LEN($A51)=0),"",SWDATA!AO36)</f>
        <v>0</v>
      </c>
      <c r="AW51" s="333">
        <f>IF(OR(Is_Loading,LEN($A51)=0),"",SWDATA!AP36)</f>
        <v>0</v>
      </c>
      <c r="AX51" s="332" t="str">
        <f t="shared" si="122"/>
        <v/>
      </c>
      <c r="AY51" s="332">
        <f>IF(OR(Is_Loading,LEN($A51)=0),"",SWDATA!AR36)</f>
        <v>0</v>
      </c>
      <c r="AZ51" s="333">
        <f>IF(OR(Is_Loading,LEN($A51)=0),"",SWDATA!AS36)</f>
        <v>0</v>
      </c>
      <c r="BA51" s="333">
        <f>IF(OR(Is_Loading,LEN($A51)=0),"",SWDATA!AT36)</f>
        <v>0</v>
      </c>
      <c r="BB51" s="332" t="str">
        <f t="shared" si="123"/>
        <v/>
      </c>
      <c r="BC51" s="332">
        <f>IF(OR(Is_Loading,LEN($A51)=0),"",SWDATA!AV36)</f>
        <v>0</v>
      </c>
      <c r="BD51" s="333">
        <f>IF(OR(Is_Loading,LEN($A51)=0),"",SWDATA!AW36)</f>
        <v>0</v>
      </c>
      <c r="BE51" s="334">
        <f>IF(OR(Is_Loading,LEN($A51)=0),"",SWDATA!AX36)</f>
        <v>0</v>
      </c>
      <c r="BF51" s="335" t="str">
        <f t="shared" si="124"/>
        <v/>
      </c>
      <c r="BG51"/>
      <c r="BH51"/>
      <c r="BI51"/>
      <c r="BJ51"/>
      <c r="BK51"/>
      <c r="BL51"/>
      <c r="BM51"/>
      <c r="BN51"/>
      <c r="BO51"/>
      <c r="BP51"/>
      <c r="BQ51"/>
      <c r="BR51"/>
      <c r="BS51"/>
      <c r="BT51"/>
      <c r="BU51"/>
      <c r="BV51"/>
      <c r="BW51"/>
      <c r="BX51"/>
      <c r="BY51"/>
      <c r="BZ51"/>
      <c r="CA51"/>
      <c r="CB51"/>
      <c r="CC51"/>
      <c r="CD51"/>
      <c r="CE51"/>
      <c r="CF51"/>
      <c r="CG51"/>
      <c r="CH51"/>
      <c r="CI51"/>
      <c r="CJ51"/>
      <c r="CK51"/>
      <c r="CL51"/>
      <c r="CM51"/>
      <c r="CN51" s="201"/>
      <c r="CO51" s="201"/>
      <c r="CP51" s="201"/>
      <c r="CQ51" s="201"/>
      <c r="CR51" s="201"/>
      <c r="CS51" s="201"/>
      <c r="CT51" s="201"/>
      <c r="CU51" s="201"/>
      <c r="CV51" s="201"/>
      <c r="CW51" s="201"/>
      <c r="CX51" s="201"/>
      <c r="CY51" s="201"/>
      <c r="CZ51" s="201"/>
      <c r="DA51" s="201"/>
      <c r="DB51" s="201"/>
      <c r="DC51" s="201"/>
      <c r="DD51" s="201"/>
      <c r="DE51" s="201"/>
      <c r="DF51" s="201"/>
      <c r="DG51" s="201"/>
      <c r="DH51" s="201"/>
      <c r="DI51" s="201"/>
      <c r="DJ51" s="201"/>
      <c r="DK51" s="201"/>
      <c r="DL51" s="201"/>
      <c r="DM51" s="201"/>
      <c r="DN51" s="201"/>
      <c r="DO51" s="380"/>
      <c r="DP51" s="380"/>
      <c r="DQ51" s="380"/>
      <c r="DR51" s="380"/>
      <c r="DS51" s="367"/>
      <c r="DT51" s="381"/>
      <c r="DU51" s="370"/>
      <c r="DV51" s="370"/>
      <c r="DW51" s="370"/>
      <c r="DX51" s="370">
        <v>1</v>
      </c>
      <c r="DY51" s="370">
        <f t="shared" ref="DY51" si="1113">DV51</f>
        <v>0</v>
      </c>
      <c r="DZ51" s="370">
        <f t="shared" ref="DZ51" si="1114">DW51</f>
        <v>0</v>
      </c>
      <c r="EA51" s="370">
        <f t="shared" ref="EA51" si="1115">DX51</f>
        <v>1</v>
      </c>
      <c r="EB51" s="370">
        <f t="shared" ref="EB51" si="1116">DY51</f>
        <v>0</v>
      </c>
      <c r="EC51" s="370">
        <f t="shared" ref="EC51" si="1117">DZ51</f>
        <v>0</v>
      </c>
      <c r="ED51" s="370">
        <f t="shared" ref="ED51" si="1118">EA51</f>
        <v>1</v>
      </c>
      <c r="EE51" s="370">
        <f t="shared" ref="EE51" si="1119">EB51</f>
        <v>0</v>
      </c>
      <c r="EF51" s="370">
        <f t="shared" ref="EF51" si="1120">EC51</f>
        <v>0</v>
      </c>
      <c r="EG51" s="370">
        <f t="shared" ref="EG51" si="1121">ED51</f>
        <v>1</v>
      </c>
      <c r="EH51" s="370">
        <f t="shared" ref="EH51" si="1122">EE51</f>
        <v>0</v>
      </c>
      <c r="EI51" s="370">
        <f t="shared" ref="EI51" si="1123">EF51</f>
        <v>0</v>
      </c>
      <c r="EJ51" s="370">
        <f t="shared" ref="EJ51" si="1124">EG51</f>
        <v>1</v>
      </c>
      <c r="EK51" s="370">
        <f t="shared" ref="EK51" si="1125">EH51</f>
        <v>0</v>
      </c>
      <c r="EL51" s="370">
        <f t="shared" ref="EL51" si="1126">EI51</f>
        <v>0</v>
      </c>
      <c r="EM51" s="370">
        <f t="shared" ref="EM51" si="1127">EJ51</f>
        <v>1</v>
      </c>
      <c r="EN51" s="370">
        <f t="shared" ref="EN51" si="1128">EK51</f>
        <v>0</v>
      </c>
      <c r="EO51" s="370">
        <f t="shared" ref="EO51" si="1129">EL51</f>
        <v>0</v>
      </c>
      <c r="EP51" s="370">
        <f t="shared" ref="EP51" si="1130">EM51</f>
        <v>1</v>
      </c>
      <c r="EQ51" s="370">
        <f t="shared" ref="EQ51" si="1131">EN51</f>
        <v>0</v>
      </c>
      <c r="ER51" s="370">
        <f t="shared" ref="ER51" si="1132">EO51</f>
        <v>0</v>
      </c>
      <c r="ES51" s="370">
        <f t="shared" ref="ES51" si="1133">EP51</f>
        <v>1</v>
      </c>
      <c r="ET51" s="370">
        <f t="shared" ref="ET51" si="1134">EQ51</f>
        <v>0</v>
      </c>
      <c r="EU51" s="370">
        <f t="shared" ref="EU51" si="1135">ER51</f>
        <v>0</v>
      </c>
      <c r="EV51" s="370">
        <f t="shared" ref="EV51" si="1136">ES51</f>
        <v>1</v>
      </c>
      <c r="EW51" s="370">
        <f t="shared" ref="EW51" si="1137">ET51</f>
        <v>0</v>
      </c>
      <c r="EX51" s="370">
        <f t="shared" ref="EX51" si="1138">EU51</f>
        <v>0</v>
      </c>
      <c r="EY51" s="370">
        <f t="shared" ref="EY51" si="1139">EV51</f>
        <v>1</v>
      </c>
      <c r="EZ51" s="370">
        <f t="shared" ref="EZ51" si="1140">EW51</f>
        <v>0</v>
      </c>
      <c r="FA51" s="370">
        <f t="shared" ref="FA51" si="1141">EX51</f>
        <v>0</v>
      </c>
      <c r="FB51" s="370">
        <f t="shared" ref="FB51" si="1142">EY51</f>
        <v>1</v>
      </c>
      <c r="FC51" s="370">
        <f t="shared" ref="FC51" si="1143">EZ51</f>
        <v>0</v>
      </c>
      <c r="FD51" s="370">
        <f t="shared" ref="FD51" si="1144">FA51</f>
        <v>0</v>
      </c>
      <c r="FE51" s="383"/>
      <c r="FF51" s="367"/>
      <c r="FG51" s="367"/>
      <c r="FH51" s="367"/>
      <c r="FI51" s="367"/>
      <c r="FJ51" s="367"/>
      <c r="FK51" s="367"/>
      <c r="FL51" s="367"/>
      <c r="FM51" s="367"/>
      <c r="FN51" s="367"/>
      <c r="FO51" s="367"/>
      <c r="FP51" s="367"/>
      <c r="FQ51" s="367"/>
      <c r="FR51" s="367"/>
      <c r="FS51" s="367"/>
      <c r="FT51" s="367"/>
      <c r="FU51" s="367"/>
      <c r="FV51" s="367"/>
      <c r="FW51" s="367"/>
      <c r="FX51" s="367"/>
      <c r="FY51" s="367"/>
      <c r="FZ51" s="367"/>
      <c r="GA51" s="367"/>
      <c r="GB51" s="367"/>
      <c r="GC51" s="367"/>
      <c r="GD51" s="367"/>
      <c r="GE51" s="367"/>
      <c r="GF51" s="367"/>
      <c r="GG51" s="293"/>
      <c r="GH51" s="293"/>
      <c r="GI51" s="293"/>
      <c r="GJ51" s="293"/>
      <c r="GK51" s="293"/>
      <c r="GL51" s="293"/>
      <c r="GM51" s="293"/>
      <c r="GN51" s="293"/>
      <c r="GO51" s="293"/>
      <c r="GP51" s="293"/>
      <c r="GQ51" s="293"/>
      <c r="GR51" s="293"/>
      <c r="GS51" s="293"/>
      <c r="GT51" s="293"/>
      <c r="GU51" s="293"/>
      <c r="GV51" s="293"/>
      <c r="GW51" s="293"/>
      <c r="GX51" s="293"/>
      <c r="GY51" s="293"/>
      <c r="GZ51" s="293"/>
      <c r="HA51" s="293"/>
      <c r="HB51" s="293"/>
      <c r="HC51" s="293"/>
    </row>
    <row r="52" spans="1:211" s="353" customFormat="1" ht="15" customHeight="1" thickTop="1" x14ac:dyDescent="0.2">
      <c r="A52" s="192">
        <f>SWDATA!O37</f>
        <v>0</v>
      </c>
      <c r="B52" s="192">
        <f>SWDATA!M37</f>
        <v>0</v>
      </c>
      <c r="C52" s="201">
        <f>IF(AND(SWDATA!M37=1,SWDATA!Q37="promotions"),SWDATA!P37,0)</f>
        <v>0</v>
      </c>
      <c r="D52" s="200">
        <f>ROW(SWDATA!M37)</f>
        <v>37</v>
      </c>
      <c r="E52" s="202">
        <f t="shared" si="111"/>
        <v>0</v>
      </c>
      <c r="F52" s="203">
        <f t="shared" si="112"/>
        <v>1</v>
      </c>
      <c r="G52" s="192" t="str">
        <f t="shared" si="113"/>
        <v/>
      </c>
      <c r="H52" s="204"/>
      <c r="I52" s="415">
        <f>SWDATA!E37</f>
        <v>0</v>
      </c>
      <c r="J52" s="237">
        <f t="shared" si="114"/>
        <v>0</v>
      </c>
      <c r="K52" s="238" t="str">
        <f t="shared" si="115"/>
        <v/>
      </c>
      <c r="L52" s="345"/>
      <c r="M52" s="347"/>
      <c r="N52" s="342" t="str">
        <f>IF(LEN(SWDATA!F37)=0,"",IF(LEN(SWDATA!G37)=0,"",IF($O$12="ID",MID(SWDATA!G37,FIND("|",SWDATA!G37)+1,FIND("~~",SWDATA!G37)-FIND("|",SWDATA!G37)-1),IF($O$12="Desc",RIGHT(SWDATA!G37,LEN(SWDATA!G37)-FIND("~~",SWDATA!G37)-1),RIGHT(SWDATA!G37,LEN(SWDATA!G37)-FIND("|",SWDATA!G37))))))</f>
        <v/>
      </c>
      <c r="O52" s="291" t="str">
        <f>IF(LEN(SWDATA!G37)=0,"",IF(LEN(SWDATA!H37)=0,"",IF($O$12="ID",MID(SWDATA!H37,FIND("|",SWDATA!H37)+1,FIND("~~",SWDATA!H37)-FIND("|",SWDATA!H37)-1),IF($O$12="Desc",RIGHT(SWDATA!H37,LEN(SWDATA!H37)-FIND("~~",SWDATA!H37)-1),RIGHT(SWDATA!H37,LEN(SWDATA!H37)-FIND("|",SWDATA!H37))))))</f>
        <v/>
      </c>
      <c r="P52" s="292" t="str">
        <f>IF(LEN(SWDATA!C37)=0,"",SWDATA!C37)</f>
        <v/>
      </c>
      <c r="Q52" s="307" t="str">
        <f t="shared" si="58"/>
        <v/>
      </c>
      <c r="R52" s="223" t="s">
        <v>577</v>
      </c>
      <c r="S52" s="224"/>
      <c r="T52" s="224"/>
      <c r="U52" s="260" t="s">
        <v>579</v>
      </c>
      <c r="V52" s="205" t="s">
        <v>221</v>
      </c>
      <c r="W52" s="261">
        <f>IF(OR(Is_Loading,LEN($A52)=0),"",SWDATA!P37)</f>
        <v>0</v>
      </c>
      <c r="X52" s="262">
        <f>IF(OR(Is_Loading,LEN($A52)=0),"",SWDATA!Q37)</f>
        <v>0</v>
      </c>
      <c r="Y52" s="262">
        <f>IF(OR(Is_Loading,LEN($A52)=0),"",SWDATA!R37)</f>
        <v>0</v>
      </c>
      <c r="Z52" s="261" t="str">
        <f t="shared" si="116"/>
        <v/>
      </c>
      <c r="AA52" s="261">
        <f>IF(OR(Is_Loading,LEN($A52)=0),"",SWDATA!T37)</f>
        <v>0</v>
      </c>
      <c r="AB52" s="262">
        <f>IF(OR(Is_Loading,LEN($A52)=0),"",SWDATA!U37)</f>
        <v>0</v>
      </c>
      <c r="AC52" s="262">
        <f>IF(OR(Is_Loading,LEN($A52)=0),"",SWDATA!V37)</f>
        <v>0</v>
      </c>
      <c r="AD52" s="261" t="str">
        <f t="shared" si="117"/>
        <v/>
      </c>
      <c r="AE52" s="261">
        <f>IF(OR(Is_Loading,LEN($A52)=0),"",SWDATA!X37)</f>
        <v>0</v>
      </c>
      <c r="AF52" s="262">
        <f>IF(OR(Is_Loading,LEN($A52)=0),"",SWDATA!Y37)</f>
        <v>0</v>
      </c>
      <c r="AG52" s="262">
        <f>IF(OR(Is_Loading,LEN($A52)=0),"",SWDATA!Z37)</f>
        <v>0</v>
      </c>
      <c r="AH52" s="261" t="str">
        <f t="shared" si="118"/>
        <v/>
      </c>
      <c r="AI52" s="261">
        <f>IF(OR(Is_Loading,LEN($A52)=0),"",SWDATA!AB37)</f>
        <v>0</v>
      </c>
      <c r="AJ52" s="262">
        <f>IF(OR(Is_Loading,LEN($A52)=0),"",SWDATA!AC37)</f>
        <v>0</v>
      </c>
      <c r="AK52" s="262">
        <f>IF(OR(Is_Loading,LEN($A52)=0),"",SWDATA!AD37)</f>
        <v>0</v>
      </c>
      <c r="AL52" s="261" t="str">
        <f t="shared" si="119"/>
        <v/>
      </c>
      <c r="AM52" s="261">
        <f>IF(OR(Is_Loading,LEN($A52)=0),"",SWDATA!AF37)</f>
        <v>0</v>
      </c>
      <c r="AN52" s="262">
        <f>IF(OR(Is_Loading,LEN($A52)=0),"",SWDATA!AG37)</f>
        <v>0</v>
      </c>
      <c r="AO52" s="319">
        <f>IF(OR(Is_Loading,LEN($A52)=0),"",SWDATA!AH37)</f>
        <v>0</v>
      </c>
      <c r="AP52" s="316" t="str">
        <f t="shared" si="120"/>
        <v/>
      </c>
      <c r="AQ52" s="261">
        <f>IF(OR(Is_Loading,LEN($A52)=0),"",SWDATA!AJ37)</f>
        <v>0</v>
      </c>
      <c r="AR52" s="262">
        <f>IF(OR(Is_Loading,LEN($A52)=0),"",SWDATA!AK37)</f>
        <v>0</v>
      </c>
      <c r="AS52" s="262">
        <f>IF(OR(Is_Loading,LEN($A52)=0),"",SWDATA!AL37)</f>
        <v>0</v>
      </c>
      <c r="AT52" s="261" t="str">
        <f t="shared" si="121"/>
        <v/>
      </c>
      <c r="AU52" s="261">
        <f>IF(OR(Is_Loading,LEN($A52)=0),"",SWDATA!AN37)</f>
        <v>0</v>
      </c>
      <c r="AV52" s="262">
        <f>IF(OR(Is_Loading,LEN($A52)=0),"",SWDATA!AO37)</f>
        <v>0</v>
      </c>
      <c r="AW52" s="262">
        <f>IF(OR(Is_Loading,LEN($A52)=0),"",SWDATA!AP37)</f>
        <v>0</v>
      </c>
      <c r="AX52" s="261" t="str">
        <f t="shared" si="122"/>
        <v/>
      </c>
      <c r="AY52" s="261">
        <f>IF(OR(Is_Loading,LEN($A52)=0),"",SWDATA!AR37)</f>
        <v>0</v>
      </c>
      <c r="AZ52" s="262">
        <f>IF(OR(Is_Loading,LEN($A52)=0),"",SWDATA!AS37)</f>
        <v>0</v>
      </c>
      <c r="BA52" s="262">
        <f>IF(OR(Is_Loading,LEN($A52)=0),"",SWDATA!AT37)</f>
        <v>0</v>
      </c>
      <c r="BB52" s="261" t="str">
        <f t="shared" si="123"/>
        <v/>
      </c>
      <c r="BC52" s="261">
        <f>IF(OR(Is_Loading,LEN($A52)=0),"",SWDATA!AV37)</f>
        <v>0</v>
      </c>
      <c r="BD52" s="262">
        <f>IF(OR(Is_Loading,LEN($A52)=0),"",SWDATA!AW37)</f>
        <v>0</v>
      </c>
      <c r="BE52" s="319">
        <f>IF(OR(Is_Loading,LEN($A52)=0),"",SWDATA!AX37)</f>
        <v>0</v>
      </c>
      <c r="BF52" s="316" t="str">
        <f t="shared" si="124"/>
        <v/>
      </c>
      <c r="BG52"/>
      <c r="BH52"/>
      <c r="BI52"/>
      <c r="BJ52"/>
      <c r="BK52"/>
      <c r="BL52"/>
      <c r="BM52"/>
      <c r="BN52"/>
      <c r="BO52"/>
      <c r="BP52"/>
      <c r="BQ52"/>
      <c r="BR52"/>
      <c r="BS52"/>
      <c r="BT52"/>
      <c r="BU52"/>
      <c r="BV52"/>
      <c r="BW52"/>
      <c r="BX52"/>
      <c r="BY52"/>
      <c r="BZ52"/>
      <c r="CA52"/>
      <c r="CB52"/>
      <c r="CC52"/>
      <c r="CD52"/>
      <c r="CE52"/>
      <c r="CF52"/>
      <c r="CG52"/>
      <c r="CH52"/>
      <c r="CI52"/>
      <c r="CJ52"/>
      <c r="CK52"/>
      <c r="CL52"/>
      <c r="CM52"/>
      <c r="CN52" s="201"/>
      <c r="CO52" s="201"/>
      <c r="CP52" s="201"/>
      <c r="CQ52" s="201"/>
      <c r="CR52" s="201"/>
      <c r="CS52" s="201"/>
      <c r="CT52" s="201"/>
      <c r="CU52" s="201"/>
      <c r="CV52" s="201"/>
      <c r="CW52" s="201"/>
      <c r="CX52" s="201"/>
      <c r="CY52" s="201"/>
      <c r="CZ52" s="201"/>
      <c r="DA52" s="201"/>
      <c r="DB52" s="201"/>
      <c r="DC52" s="201"/>
      <c r="DD52" s="201"/>
      <c r="DE52" s="201"/>
      <c r="DF52" s="201"/>
      <c r="DG52" s="201"/>
      <c r="DH52" s="201"/>
      <c r="DI52" s="201"/>
      <c r="DJ52" s="201"/>
      <c r="DK52" s="201"/>
      <c r="DL52" s="201"/>
      <c r="DM52" s="201"/>
      <c r="DN52" s="201"/>
      <c r="DO52" s="380"/>
      <c r="DP52" s="380"/>
      <c r="DQ52" s="380"/>
      <c r="DR52" s="380"/>
      <c r="DS52" s="367"/>
      <c r="DT52" s="367"/>
      <c r="DU52" s="370">
        <f t="shared" ref="DU52" si="1145">COLUMN(W50)</f>
        <v>23</v>
      </c>
      <c r="DV52" s="370">
        <f t="shared" ref="DV52" si="1146">SUM(DU52)+DV53+1</f>
        <v>24</v>
      </c>
      <c r="DW52" s="370">
        <f t="shared" ref="DW52" si="1147">SUM(DV52)+DW53+1</f>
        <v>25</v>
      </c>
      <c r="DX52" s="370">
        <f t="shared" ref="DX52" si="1148">SUM(DW52)+DX53+1</f>
        <v>27</v>
      </c>
      <c r="DY52" s="370">
        <f t="shared" ref="DY52" si="1149">SUM(DX52)+DY53+1</f>
        <v>28</v>
      </c>
      <c r="DZ52" s="370">
        <f t="shared" ref="DZ52" si="1150">SUM(DY52)+DZ53+1</f>
        <v>29</v>
      </c>
      <c r="EA52" s="370">
        <f t="shared" ref="EA52" si="1151">SUM(DZ52)+EA53+1</f>
        <v>31</v>
      </c>
      <c r="EB52" s="370">
        <f t="shared" ref="EB52" si="1152">SUM(EA52)+EB53+1</f>
        <v>32</v>
      </c>
      <c r="EC52" s="370">
        <f t="shared" ref="EC52" si="1153">SUM(EB52)+EC53+1</f>
        <v>33</v>
      </c>
      <c r="ED52" s="370">
        <f t="shared" ref="ED52" si="1154">SUM(EC52)+ED53+1</f>
        <v>35</v>
      </c>
      <c r="EE52" s="370">
        <f t="shared" ref="EE52" si="1155">SUM(ED52)+EE53+1</f>
        <v>36</v>
      </c>
      <c r="EF52" s="370">
        <f t="shared" ref="EF52" si="1156">SUM(EE52)+EF53+1</f>
        <v>37</v>
      </c>
      <c r="EG52" s="370">
        <f t="shared" ref="EG52" si="1157">SUM(EF52)+EG53+1</f>
        <v>39</v>
      </c>
      <c r="EH52" s="370">
        <f t="shared" ref="EH52" si="1158">SUM(EG52)+EH53+1</f>
        <v>40</v>
      </c>
      <c r="EI52" s="370">
        <f t="shared" ref="EI52" si="1159">SUM(EH52)+EI53+1</f>
        <v>41</v>
      </c>
      <c r="EJ52" s="370">
        <f t="shared" ref="EJ52" si="1160">SUM(EI52)+EJ53+1</f>
        <v>43</v>
      </c>
      <c r="EK52" s="370">
        <f t="shared" ref="EK52" si="1161">SUM(EJ52)+EK53+1</f>
        <v>44</v>
      </c>
      <c r="EL52" s="370">
        <f t="shared" ref="EL52" si="1162">SUM(EK52)+EL53+1</f>
        <v>45</v>
      </c>
      <c r="EM52" s="370">
        <f t="shared" ref="EM52" si="1163">SUM(EL52)+EM53+1</f>
        <v>47</v>
      </c>
      <c r="EN52" s="370">
        <f t="shared" ref="EN52" si="1164">SUM(EM52)+EN53+1</f>
        <v>48</v>
      </c>
      <c r="EO52" s="370">
        <f t="shared" ref="EO52" si="1165">SUM(EN52)+EO53+1</f>
        <v>49</v>
      </c>
      <c r="EP52" s="370">
        <f t="shared" ref="EP52" si="1166">SUM(EO52)+EP53+1</f>
        <v>51</v>
      </c>
      <c r="EQ52" s="370">
        <f t="shared" ref="EQ52" si="1167">SUM(EP52)+EQ53+1</f>
        <v>52</v>
      </c>
      <c r="ER52" s="370">
        <f t="shared" ref="ER52" si="1168">SUM(EQ52)+ER53+1</f>
        <v>53</v>
      </c>
      <c r="ES52" s="370">
        <f t="shared" ref="ES52" si="1169">SUM(ER52)+ES53+1</f>
        <v>55</v>
      </c>
      <c r="ET52" s="370">
        <f t="shared" ref="ET52" si="1170">SUM(ES52)+ET53+1</f>
        <v>56</v>
      </c>
      <c r="EU52" s="370">
        <f t="shared" ref="EU52" si="1171">SUM(ET52)+EU53+1</f>
        <v>57</v>
      </c>
      <c r="EV52" s="370">
        <f t="shared" ref="EV52" si="1172">SUM(EU52)+EV53+1</f>
        <v>59</v>
      </c>
      <c r="EW52" s="370">
        <f t="shared" ref="EW52" si="1173">SUM(EV52)+EW53+1</f>
        <v>60</v>
      </c>
      <c r="EX52" s="370">
        <f t="shared" ref="EX52" si="1174">SUM(EW52)+EX53+1</f>
        <v>61</v>
      </c>
      <c r="EY52" s="370">
        <f t="shared" ref="EY52" si="1175">SUM(EX52)+EY53+1</f>
        <v>63</v>
      </c>
      <c r="EZ52" s="370">
        <f t="shared" ref="EZ52" si="1176">SUM(EY52)+EZ53+1</f>
        <v>64</v>
      </c>
      <c r="FA52" s="370">
        <f t="shared" ref="FA52" si="1177">SUM(EZ52)+FA53+1</f>
        <v>65</v>
      </c>
      <c r="FB52" s="370">
        <f t="shared" ref="FB52" si="1178">SUM(FA52)+FB53+1</f>
        <v>67</v>
      </c>
      <c r="FC52" s="370">
        <f t="shared" ref="FC52" si="1179">SUM(FB52)+FC53+1</f>
        <v>68</v>
      </c>
      <c r="FD52" s="370">
        <f t="shared" ref="FD52" si="1180">SUM(FC52)+FD53+1</f>
        <v>69</v>
      </c>
      <c r="FE52" s="367"/>
      <c r="FF52" s="367"/>
      <c r="FG52" s="367"/>
      <c r="FH52" s="367"/>
      <c r="FI52" s="367"/>
      <c r="FJ52" s="367"/>
      <c r="FK52" s="367"/>
      <c r="FL52" s="367"/>
      <c r="FM52" s="367"/>
      <c r="FN52" s="367"/>
      <c r="FO52" s="367"/>
      <c r="FP52" s="367"/>
      <c r="FQ52" s="367"/>
      <c r="FR52" s="367"/>
      <c r="FS52" s="367"/>
      <c r="FT52" s="367"/>
      <c r="FU52" s="367"/>
      <c r="FV52" s="367"/>
      <c r="FW52" s="367"/>
      <c r="FX52" s="367"/>
      <c r="FY52" s="367"/>
      <c r="FZ52" s="367"/>
      <c r="GA52" s="367"/>
      <c r="GB52" s="367"/>
      <c r="GC52" s="367"/>
      <c r="GD52" s="367"/>
      <c r="GE52" s="367"/>
      <c r="GF52" s="367"/>
      <c r="GG52" s="293"/>
      <c r="GH52" s="293"/>
      <c r="GI52" s="293"/>
      <c r="GJ52" s="293"/>
      <c r="GK52" s="293"/>
      <c r="GL52" s="293"/>
      <c r="GM52" s="293"/>
      <c r="GN52" s="293"/>
      <c r="GO52" s="293"/>
      <c r="GP52" s="293"/>
      <c r="GQ52" s="293"/>
      <c r="GR52" s="293"/>
      <c r="GS52" s="293"/>
      <c r="GT52" s="293"/>
      <c r="GU52" s="293"/>
      <c r="GV52" s="293"/>
      <c r="GW52" s="293"/>
      <c r="GX52" s="293"/>
      <c r="GY52" s="293"/>
      <c r="GZ52" s="293"/>
    </row>
    <row r="53" spans="1:211" s="353" customFormat="1" ht="15" customHeight="1" thickBot="1" x14ac:dyDescent="0.25">
      <c r="A53" s="192">
        <f>SWDATA!O38</f>
        <v>0</v>
      </c>
      <c r="B53" s="192">
        <f>SWDATA!M38</f>
        <v>0</v>
      </c>
      <c r="C53" s="201">
        <f>IF(AND(SWDATA!M38=1,SWDATA!Q38="promotions"),SWDATA!P38,0)</f>
        <v>0</v>
      </c>
      <c r="D53" s="200">
        <f>ROW(SWDATA!M38)</f>
        <v>38</v>
      </c>
      <c r="E53" s="202">
        <f t="shared" si="111"/>
        <v>0</v>
      </c>
      <c r="F53" s="203">
        <f t="shared" si="112"/>
        <v>1</v>
      </c>
      <c r="G53" s="192" t="str">
        <f t="shared" si="113"/>
        <v/>
      </c>
      <c r="H53" s="204"/>
      <c r="I53" s="415">
        <f>SWDATA!E38</f>
        <v>0</v>
      </c>
      <c r="J53" s="328">
        <f t="shared" si="114"/>
        <v>0</v>
      </c>
      <c r="K53" s="329" t="str">
        <f t="shared" si="115"/>
        <v/>
      </c>
      <c r="L53" s="345"/>
      <c r="M53" s="348"/>
      <c r="N53" s="343" t="str">
        <f>IF(LEN(SWDATA!F38)=0,"",IF(LEN(SWDATA!G38)=0,"",IF($O$12="ID",MID(SWDATA!G38,FIND("|",SWDATA!G38)+1,FIND("~~",SWDATA!G38)-FIND("|",SWDATA!G38)-1),IF($O$12="Desc",RIGHT(SWDATA!G38,LEN(SWDATA!G38)-FIND("~~",SWDATA!G38)-1),RIGHT(SWDATA!G38,LEN(SWDATA!G38)-FIND("|",SWDATA!G38))))))</f>
        <v/>
      </c>
      <c r="O53" s="330" t="str">
        <f>IF(LEN(SWDATA!G38)=0,"",IF(LEN(SWDATA!H38)=0,"",IF($O$12="ID",MID(SWDATA!H38,FIND("|",SWDATA!H38)+1,FIND("~~",SWDATA!H38)-FIND("|",SWDATA!H38)-1),IF($O$12="Desc",RIGHT(SWDATA!H38,LEN(SWDATA!H38)-FIND("~~",SWDATA!H38)-1),RIGHT(SWDATA!H38,LEN(SWDATA!H38)-FIND("|",SWDATA!H38))))))</f>
        <v/>
      </c>
      <c r="P53" s="331" t="str">
        <f>IF(LEN(SWDATA!C38)=0,"",SWDATA!C38)</f>
        <v/>
      </c>
      <c r="Q53" s="307" t="str">
        <f t="shared" si="58"/>
        <v/>
      </c>
      <c r="R53" s="313" t="s">
        <v>261</v>
      </c>
      <c r="S53" s="314"/>
      <c r="T53" s="314"/>
      <c r="U53" s="315" t="s">
        <v>580</v>
      </c>
      <c r="V53" s="205" t="s">
        <v>221</v>
      </c>
      <c r="W53" s="332">
        <f>IF(OR(Is_Loading,LEN($A53)=0),"",SWDATA!P38)</f>
        <v>0</v>
      </c>
      <c r="X53" s="333">
        <f>IF(OR(Is_Loading,LEN($A53)=0),"",SWDATA!Q38)</f>
        <v>0</v>
      </c>
      <c r="Y53" s="333">
        <f>IF(OR(Is_Loading,LEN($A53)=0),"",SWDATA!R38)</f>
        <v>0</v>
      </c>
      <c r="Z53" s="332" t="str">
        <f t="shared" si="116"/>
        <v/>
      </c>
      <c r="AA53" s="332">
        <f>IF(OR(Is_Loading,LEN($A53)=0),"",SWDATA!T38)</f>
        <v>0</v>
      </c>
      <c r="AB53" s="333">
        <f>IF(OR(Is_Loading,LEN($A53)=0),"",SWDATA!U38)</f>
        <v>0</v>
      </c>
      <c r="AC53" s="333">
        <f>IF(OR(Is_Loading,LEN($A53)=0),"",SWDATA!V38)</f>
        <v>0</v>
      </c>
      <c r="AD53" s="332" t="str">
        <f t="shared" si="117"/>
        <v/>
      </c>
      <c r="AE53" s="332">
        <f>IF(OR(Is_Loading,LEN($A53)=0),"",SWDATA!X38)</f>
        <v>0</v>
      </c>
      <c r="AF53" s="333">
        <f>IF(OR(Is_Loading,LEN($A53)=0),"",SWDATA!Y38)</f>
        <v>0</v>
      </c>
      <c r="AG53" s="333">
        <f>IF(OR(Is_Loading,LEN($A53)=0),"",SWDATA!Z38)</f>
        <v>0</v>
      </c>
      <c r="AH53" s="332" t="str">
        <f t="shared" si="118"/>
        <v/>
      </c>
      <c r="AI53" s="332">
        <f>IF(OR(Is_Loading,LEN($A53)=0),"",SWDATA!AB38)</f>
        <v>0</v>
      </c>
      <c r="AJ53" s="333">
        <f>IF(OR(Is_Loading,LEN($A53)=0),"",SWDATA!AC38)</f>
        <v>0</v>
      </c>
      <c r="AK53" s="333">
        <f>IF(OR(Is_Loading,LEN($A53)=0),"",SWDATA!AD38)</f>
        <v>0</v>
      </c>
      <c r="AL53" s="332" t="str">
        <f t="shared" si="119"/>
        <v/>
      </c>
      <c r="AM53" s="332">
        <f>IF(OR(Is_Loading,LEN($A53)=0),"",SWDATA!AF38)</f>
        <v>0</v>
      </c>
      <c r="AN53" s="333">
        <f>IF(OR(Is_Loading,LEN($A53)=0),"",SWDATA!AG38)</f>
        <v>0</v>
      </c>
      <c r="AO53" s="334">
        <f>IF(OR(Is_Loading,LEN($A53)=0),"",SWDATA!AH38)</f>
        <v>0</v>
      </c>
      <c r="AP53" s="335" t="str">
        <f t="shared" si="120"/>
        <v/>
      </c>
      <c r="AQ53" s="332">
        <f>IF(OR(Is_Loading,LEN($A53)=0),"",SWDATA!AJ38)</f>
        <v>0</v>
      </c>
      <c r="AR53" s="333">
        <f>IF(OR(Is_Loading,LEN($A53)=0),"",SWDATA!AK38)</f>
        <v>0</v>
      </c>
      <c r="AS53" s="333">
        <f>IF(OR(Is_Loading,LEN($A53)=0),"",SWDATA!AL38)</f>
        <v>0</v>
      </c>
      <c r="AT53" s="332" t="str">
        <f t="shared" si="121"/>
        <v/>
      </c>
      <c r="AU53" s="332">
        <f>IF(OR(Is_Loading,LEN($A53)=0),"",SWDATA!AN38)</f>
        <v>0</v>
      </c>
      <c r="AV53" s="333">
        <f>IF(OR(Is_Loading,LEN($A53)=0),"",SWDATA!AO38)</f>
        <v>0</v>
      </c>
      <c r="AW53" s="333">
        <f>IF(OR(Is_Loading,LEN($A53)=0),"",SWDATA!AP38)</f>
        <v>0</v>
      </c>
      <c r="AX53" s="332" t="str">
        <f t="shared" si="122"/>
        <v/>
      </c>
      <c r="AY53" s="332">
        <f>IF(OR(Is_Loading,LEN($A53)=0),"",SWDATA!AR38)</f>
        <v>0</v>
      </c>
      <c r="AZ53" s="333">
        <f>IF(OR(Is_Loading,LEN($A53)=0),"",SWDATA!AS38)</f>
        <v>0</v>
      </c>
      <c r="BA53" s="333">
        <f>IF(OR(Is_Loading,LEN($A53)=0),"",SWDATA!AT38)</f>
        <v>0</v>
      </c>
      <c r="BB53" s="332" t="str">
        <f t="shared" si="123"/>
        <v/>
      </c>
      <c r="BC53" s="332">
        <f>IF(OR(Is_Loading,LEN($A53)=0),"",SWDATA!AV38)</f>
        <v>0</v>
      </c>
      <c r="BD53" s="333">
        <f>IF(OR(Is_Loading,LEN($A53)=0),"",SWDATA!AW38)</f>
        <v>0</v>
      </c>
      <c r="BE53" s="334">
        <f>IF(OR(Is_Loading,LEN($A53)=0),"",SWDATA!AX38)</f>
        <v>0</v>
      </c>
      <c r="BF53" s="335" t="str">
        <f t="shared" si="124"/>
        <v/>
      </c>
      <c r="BG53"/>
      <c r="BH53"/>
      <c r="BI53"/>
      <c r="BJ53"/>
      <c r="BK53"/>
      <c r="BL53"/>
      <c r="BM53"/>
      <c r="BN53"/>
      <c r="BO53"/>
      <c r="BP53"/>
      <c r="BQ53"/>
      <c r="BR53"/>
      <c r="BS53"/>
      <c r="BT53"/>
      <c r="BU53"/>
      <c r="BV53"/>
      <c r="BW53"/>
      <c r="BX53"/>
      <c r="BY53"/>
      <c r="BZ53"/>
      <c r="CA53"/>
      <c r="CB53"/>
      <c r="CC53"/>
      <c r="CD53"/>
      <c r="CE53"/>
      <c r="CF53"/>
      <c r="CG53"/>
      <c r="CH53"/>
      <c r="CI53"/>
      <c r="CJ53"/>
      <c r="CK53"/>
      <c r="CL53"/>
      <c r="CM53"/>
      <c r="CN53" s="201"/>
      <c r="CO53" s="201"/>
      <c r="CP53" s="201"/>
      <c r="CQ53" s="201"/>
      <c r="CR53" s="201"/>
      <c r="CS53" s="201"/>
      <c r="CT53" s="201"/>
      <c r="CU53" s="201"/>
      <c r="CV53" s="201"/>
      <c r="CW53" s="201"/>
      <c r="CX53" s="201"/>
      <c r="CY53" s="201"/>
      <c r="CZ53" s="201"/>
      <c r="DA53" s="201"/>
      <c r="DB53" s="201"/>
      <c r="DC53" s="201"/>
      <c r="DD53" s="201"/>
      <c r="DE53" s="201"/>
      <c r="DF53" s="201"/>
      <c r="DG53" s="201"/>
      <c r="DH53" s="201"/>
      <c r="DI53" s="201"/>
      <c r="DJ53" s="201"/>
      <c r="DK53" s="201"/>
      <c r="DL53" s="201"/>
      <c r="DM53" s="201"/>
      <c r="DN53" s="201"/>
      <c r="DO53" s="380"/>
      <c r="DP53" s="380"/>
      <c r="DQ53" s="380"/>
      <c r="DR53" s="380"/>
      <c r="DS53" s="367"/>
      <c r="DT53" s="381"/>
      <c r="DU53" s="370"/>
      <c r="DV53" s="370"/>
      <c r="DW53" s="370"/>
      <c r="DX53" s="370">
        <v>1</v>
      </c>
      <c r="DY53" s="370">
        <f t="shared" ref="DY53" si="1181">DV53</f>
        <v>0</v>
      </c>
      <c r="DZ53" s="370">
        <f t="shared" ref="DZ53" si="1182">DW53</f>
        <v>0</v>
      </c>
      <c r="EA53" s="370">
        <f t="shared" ref="EA53" si="1183">DX53</f>
        <v>1</v>
      </c>
      <c r="EB53" s="370">
        <f t="shared" ref="EB53" si="1184">DY53</f>
        <v>0</v>
      </c>
      <c r="EC53" s="370">
        <f t="shared" ref="EC53" si="1185">DZ53</f>
        <v>0</v>
      </c>
      <c r="ED53" s="370">
        <f t="shared" ref="ED53" si="1186">EA53</f>
        <v>1</v>
      </c>
      <c r="EE53" s="370">
        <f t="shared" ref="EE53" si="1187">EB53</f>
        <v>0</v>
      </c>
      <c r="EF53" s="370">
        <f t="shared" ref="EF53" si="1188">EC53</f>
        <v>0</v>
      </c>
      <c r="EG53" s="370">
        <f t="shared" ref="EG53" si="1189">ED53</f>
        <v>1</v>
      </c>
      <c r="EH53" s="370">
        <f t="shared" ref="EH53" si="1190">EE53</f>
        <v>0</v>
      </c>
      <c r="EI53" s="370">
        <f t="shared" ref="EI53" si="1191">EF53</f>
        <v>0</v>
      </c>
      <c r="EJ53" s="370">
        <f t="shared" ref="EJ53" si="1192">EG53</f>
        <v>1</v>
      </c>
      <c r="EK53" s="370">
        <f t="shared" ref="EK53" si="1193">EH53</f>
        <v>0</v>
      </c>
      <c r="EL53" s="370">
        <f t="shared" ref="EL53" si="1194">EI53</f>
        <v>0</v>
      </c>
      <c r="EM53" s="370">
        <f t="shared" ref="EM53" si="1195">EJ53</f>
        <v>1</v>
      </c>
      <c r="EN53" s="370">
        <f t="shared" ref="EN53" si="1196">EK53</f>
        <v>0</v>
      </c>
      <c r="EO53" s="370">
        <f t="shared" ref="EO53" si="1197">EL53</f>
        <v>0</v>
      </c>
      <c r="EP53" s="370">
        <f t="shared" ref="EP53" si="1198">EM53</f>
        <v>1</v>
      </c>
      <c r="EQ53" s="370">
        <f t="shared" ref="EQ53" si="1199">EN53</f>
        <v>0</v>
      </c>
      <c r="ER53" s="370">
        <f t="shared" ref="ER53" si="1200">EO53</f>
        <v>0</v>
      </c>
      <c r="ES53" s="370">
        <f t="shared" ref="ES53" si="1201">EP53</f>
        <v>1</v>
      </c>
      <c r="ET53" s="370">
        <f t="shared" ref="ET53" si="1202">EQ53</f>
        <v>0</v>
      </c>
      <c r="EU53" s="370">
        <f t="shared" ref="EU53" si="1203">ER53</f>
        <v>0</v>
      </c>
      <c r="EV53" s="370">
        <f t="shared" ref="EV53" si="1204">ES53</f>
        <v>1</v>
      </c>
      <c r="EW53" s="370">
        <f t="shared" ref="EW53" si="1205">ET53</f>
        <v>0</v>
      </c>
      <c r="EX53" s="370">
        <f t="shared" ref="EX53" si="1206">EU53</f>
        <v>0</v>
      </c>
      <c r="EY53" s="370">
        <f t="shared" ref="EY53" si="1207">EV53</f>
        <v>1</v>
      </c>
      <c r="EZ53" s="370">
        <f t="shared" ref="EZ53" si="1208">EW53</f>
        <v>0</v>
      </c>
      <c r="FA53" s="370">
        <f t="shared" ref="FA53" si="1209">EX53</f>
        <v>0</v>
      </c>
      <c r="FB53" s="370">
        <f t="shared" ref="FB53" si="1210">EY53</f>
        <v>1</v>
      </c>
      <c r="FC53" s="370">
        <f t="shared" ref="FC53" si="1211">EZ53</f>
        <v>0</v>
      </c>
      <c r="FD53" s="370">
        <f t="shared" ref="FD53" si="1212">FA53</f>
        <v>0</v>
      </c>
      <c r="FE53" s="383"/>
      <c r="FF53" s="367"/>
      <c r="FG53" s="367"/>
      <c r="FH53" s="367"/>
      <c r="FI53" s="367"/>
      <c r="FJ53" s="367"/>
      <c r="FK53" s="367"/>
      <c r="FL53" s="367"/>
      <c r="FM53" s="367"/>
      <c r="FN53" s="367"/>
      <c r="FO53" s="367"/>
      <c r="FP53" s="367"/>
      <c r="FQ53" s="367"/>
      <c r="FR53" s="367"/>
      <c r="FS53" s="367"/>
      <c r="FT53" s="367"/>
      <c r="FU53" s="367"/>
      <c r="FV53" s="367"/>
      <c r="FW53" s="367"/>
      <c r="FX53" s="367"/>
      <c r="FY53" s="367"/>
      <c r="FZ53" s="367"/>
      <c r="GA53" s="367"/>
      <c r="GB53" s="367"/>
      <c r="GC53" s="367"/>
      <c r="GD53" s="367"/>
      <c r="GE53" s="367"/>
      <c r="GF53" s="367"/>
      <c r="GG53" s="293"/>
      <c r="GH53" s="293"/>
      <c r="GI53" s="293"/>
      <c r="GJ53" s="293"/>
      <c r="GK53" s="293"/>
      <c r="GL53" s="293"/>
      <c r="GM53" s="293"/>
      <c r="GN53" s="293"/>
      <c r="GO53" s="293"/>
      <c r="GP53" s="293"/>
      <c r="GQ53" s="293"/>
      <c r="GR53" s="293"/>
      <c r="GS53" s="293"/>
      <c r="GT53" s="293"/>
      <c r="GU53" s="293"/>
      <c r="GV53" s="293"/>
      <c r="GW53" s="293"/>
      <c r="GX53" s="293"/>
      <c r="GY53" s="293"/>
      <c r="GZ53" s="293"/>
      <c r="HA53" s="293"/>
      <c r="HB53" s="293"/>
      <c r="HC53" s="293"/>
    </row>
    <row r="54" spans="1:211" s="353" customFormat="1" ht="15" customHeight="1" thickTop="1" x14ac:dyDescent="0.2">
      <c r="A54" s="192">
        <f>SWDATA!O39</f>
        <v>0</v>
      </c>
      <c r="B54" s="192">
        <f>SWDATA!M39</f>
        <v>0</v>
      </c>
      <c r="C54" s="201">
        <f>IF(AND(SWDATA!M39=1,SWDATA!Q39="promotions"),SWDATA!P39,0)</f>
        <v>0</v>
      </c>
      <c r="D54" s="200">
        <f>ROW(SWDATA!M39)</f>
        <v>39</v>
      </c>
      <c r="E54" s="202">
        <f t="shared" si="111"/>
        <v>0</v>
      </c>
      <c r="F54" s="203">
        <f t="shared" si="112"/>
        <v>1</v>
      </c>
      <c r="G54" s="192" t="str">
        <f t="shared" si="113"/>
        <v/>
      </c>
      <c r="H54" s="204"/>
      <c r="I54" s="415">
        <f>SWDATA!E39</f>
        <v>0</v>
      </c>
      <c r="J54" s="237">
        <f t="shared" si="114"/>
        <v>0</v>
      </c>
      <c r="K54" s="238" t="str">
        <f t="shared" si="115"/>
        <v/>
      </c>
      <c r="L54" s="345"/>
      <c r="M54" s="347"/>
      <c r="N54" s="342" t="str">
        <f>IF(LEN(SWDATA!F39)=0,"",IF(LEN(SWDATA!G39)=0,"",IF($O$12="ID",MID(SWDATA!G39,FIND("|",SWDATA!G39)+1,FIND("~~",SWDATA!G39)-FIND("|",SWDATA!G39)-1),IF($O$12="Desc",RIGHT(SWDATA!G39,LEN(SWDATA!G39)-FIND("~~",SWDATA!G39)-1),RIGHT(SWDATA!G39,LEN(SWDATA!G39)-FIND("|",SWDATA!G39))))))</f>
        <v/>
      </c>
      <c r="O54" s="291" t="str">
        <f>IF(LEN(SWDATA!G39)=0,"",IF(LEN(SWDATA!H39)=0,"",IF($O$12="ID",MID(SWDATA!H39,FIND("|",SWDATA!H39)+1,FIND("~~",SWDATA!H39)-FIND("|",SWDATA!H39)-1),IF($O$12="Desc",RIGHT(SWDATA!H39,LEN(SWDATA!H39)-FIND("~~",SWDATA!H39)-1),RIGHT(SWDATA!H39,LEN(SWDATA!H39)-FIND("|",SWDATA!H39))))))</f>
        <v/>
      </c>
      <c r="P54" s="292" t="str">
        <f>IF(LEN(SWDATA!C39)=0,"",SWDATA!C39)</f>
        <v/>
      </c>
      <c r="Q54" s="307" t="str">
        <f t="shared" si="58"/>
        <v/>
      </c>
      <c r="R54" s="223" t="s">
        <v>577</v>
      </c>
      <c r="S54" s="224"/>
      <c r="T54" s="224"/>
      <c r="U54" s="260" t="s">
        <v>579</v>
      </c>
      <c r="V54" s="205" t="s">
        <v>221</v>
      </c>
      <c r="W54" s="261">
        <f>IF(OR(Is_Loading,LEN($A54)=0),"",SWDATA!P39)</f>
        <v>0</v>
      </c>
      <c r="X54" s="262">
        <f>IF(OR(Is_Loading,LEN($A54)=0),"",SWDATA!Q39)</f>
        <v>0</v>
      </c>
      <c r="Y54" s="262">
        <f>IF(OR(Is_Loading,LEN($A54)=0),"",SWDATA!R39)</f>
        <v>0</v>
      </c>
      <c r="Z54" s="261" t="str">
        <f t="shared" si="116"/>
        <v/>
      </c>
      <c r="AA54" s="261">
        <f>IF(OR(Is_Loading,LEN($A54)=0),"",SWDATA!T39)</f>
        <v>0</v>
      </c>
      <c r="AB54" s="262">
        <f>IF(OR(Is_Loading,LEN($A54)=0),"",SWDATA!U39)</f>
        <v>0</v>
      </c>
      <c r="AC54" s="262">
        <f>IF(OR(Is_Loading,LEN($A54)=0),"",SWDATA!V39)</f>
        <v>0</v>
      </c>
      <c r="AD54" s="261" t="str">
        <f t="shared" si="117"/>
        <v/>
      </c>
      <c r="AE54" s="261">
        <f>IF(OR(Is_Loading,LEN($A54)=0),"",SWDATA!X39)</f>
        <v>0</v>
      </c>
      <c r="AF54" s="262">
        <f>IF(OR(Is_Loading,LEN($A54)=0),"",SWDATA!Y39)</f>
        <v>0</v>
      </c>
      <c r="AG54" s="262">
        <f>IF(OR(Is_Loading,LEN($A54)=0),"",SWDATA!Z39)</f>
        <v>0</v>
      </c>
      <c r="AH54" s="261" t="str">
        <f t="shared" si="118"/>
        <v/>
      </c>
      <c r="AI54" s="261">
        <f>IF(OR(Is_Loading,LEN($A54)=0),"",SWDATA!AB39)</f>
        <v>0</v>
      </c>
      <c r="AJ54" s="262">
        <f>IF(OR(Is_Loading,LEN($A54)=0),"",SWDATA!AC39)</f>
        <v>0</v>
      </c>
      <c r="AK54" s="262">
        <f>IF(OR(Is_Loading,LEN($A54)=0),"",SWDATA!AD39)</f>
        <v>0</v>
      </c>
      <c r="AL54" s="261" t="str">
        <f t="shared" si="119"/>
        <v/>
      </c>
      <c r="AM54" s="261">
        <f>IF(OR(Is_Loading,LEN($A54)=0),"",SWDATA!AF39)</f>
        <v>0</v>
      </c>
      <c r="AN54" s="262">
        <f>IF(OR(Is_Loading,LEN($A54)=0),"",SWDATA!AG39)</f>
        <v>0</v>
      </c>
      <c r="AO54" s="319">
        <f>IF(OR(Is_Loading,LEN($A54)=0),"",SWDATA!AH39)</f>
        <v>0</v>
      </c>
      <c r="AP54" s="316" t="str">
        <f t="shared" si="120"/>
        <v/>
      </c>
      <c r="AQ54" s="261">
        <f>IF(OR(Is_Loading,LEN($A54)=0),"",SWDATA!AJ39)</f>
        <v>0</v>
      </c>
      <c r="AR54" s="262">
        <f>IF(OR(Is_Loading,LEN($A54)=0),"",SWDATA!AK39)</f>
        <v>0</v>
      </c>
      <c r="AS54" s="262">
        <f>IF(OR(Is_Loading,LEN($A54)=0),"",SWDATA!AL39)</f>
        <v>0</v>
      </c>
      <c r="AT54" s="261" t="str">
        <f t="shared" si="121"/>
        <v/>
      </c>
      <c r="AU54" s="261">
        <f>IF(OR(Is_Loading,LEN($A54)=0),"",SWDATA!AN39)</f>
        <v>0</v>
      </c>
      <c r="AV54" s="262">
        <f>IF(OR(Is_Loading,LEN($A54)=0),"",SWDATA!AO39)</f>
        <v>0</v>
      </c>
      <c r="AW54" s="262">
        <f>IF(OR(Is_Loading,LEN($A54)=0),"",SWDATA!AP39)</f>
        <v>0</v>
      </c>
      <c r="AX54" s="261" t="str">
        <f t="shared" si="122"/>
        <v/>
      </c>
      <c r="AY54" s="261">
        <f>IF(OR(Is_Loading,LEN($A54)=0),"",SWDATA!AR39)</f>
        <v>0</v>
      </c>
      <c r="AZ54" s="262">
        <f>IF(OR(Is_Loading,LEN($A54)=0),"",SWDATA!AS39)</f>
        <v>0</v>
      </c>
      <c r="BA54" s="262">
        <f>IF(OR(Is_Loading,LEN($A54)=0),"",SWDATA!AT39)</f>
        <v>0</v>
      </c>
      <c r="BB54" s="261" t="str">
        <f t="shared" si="123"/>
        <v/>
      </c>
      <c r="BC54" s="261">
        <f>IF(OR(Is_Loading,LEN($A54)=0),"",SWDATA!AV39)</f>
        <v>0</v>
      </c>
      <c r="BD54" s="262">
        <f>IF(OR(Is_Loading,LEN($A54)=0),"",SWDATA!AW39)</f>
        <v>0</v>
      </c>
      <c r="BE54" s="319">
        <f>IF(OR(Is_Loading,LEN($A54)=0),"",SWDATA!AX39)</f>
        <v>0</v>
      </c>
      <c r="BF54" s="316" t="str">
        <f t="shared" si="124"/>
        <v/>
      </c>
      <c r="BG54"/>
      <c r="BH54"/>
      <c r="BI54"/>
      <c r="BJ54"/>
      <c r="BK54"/>
      <c r="BL54"/>
      <c r="BM54"/>
      <c r="BN54"/>
      <c r="BO54"/>
      <c r="BP54"/>
      <c r="BQ54"/>
      <c r="BR54"/>
      <c r="BS54"/>
      <c r="BT54"/>
      <c r="BU54"/>
      <c r="BV54"/>
      <c r="BW54"/>
      <c r="BX54"/>
      <c r="BY54"/>
      <c r="BZ54"/>
      <c r="CA54"/>
      <c r="CB54"/>
      <c r="CC54"/>
      <c r="CD54"/>
      <c r="CE54"/>
      <c r="CF54"/>
      <c r="CG54"/>
      <c r="CH54"/>
      <c r="CI54"/>
      <c r="CJ54"/>
      <c r="CK54"/>
      <c r="CL54"/>
      <c r="CM54"/>
      <c r="CN54" s="201"/>
      <c r="CO54" s="201"/>
      <c r="CP54" s="201"/>
      <c r="CQ54" s="201"/>
      <c r="CR54" s="201"/>
      <c r="CS54" s="201"/>
      <c r="CT54" s="201"/>
      <c r="CU54" s="201"/>
      <c r="CV54" s="201"/>
      <c r="CW54" s="201"/>
      <c r="CX54" s="201"/>
      <c r="CY54" s="201"/>
      <c r="CZ54" s="201"/>
      <c r="DA54" s="201"/>
      <c r="DB54" s="201"/>
      <c r="DC54" s="201"/>
      <c r="DD54" s="201"/>
      <c r="DE54" s="201"/>
      <c r="DF54" s="201"/>
      <c r="DG54" s="201"/>
      <c r="DH54" s="201"/>
      <c r="DI54" s="201"/>
      <c r="DJ54" s="201"/>
      <c r="DK54" s="201"/>
      <c r="DL54" s="201"/>
      <c r="DM54" s="201"/>
      <c r="DN54" s="201"/>
      <c r="DO54" s="380"/>
      <c r="DP54" s="380"/>
      <c r="DQ54" s="380"/>
      <c r="DR54" s="380"/>
      <c r="DS54" s="367"/>
      <c r="DT54" s="367"/>
      <c r="DU54" s="370">
        <f t="shared" ref="DU54" si="1213">COLUMN(W52)</f>
        <v>23</v>
      </c>
      <c r="DV54" s="370">
        <f t="shared" ref="DV54" si="1214">SUM(DU54)+DV55+1</f>
        <v>24</v>
      </c>
      <c r="DW54" s="370">
        <f t="shared" ref="DW54" si="1215">SUM(DV54)+DW55+1</f>
        <v>25</v>
      </c>
      <c r="DX54" s="370">
        <f t="shared" ref="DX54" si="1216">SUM(DW54)+DX55+1</f>
        <v>27</v>
      </c>
      <c r="DY54" s="370">
        <f t="shared" ref="DY54" si="1217">SUM(DX54)+DY55+1</f>
        <v>28</v>
      </c>
      <c r="DZ54" s="370">
        <f t="shared" ref="DZ54" si="1218">SUM(DY54)+DZ55+1</f>
        <v>29</v>
      </c>
      <c r="EA54" s="370">
        <f t="shared" ref="EA54" si="1219">SUM(DZ54)+EA55+1</f>
        <v>31</v>
      </c>
      <c r="EB54" s="370">
        <f t="shared" ref="EB54" si="1220">SUM(EA54)+EB55+1</f>
        <v>32</v>
      </c>
      <c r="EC54" s="370">
        <f t="shared" ref="EC54" si="1221">SUM(EB54)+EC55+1</f>
        <v>33</v>
      </c>
      <c r="ED54" s="370">
        <f t="shared" ref="ED54" si="1222">SUM(EC54)+ED55+1</f>
        <v>35</v>
      </c>
      <c r="EE54" s="370">
        <f t="shared" ref="EE54" si="1223">SUM(ED54)+EE55+1</f>
        <v>36</v>
      </c>
      <c r="EF54" s="370">
        <f t="shared" ref="EF54" si="1224">SUM(EE54)+EF55+1</f>
        <v>37</v>
      </c>
      <c r="EG54" s="370">
        <f t="shared" ref="EG54" si="1225">SUM(EF54)+EG55+1</f>
        <v>39</v>
      </c>
      <c r="EH54" s="370">
        <f t="shared" ref="EH54" si="1226">SUM(EG54)+EH55+1</f>
        <v>40</v>
      </c>
      <c r="EI54" s="370">
        <f t="shared" ref="EI54" si="1227">SUM(EH54)+EI55+1</f>
        <v>41</v>
      </c>
      <c r="EJ54" s="370">
        <f t="shared" ref="EJ54" si="1228">SUM(EI54)+EJ55+1</f>
        <v>43</v>
      </c>
      <c r="EK54" s="370">
        <f t="shared" ref="EK54" si="1229">SUM(EJ54)+EK55+1</f>
        <v>44</v>
      </c>
      <c r="EL54" s="370">
        <f t="shared" ref="EL54" si="1230">SUM(EK54)+EL55+1</f>
        <v>45</v>
      </c>
      <c r="EM54" s="370">
        <f t="shared" ref="EM54" si="1231">SUM(EL54)+EM55+1</f>
        <v>47</v>
      </c>
      <c r="EN54" s="370">
        <f t="shared" ref="EN54" si="1232">SUM(EM54)+EN55+1</f>
        <v>48</v>
      </c>
      <c r="EO54" s="370">
        <f t="shared" ref="EO54" si="1233">SUM(EN54)+EO55+1</f>
        <v>49</v>
      </c>
      <c r="EP54" s="370">
        <f t="shared" ref="EP54" si="1234">SUM(EO54)+EP55+1</f>
        <v>51</v>
      </c>
      <c r="EQ54" s="370">
        <f t="shared" ref="EQ54" si="1235">SUM(EP54)+EQ55+1</f>
        <v>52</v>
      </c>
      <c r="ER54" s="370">
        <f t="shared" ref="ER54" si="1236">SUM(EQ54)+ER55+1</f>
        <v>53</v>
      </c>
      <c r="ES54" s="370">
        <f t="shared" ref="ES54" si="1237">SUM(ER54)+ES55+1</f>
        <v>55</v>
      </c>
      <c r="ET54" s="370">
        <f t="shared" ref="ET54" si="1238">SUM(ES54)+ET55+1</f>
        <v>56</v>
      </c>
      <c r="EU54" s="370">
        <f t="shared" ref="EU54" si="1239">SUM(ET54)+EU55+1</f>
        <v>57</v>
      </c>
      <c r="EV54" s="370">
        <f t="shared" ref="EV54" si="1240">SUM(EU54)+EV55+1</f>
        <v>59</v>
      </c>
      <c r="EW54" s="370">
        <f t="shared" ref="EW54" si="1241">SUM(EV54)+EW55+1</f>
        <v>60</v>
      </c>
      <c r="EX54" s="370">
        <f t="shared" ref="EX54" si="1242">SUM(EW54)+EX55+1</f>
        <v>61</v>
      </c>
      <c r="EY54" s="370">
        <f t="shared" ref="EY54" si="1243">SUM(EX54)+EY55+1</f>
        <v>63</v>
      </c>
      <c r="EZ54" s="370">
        <f t="shared" ref="EZ54" si="1244">SUM(EY54)+EZ55+1</f>
        <v>64</v>
      </c>
      <c r="FA54" s="370">
        <f t="shared" ref="FA54" si="1245">SUM(EZ54)+FA55+1</f>
        <v>65</v>
      </c>
      <c r="FB54" s="370">
        <f t="shared" ref="FB54" si="1246">SUM(FA54)+FB55+1</f>
        <v>67</v>
      </c>
      <c r="FC54" s="370">
        <f t="shared" ref="FC54" si="1247">SUM(FB54)+FC55+1</f>
        <v>68</v>
      </c>
      <c r="FD54" s="370">
        <f t="shared" ref="FD54" si="1248">SUM(FC54)+FD55+1</f>
        <v>69</v>
      </c>
      <c r="FE54" s="367"/>
      <c r="FF54" s="367"/>
      <c r="FG54" s="367"/>
      <c r="FH54" s="367"/>
      <c r="FI54" s="367"/>
      <c r="FJ54" s="367"/>
      <c r="FK54" s="367"/>
      <c r="FL54" s="367"/>
      <c r="FM54" s="367"/>
      <c r="FN54" s="367"/>
      <c r="FO54" s="367"/>
      <c r="FP54" s="367"/>
      <c r="FQ54" s="367"/>
      <c r="FR54" s="367"/>
      <c r="FS54" s="367"/>
      <c r="FT54" s="367"/>
      <c r="FU54" s="367"/>
      <c r="FV54" s="367"/>
      <c r="FW54" s="367"/>
      <c r="FX54" s="367"/>
      <c r="FY54" s="367"/>
      <c r="FZ54" s="367"/>
      <c r="GA54" s="367"/>
      <c r="GB54" s="367"/>
      <c r="GC54" s="367"/>
      <c r="GD54" s="367"/>
      <c r="GE54" s="367"/>
      <c r="GF54" s="367"/>
      <c r="GG54" s="293"/>
      <c r="GH54" s="293"/>
      <c r="GI54" s="293"/>
      <c r="GJ54" s="293"/>
      <c r="GK54" s="293"/>
      <c r="GL54" s="293"/>
      <c r="GM54" s="293"/>
      <c r="GN54" s="293"/>
      <c r="GO54" s="293"/>
      <c r="GP54" s="293"/>
      <c r="GQ54" s="293"/>
      <c r="GR54" s="293"/>
      <c r="GS54" s="293"/>
      <c r="GT54" s="293"/>
      <c r="GU54" s="293"/>
      <c r="GV54" s="293"/>
      <c r="GW54" s="293"/>
      <c r="GX54" s="293"/>
      <c r="GY54" s="293"/>
      <c r="GZ54" s="293"/>
    </row>
    <row r="55" spans="1:211" s="353" customFormat="1" ht="15" customHeight="1" thickBot="1" x14ac:dyDescent="0.25">
      <c r="A55" s="192">
        <f>SWDATA!O40</f>
        <v>0</v>
      </c>
      <c r="B55" s="192">
        <f>SWDATA!M40</f>
        <v>0</v>
      </c>
      <c r="C55" s="201">
        <f>IF(AND(SWDATA!M40=1,SWDATA!Q40="promotions"),SWDATA!P40,0)</f>
        <v>0</v>
      </c>
      <c r="D55" s="200">
        <f>ROW(SWDATA!M40)</f>
        <v>40</v>
      </c>
      <c r="E55" s="202">
        <f t="shared" si="111"/>
        <v>0</v>
      </c>
      <c r="F55" s="203">
        <f t="shared" si="112"/>
        <v>1</v>
      </c>
      <c r="G55" s="192" t="str">
        <f t="shared" si="113"/>
        <v/>
      </c>
      <c r="H55" s="204"/>
      <c r="I55" s="415">
        <f>SWDATA!E40</f>
        <v>0</v>
      </c>
      <c r="J55" s="328">
        <f t="shared" si="114"/>
        <v>0</v>
      </c>
      <c r="K55" s="329" t="str">
        <f t="shared" si="115"/>
        <v/>
      </c>
      <c r="L55" s="345"/>
      <c r="M55" s="348"/>
      <c r="N55" s="343" t="str">
        <f>IF(LEN(SWDATA!F40)=0,"",IF(LEN(SWDATA!G40)=0,"",IF($O$12="ID",MID(SWDATA!G40,FIND("|",SWDATA!G40)+1,FIND("~~",SWDATA!G40)-FIND("|",SWDATA!G40)-1),IF($O$12="Desc",RIGHT(SWDATA!G40,LEN(SWDATA!G40)-FIND("~~",SWDATA!G40)-1),RIGHT(SWDATA!G40,LEN(SWDATA!G40)-FIND("|",SWDATA!G40))))))</f>
        <v/>
      </c>
      <c r="O55" s="330" t="str">
        <f>IF(LEN(SWDATA!G40)=0,"",IF(LEN(SWDATA!H40)=0,"",IF($O$12="ID",MID(SWDATA!H40,FIND("|",SWDATA!H40)+1,FIND("~~",SWDATA!H40)-FIND("|",SWDATA!H40)-1),IF($O$12="Desc",RIGHT(SWDATA!H40,LEN(SWDATA!H40)-FIND("~~",SWDATA!H40)-1),RIGHT(SWDATA!H40,LEN(SWDATA!H40)-FIND("|",SWDATA!H40))))))</f>
        <v/>
      </c>
      <c r="P55" s="331" t="str">
        <f>IF(LEN(SWDATA!C40)=0,"",SWDATA!C40)</f>
        <v/>
      </c>
      <c r="Q55" s="307" t="str">
        <f t="shared" si="58"/>
        <v/>
      </c>
      <c r="R55" s="313" t="s">
        <v>261</v>
      </c>
      <c r="S55" s="314"/>
      <c r="T55" s="314"/>
      <c r="U55" s="315" t="s">
        <v>580</v>
      </c>
      <c r="V55" s="205" t="s">
        <v>221</v>
      </c>
      <c r="W55" s="332">
        <f>IF(OR(Is_Loading,LEN($A55)=0),"",SWDATA!P40)</f>
        <v>0</v>
      </c>
      <c r="X55" s="333">
        <f>IF(OR(Is_Loading,LEN($A55)=0),"",SWDATA!Q40)</f>
        <v>0</v>
      </c>
      <c r="Y55" s="333">
        <f>IF(OR(Is_Loading,LEN($A55)=0),"",SWDATA!R40)</f>
        <v>0</v>
      </c>
      <c r="Z55" s="332" t="str">
        <f t="shared" si="116"/>
        <v/>
      </c>
      <c r="AA55" s="332">
        <f>IF(OR(Is_Loading,LEN($A55)=0),"",SWDATA!T40)</f>
        <v>0</v>
      </c>
      <c r="AB55" s="333">
        <f>IF(OR(Is_Loading,LEN($A55)=0),"",SWDATA!U40)</f>
        <v>0</v>
      </c>
      <c r="AC55" s="333">
        <f>IF(OR(Is_Loading,LEN($A55)=0),"",SWDATA!V40)</f>
        <v>0</v>
      </c>
      <c r="AD55" s="332" t="str">
        <f t="shared" si="117"/>
        <v/>
      </c>
      <c r="AE55" s="332">
        <f>IF(OR(Is_Loading,LEN($A55)=0),"",SWDATA!X40)</f>
        <v>0</v>
      </c>
      <c r="AF55" s="333">
        <f>IF(OR(Is_Loading,LEN($A55)=0),"",SWDATA!Y40)</f>
        <v>0</v>
      </c>
      <c r="AG55" s="333">
        <f>IF(OR(Is_Loading,LEN($A55)=0),"",SWDATA!Z40)</f>
        <v>0</v>
      </c>
      <c r="AH55" s="332" t="str">
        <f t="shared" si="118"/>
        <v/>
      </c>
      <c r="AI55" s="332">
        <f>IF(OR(Is_Loading,LEN($A55)=0),"",SWDATA!AB40)</f>
        <v>0</v>
      </c>
      <c r="AJ55" s="333">
        <f>IF(OR(Is_Loading,LEN($A55)=0),"",SWDATA!AC40)</f>
        <v>0</v>
      </c>
      <c r="AK55" s="333">
        <f>IF(OR(Is_Loading,LEN($A55)=0),"",SWDATA!AD40)</f>
        <v>0</v>
      </c>
      <c r="AL55" s="332" t="str">
        <f t="shared" si="119"/>
        <v/>
      </c>
      <c r="AM55" s="332">
        <f>IF(OR(Is_Loading,LEN($A55)=0),"",SWDATA!AF40)</f>
        <v>0</v>
      </c>
      <c r="AN55" s="333">
        <f>IF(OR(Is_Loading,LEN($A55)=0),"",SWDATA!AG40)</f>
        <v>0</v>
      </c>
      <c r="AO55" s="334">
        <f>IF(OR(Is_Loading,LEN($A55)=0),"",SWDATA!AH40)</f>
        <v>0</v>
      </c>
      <c r="AP55" s="335" t="str">
        <f t="shared" si="120"/>
        <v/>
      </c>
      <c r="AQ55" s="332">
        <f>IF(OR(Is_Loading,LEN($A55)=0),"",SWDATA!AJ40)</f>
        <v>0</v>
      </c>
      <c r="AR55" s="333">
        <f>IF(OR(Is_Loading,LEN($A55)=0),"",SWDATA!AK40)</f>
        <v>0</v>
      </c>
      <c r="AS55" s="333">
        <f>IF(OR(Is_Loading,LEN($A55)=0),"",SWDATA!AL40)</f>
        <v>0</v>
      </c>
      <c r="AT55" s="332" t="str">
        <f t="shared" si="121"/>
        <v/>
      </c>
      <c r="AU55" s="332">
        <f>IF(OR(Is_Loading,LEN($A55)=0),"",SWDATA!AN40)</f>
        <v>0</v>
      </c>
      <c r="AV55" s="333">
        <f>IF(OR(Is_Loading,LEN($A55)=0),"",SWDATA!AO40)</f>
        <v>0</v>
      </c>
      <c r="AW55" s="333">
        <f>IF(OR(Is_Loading,LEN($A55)=0),"",SWDATA!AP40)</f>
        <v>0</v>
      </c>
      <c r="AX55" s="332" t="str">
        <f t="shared" si="122"/>
        <v/>
      </c>
      <c r="AY55" s="332">
        <f>IF(OR(Is_Loading,LEN($A55)=0),"",SWDATA!AR40)</f>
        <v>0</v>
      </c>
      <c r="AZ55" s="333">
        <f>IF(OR(Is_Loading,LEN($A55)=0),"",SWDATA!AS40)</f>
        <v>0</v>
      </c>
      <c r="BA55" s="333">
        <f>IF(OR(Is_Loading,LEN($A55)=0),"",SWDATA!AT40)</f>
        <v>0</v>
      </c>
      <c r="BB55" s="332" t="str">
        <f t="shared" si="123"/>
        <v/>
      </c>
      <c r="BC55" s="332">
        <f>IF(OR(Is_Loading,LEN($A55)=0),"",SWDATA!AV40)</f>
        <v>0</v>
      </c>
      <c r="BD55" s="333">
        <f>IF(OR(Is_Loading,LEN($A55)=0),"",SWDATA!AW40)</f>
        <v>0</v>
      </c>
      <c r="BE55" s="334">
        <f>IF(OR(Is_Loading,LEN($A55)=0),"",SWDATA!AX40)</f>
        <v>0</v>
      </c>
      <c r="BF55" s="335" t="str">
        <f t="shared" si="124"/>
        <v/>
      </c>
      <c r="BG55"/>
      <c r="BH55"/>
      <c r="BI55"/>
      <c r="BJ55"/>
      <c r="BK55"/>
      <c r="BL55"/>
      <c r="BM55"/>
      <c r="BN55"/>
      <c r="BO55"/>
      <c r="BP55"/>
      <c r="BQ55"/>
      <c r="BR55"/>
      <c r="BS55"/>
      <c r="BT55"/>
      <c r="BU55"/>
      <c r="BV55"/>
      <c r="BW55"/>
      <c r="BX55"/>
      <c r="BY55"/>
      <c r="BZ55"/>
      <c r="CA55"/>
      <c r="CB55"/>
      <c r="CC55"/>
      <c r="CD55"/>
      <c r="CE55"/>
      <c r="CF55"/>
      <c r="CG55"/>
      <c r="CH55"/>
      <c r="CI55"/>
      <c r="CJ55"/>
      <c r="CK55"/>
      <c r="CL55"/>
      <c r="CM55"/>
      <c r="CN55" s="201"/>
      <c r="CO55" s="201"/>
      <c r="CP55" s="201"/>
      <c r="CQ55" s="201"/>
      <c r="CR55" s="201"/>
      <c r="CS55" s="201"/>
      <c r="CT55" s="201"/>
      <c r="CU55" s="201"/>
      <c r="CV55" s="201"/>
      <c r="CW55" s="201"/>
      <c r="CX55" s="201"/>
      <c r="CY55" s="201"/>
      <c r="CZ55" s="201"/>
      <c r="DA55" s="201"/>
      <c r="DB55" s="201"/>
      <c r="DC55" s="201"/>
      <c r="DD55" s="201"/>
      <c r="DE55" s="201"/>
      <c r="DF55" s="201"/>
      <c r="DG55" s="201"/>
      <c r="DH55" s="201"/>
      <c r="DI55" s="201"/>
      <c r="DJ55" s="201"/>
      <c r="DK55" s="201"/>
      <c r="DL55" s="201"/>
      <c r="DM55" s="201"/>
      <c r="DN55" s="201"/>
      <c r="DO55" s="380"/>
      <c r="DP55" s="380"/>
      <c r="DQ55" s="380"/>
      <c r="DR55" s="380"/>
      <c r="DS55" s="367"/>
      <c r="DT55" s="381"/>
      <c r="DU55" s="370"/>
      <c r="DV55" s="370"/>
      <c r="DW55" s="370"/>
      <c r="DX55" s="370">
        <v>1</v>
      </c>
      <c r="DY55" s="370">
        <f t="shared" ref="DY55" si="1249">DV55</f>
        <v>0</v>
      </c>
      <c r="DZ55" s="370">
        <f t="shared" ref="DZ55" si="1250">DW55</f>
        <v>0</v>
      </c>
      <c r="EA55" s="370">
        <f t="shared" ref="EA55" si="1251">DX55</f>
        <v>1</v>
      </c>
      <c r="EB55" s="370">
        <f t="shared" ref="EB55" si="1252">DY55</f>
        <v>0</v>
      </c>
      <c r="EC55" s="370">
        <f t="shared" ref="EC55" si="1253">DZ55</f>
        <v>0</v>
      </c>
      <c r="ED55" s="370">
        <f t="shared" ref="ED55" si="1254">EA55</f>
        <v>1</v>
      </c>
      <c r="EE55" s="370">
        <f t="shared" ref="EE55" si="1255">EB55</f>
        <v>0</v>
      </c>
      <c r="EF55" s="370">
        <f t="shared" ref="EF55" si="1256">EC55</f>
        <v>0</v>
      </c>
      <c r="EG55" s="370">
        <f t="shared" ref="EG55" si="1257">ED55</f>
        <v>1</v>
      </c>
      <c r="EH55" s="370">
        <f t="shared" ref="EH55" si="1258">EE55</f>
        <v>0</v>
      </c>
      <c r="EI55" s="370">
        <f t="shared" ref="EI55" si="1259">EF55</f>
        <v>0</v>
      </c>
      <c r="EJ55" s="370">
        <f t="shared" ref="EJ55" si="1260">EG55</f>
        <v>1</v>
      </c>
      <c r="EK55" s="370">
        <f t="shared" ref="EK55" si="1261">EH55</f>
        <v>0</v>
      </c>
      <c r="EL55" s="370">
        <f t="shared" ref="EL55" si="1262">EI55</f>
        <v>0</v>
      </c>
      <c r="EM55" s="370">
        <f t="shared" ref="EM55" si="1263">EJ55</f>
        <v>1</v>
      </c>
      <c r="EN55" s="370">
        <f t="shared" ref="EN55" si="1264">EK55</f>
        <v>0</v>
      </c>
      <c r="EO55" s="370">
        <f t="shared" ref="EO55" si="1265">EL55</f>
        <v>0</v>
      </c>
      <c r="EP55" s="370">
        <f t="shared" ref="EP55" si="1266">EM55</f>
        <v>1</v>
      </c>
      <c r="EQ55" s="370">
        <f t="shared" ref="EQ55" si="1267">EN55</f>
        <v>0</v>
      </c>
      <c r="ER55" s="370">
        <f t="shared" ref="ER55" si="1268">EO55</f>
        <v>0</v>
      </c>
      <c r="ES55" s="370">
        <f t="shared" ref="ES55" si="1269">EP55</f>
        <v>1</v>
      </c>
      <c r="ET55" s="370">
        <f t="shared" ref="ET55" si="1270">EQ55</f>
        <v>0</v>
      </c>
      <c r="EU55" s="370">
        <f t="shared" ref="EU55" si="1271">ER55</f>
        <v>0</v>
      </c>
      <c r="EV55" s="370">
        <f t="shared" ref="EV55" si="1272">ES55</f>
        <v>1</v>
      </c>
      <c r="EW55" s="370">
        <f t="shared" ref="EW55" si="1273">ET55</f>
        <v>0</v>
      </c>
      <c r="EX55" s="370">
        <f t="shared" ref="EX55" si="1274">EU55</f>
        <v>0</v>
      </c>
      <c r="EY55" s="370">
        <f t="shared" ref="EY55" si="1275">EV55</f>
        <v>1</v>
      </c>
      <c r="EZ55" s="370">
        <f t="shared" ref="EZ55" si="1276">EW55</f>
        <v>0</v>
      </c>
      <c r="FA55" s="370">
        <f t="shared" ref="FA55" si="1277">EX55</f>
        <v>0</v>
      </c>
      <c r="FB55" s="370">
        <f t="shared" ref="FB55" si="1278">EY55</f>
        <v>1</v>
      </c>
      <c r="FC55" s="370">
        <f t="shared" ref="FC55" si="1279">EZ55</f>
        <v>0</v>
      </c>
      <c r="FD55" s="370">
        <f t="shared" ref="FD55" si="1280">FA55</f>
        <v>0</v>
      </c>
      <c r="FE55" s="383"/>
      <c r="FF55" s="367"/>
      <c r="FG55" s="367"/>
      <c r="FH55" s="367"/>
      <c r="FI55" s="367"/>
      <c r="FJ55" s="367"/>
      <c r="FK55" s="367"/>
      <c r="FL55" s="367"/>
      <c r="FM55" s="367"/>
      <c r="FN55" s="367"/>
      <c r="FO55" s="367"/>
      <c r="FP55" s="367"/>
      <c r="FQ55" s="367"/>
      <c r="FR55" s="367"/>
      <c r="FS55" s="367"/>
      <c r="FT55" s="367"/>
      <c r="FU55" s="367"/>
      <c r="FV55" s="367"/>
      <c r="FW55" s="367"/>
      <c r="FX55" s="367"/>
      <c r="FY55" s="367"/>
      <c r="FZ55" s="367"/>
      <c r="GA55" s="367"/>
      <c r="GB55" s="367"/>
      <c r="GC55" s="367"/>
      <c r="GD55" s="367"/>
      <c r="GE55" s="367"/>
      <c r="GF55" s="367"/>
      <c r="GG55" s="293"/>
      <c r="GH55" s="293"/>
      <c r="GI55" s="293"/>
      <c r="GJ55" s="293"/>
      <c r="GK55" s="293"/>
      <c r="GL55" s="293"/>
      <c r="GM55" s="293"/>
      <c r="GN55" s="293"/>
      <c r="GO55" s="293"/>
      <c r="GP55" s="293"/>
      <c r="GQ55" s="293"/>
      <c r="GR55" s="293"/>
      <c r="GS55" s="293"/>
      <c r="GT55" s="293"/>
      <c r="GU55" s="293"/>
      <c r="GV55" s="293"/>
      <c r="GW55" s="293"/>
      <c r="GX55" s="293"/>
      <c r="GY55" s="293"/>
      <c r="GZ55" s="293"/>
      <c r="HA55" s="293"/>
      <c r="HB55" s="293"/>
      <c r="HC55" s="293"/>
    </row>
    <row r="56" spans="1:211" s="353" customFormat="1" ht="15" customHeight="1" thickTop="1" x14ac:dyDescent="0.2">
      <c r="A56" s="192">
        <f>SWDATA!O41</f>
        <v>0</v>
      </c>
      <c r="B56" s="192">
        <f>SWDATA!M41</f>
        <v>0</v>
      </c>
      <c r="C56" s="201">
        <f>IF(AND(SWDATA!M41=1,SWDATA!Q41="promotions"),SWDATA!P41,0)</f>
        <v>0</v>
      </c>
      <c r="D56" s="200">
        <f>ROW(SWDATA!M41)</f>
        <v>41</v>
      </c>
      <c r="E56" s="202">
        <f t="shared" si="111"/>
        <v>0</v>
      </c>
      <c r="F56" s="203">
        <f t="shared" si="112"/>
        <v>1</v>
      </c>
      <c r="G56" s="192" t="str">
        <f t="shared" si="113"/>
        <v/>
      </c>
      <c r="H56" s="204"/>
      <c r="I56" s="415">
        <f>SWDATA!E41</f>
        <v>0</v>
      </c>
      <c r="J56" s="237">
        <f t="shared" si="114"/>
        <v>0</v>
      </c>
      <c r="K56" s="238" t="str">
        <f t="shared" si="115"/>
        <v/>
      </c>
      <c r="L56" s="345"/>
      <c r="M56" s="347"/>
      <c r="N56" s="342" t="str">
        <f>IF(LEN(SWDATA!F41)=0,"",IF(LEN(SWDATA!G41)=0,"",IF($O$12="ID",MID(SWDATA!G41,FIND("|",SWDATA!G41)+1,FIND("~~",SWDATA!G41)-FIND("|",SWDATA!G41)-1),IF($O$12="Desc",RIGHT(SWDATA!G41,LEN(SWDATA!G41)-FIND("~~",SWDATA!G41)-1),RIGHT(SWDATA!G41,LEN(SWDATA!G41)-FIND("|",SWDATA!G41))))))</f>
        <v/>
      </c>
      <c r="O56" s="291" t="str">
        <f>IF(LEN(SWDATA!G41)=0,"",IF(LEN(SWDATA!H41)=0,"",IF($O$12="ID",MID(SWDATA!H41,FIND("|",SWDATA!H41)+1,FIND("~~",SWDATA!H41)-FIND("|",SWDATA!H41)-1),IF($O$12="Desc",RIGHT(SWDATA!H41,LEN(SWDATA!H41)-FIND("~~",SWDATA!H41)-1),RIGHT(SWDATA!H41,LEN(SWDATA!H41)-FIND("|",SWDATA!H41))))))</f>
        <v/>
      </c>
      <c r="P56" s="292" t="str">
        <f>IF(LEN(SWDATA!C41)=0,"",SWDATA!C41)</f>
        <v/>
      </c>
      <c r="Q56" s="307" t="str">
        <f t="shared" si="58"/>
        <v/>
      </c>
      <c r="R56" s="223" t="s">
        <v>577</v>
      </c>
      <c r="S56" s="224"/>
      <c r="T56" s="224"/>
      <c r="U56" s="260" t="s">
        <v>579</v>
      </c>
      <c r="V56" s="205" t="s">
        <v>221</v>
      </c>
      <c r="W56" s="261">
        <f>IF(OR(Is_Loading,LEN($A56)=0),"",SWDATA!P41)</f>
        <v>0</v>
      </c>
      <c r="X56" s="262">
        <f>IF(OR(Is_Loading,LEN($A56)=0),"",SWDATA!Q41)</f>
        <v>0</v>
      </c>
      <c r="Y56" s="262">
        <f>IF(OR(Is_Loading,LEN($A56)=0),"",SWDATA!R41)</f>
        <v>0</v>
      </c>
      <c r="Z56" s="261" t="str">
        <f t="shared" si="116"/>
        <v/>
      </c>
      <c r="AA56" s="261">
        <f>IF(OR(Is_Loading,LEN($A56)=0),"",SWDATA!T41)</f>
        <v>0</v>
      </c>
      <c r="AB56" s="262">
        <f>IF(OR(Is_Loading,LEN($A56)=0),"",SWDATA!U41)</f>
        <v>0</v>
      </c>
      <c r="AC56" s="262">
        <f>IF(OR(Is_Loading,LEN($A56)=0),"",SWDATA!V41)</f>
        <v>0</v>
      </c>
      <c r="AD56" s="261" t="str">
        <f t="shared" si="117"/>
        <v/>
      </c>
      <c r="AE56" s="261">
        <f>IF(OR(Is_Loading,LEN($A56)=0),"",SWDATA!X41)</f>
        <v>0</v>
      </c>
      <c r="AF56" s="262">
        <f>IF(OR(Is_Loading,LEN($A56)=0),"",SWDATA!Y41)</f>
        <v>0</v>
      </c>
      <c r="AG56" s="262">
        <f>IF(OR(Is_Loading,LEN($A56)=0),"",SWDATA!Z41)</f>
        <v>0</v>
      </c>
      <c r="AH56" s="261" t="str">
        <f t="shared" si="118"/>
        <v/>
      </c>
      <c r="AI56" s="261">
        <f>IF(OR(Is_Loading,LEN($A56)=0),"",SWDATA!AB41)</f>
        <v>0</v>
      </c>
      <c r="AJ56" s="262">
        <f>IF(OR(Is_Loading,LEN($A56)=0),"",SWDATA!AC41)</f>
        <v>0</v>
      </c>
      <c r="AK56" s="262">
        <f>IF(OR(Is_Loading,LEN($A56)=0),"",SWDATA!AD41)</f>
        <v>0</v>
      </c>
      <c r="AL56" s="261" t="str">
        <f t="shared" si="119"/>
        <v/>
      </c>
      <c r="AM56" s="261">
        <f>IF(OR(Is_Loading,LEN($A56)=0),"",SWDATA!AF41)</f>
        <v>0</v>
      </c>
      <c r="AN56" s="262">
        <f>IF(OR(Is_Loading,LEN($A56)=0),"",SWDATA!AG41)</f>
        <v>0</v>
      </c>
      <c r="AO56" s="319">
        <f>IF(OR(Is_Loading,LEN($A56)=0),"",SWDATA!AH41)</f>
        <v>0</v>
      </c>
      <c r="AP56" s="316" t="str">
        <f t="shared" si="120"/>
        <v/>
      </c>
      <c r="AQ56" s="261">
        <f>IF(OR(Is_Loading,LEN($A56)=0),"",SWDATA!AJ41)</f>
        <v>0</v>
      </c>
      <c r="AR56" s="262">
        <f>IF(OR(Is_Loading,LEN($A56)=0),"",SWDATA!AK41)</f>
        <v>0</v>
      </c>
      <c r="AS56" s="262">
        <f>IF(OR(Is_Loading,LEN($A56)=0),"",SWDATA!AL41)</f>
        <v>0</v>
      </c>
      <c r="AT56" s="261" t="str">
        <f t="shared" si="121"/>
        <v/>
      </c>
      <c r="AU56" s="261">
        <f>IF(OR(Is_Loading,LEN($A56)=0),"",SWDATA!AN41)</f>
        <v>0</v>
      </c>
      <c r="AV56" s="262">
        <f>IF(OR(Is_Loading,LEN($A56)=0),"",SWDATA!AO41)</f>
        <v>0</v>
      </c>
      <c r="AW56" s="262">
        <f>IF(OR(Is_Loading,LEN($A56)=0),"",SWDATA!AP41)</f>
        <v>0</v>
      </c>
      <c r="AX56" s="261" t="str">
        <f t="shared" si="122"/>
        <v/>
      </c>
      <c r="AY56" s="261">
        <f>IF(OR(Is_Loading,LEN($A56)=0),"",SWDATA!AR41)</f>
        <v>0</v>
      </c>
      <c r="AZ56" s="262">
        <f>IF(OR(Is_Loading,LEN($A56)=0),"",SWDATA!AS41)</f>
        <v>0</v>
      </c>
      <c r="BA56" s="262">
        <f>IF(OR(Is_Loading,LEN($A56)=0),"",SWDATA!AT41)</f>
        <v>0</v>
      </c>
      <c r="BB56" s="261" t="str">
        <f t="shared" si="123"/>
        <v/>
      </c>
      <c r="BC56" s="261">
        <f>IF(OR(Is_Loading,LEN($A56)=0),"",SWDATA!AV41)</f>
        <v>0</v>
      </c>
      <c r="BD56" s="262">
        <f>IF(OR(Is_Loading,LEN($A56)=0),"",SWDATA!AW41)</f>
        <v>0</v>
      </c>
      <c r="BE56" s="319">
        <f>IF(OR(Is_Loading,LEN($A56)=0),"",SWDATA!AX41)</f>
        <v>0</v>
      </c>
      <c r="BF56" s="316" t="str">
        <f t="shared" si="124"/>
        <v/>
      </c>
      <c r="BG56"/>
      <c r="BH56"/>
      <c r="BI56"/>
      <c r="BJ56"/>
      <c r="BK56"/>
      <c r="BL56"/>
      <c r="BM56"/>
      <c r="BN56"/>
      <c r="BO56"/>
      <c r="BP56"/>
      <c r="BQ56"/>
      <c r="BR56"/>
      <c r="BS56"/>
      <c r="BT56"/>
      <c r="BU56"/>
      <c r="BV56"/>
      <c r="BW56"/>
      <c r="BX56"/>
      <c r="BY56"/>
      <c r="BZ56"/>
      <c r="CA56"/>
      <c r="CB56"/>
      <c r="CC56"/>
      <c r="CD56"/>
      <c r="CE56"/>
      <c r="CF56"/>
      <c r="CG56"/>
      <c r="CH56"/>
      <c r="CI56"/>
      <c r="CJ56"/>
      <c r="CK56"/>
      <c r="CL56"/>
      <c r="CM56"/>
      <c r="CN56" s="201"/>
      <c r="CO56" s="201"/>
      <c r="CP56" s="201"/>
      <c r="CQ56" s="201"/>
      <c r="CR56" s="201"/>
      <c r="CS56" s="201"/>
      <c r="CT56" s="201"/>
      <c r="CU56" s="201"/>
      <c r="CV56" s="201"/>
      <c r="CW56" s="201"/>
      <c r="CX56" s="201"/>
      <c r="CY56" s="201"/>
      <c r="CZ56" s="201"/>
      <c r="DA56" s="201"/>
      <c r="DB56" s="201"/>
      <c r="DC56" s="201"/>
      <c r="DD56" s="201"/>
      <c r="DE56" s="201"/>
      <c r="DF56" s="201"/>
      <c r="DG56" s="201"/>
      <c r="DH56" s="201"/>
      <c r="DI56" s="201"/>
      <c r="DJ56" s="201"/>
      <c r="DK56" s="201"/>
      <c r="DL56" s="201"/>
      <c r="DM56" s="201"/>
      <c r="DN56" s="201"/>
      <c r="DO56" s="380"/>
      <c r="DP56" s="380"/>
      <c r="DQ56" s="380"/>
      <c r="DR56" s="380"/>
      <c r="DS56" s="367"/>
      <c r="DT56" s="367"/>
      <c r="DU56" s="370">
        <f t="shared" ref="DU56" si="1281">COLUMN(W54)</f>
        <v>23</v>
      </c>
      <c r="DV56" s="370">
        <f t="shared" ref="DV56" si="1282">SUM(DU56)+DV57+1</f>
        <v>24</v>
      </c>
      <c r="DW56" s="370">
        <f t="shared" ref="DW56" si="1283">SUM(DV56)+DW57+1</f>
        <v>25</v>
      </c>
      <c r="DX56" s="370">
        <f t="shared" ref="DX56" si="1284">SUM(DW56)+DX57+1</f>
        <v>27</v>
      </c>
      <c r="DY56" s="370">
        <f t="shared" ref="DY56" si="1285">SUM(DX56)+DY57+1</f>
        <v>28</v>
      </c>
      <c r="DZ56" s="370">
        <f t="shared" ref="DZ56" si="1286">SUM(DY56)+DZ57+1</f>
        <v>29</v>
      </c>
      <c r="EA56" s="370">
        <f t="shared" ref="EA56" si="1287">SUM(DZ56)+EA57+1</f>
        <v>31</v>
      </c>
      <c r="EB56" s="370">
        <f t="shared" ref="EB56" si="1288">SUM(EA56)+EB57+1</f>
        <v>32</v>
      </c>
      <c r="EC56" s="370">
        <f t="shared" ref="EC56" si="1289">SUM(EB56)+EC57+1</f>
        <v>33</v>
      </c>
      <c r="ED56" s="370">
        <f t="shared" ref="ED56" si="1290">SUM(EC56)+ED57+1</f>
        <v>35</v>
      </c>
      <c r="EE56" s="370">
        <f t="shared" ref="EE56" si="1291">SUM(ED56)+EE57+1</f>
        <v>36</v>
      </c>
      <c r="EF56" s="370">
        <f t="shared" ref="EF56" si="1292">SUM(EE56)+EF57+1</f>
        <v>37</v>
      </c>
      <c r="EG56" s="370">
        <f t="shared" ref="EG56" si="1293">SUM(EF56)+EG57+1</f>
        <v>39</v>
      </c>
      <c r="EH56" s="370">
        <f t="shared" ref="EH56" si="1294">SUM(EG56)+EH57+1</f>
        <v>40</v>
      </c>
      <c r="EI56" s="370">
        <f t="shared" ref="EI56" si="1295">SUM(EH56)+EI57+1</f>
        <v>41</v>
      </c>
      <c r="EJ56" s="370">
        <f t="shared" ref="EJ56" si="1296">SUM(EI56)+EJ57+1</f>
        <v>43</v>
      </c>
      <c r="EK56" s="370">
        <f t="shared" ref="EK56" si="1297">SUM(EJ56)+EK57+1</f>
        <v>44</v>
      </c>
      <c r="EL56" s="370">
        <f t="shared" ref="EL56" si="1298">SUM(EK56)+EL57+1</f>
        <v>45</v>
      </c>
      <c r="EM56" s="370">
        <f t="shared" ref="EM56" si="1299">SUM(EL56)+EM57+1</f>
        <v>47</v>
      </c>
      <c r="EN56" s="370">
        <f t="shared" ref="EN56" si="1300">SUM(EM56)+EN57+1</f>
        <v>48</v>
      </c>
      <c r="EO56" s="370">
        <f t="shared" ref="EO56" si="1301">SUM(EN56)+EO57+1</f>
        <v>49</v>
      </c>
      <c r="EP56" s="370">
        <f t="shared" ref="EP56" si="1302">SUM(EO56)+EP57+1</f>
        <v>51</v>
      </c>
      <c r="EQ56" s="370">
        <f t="shared" ref="EQ56" si="1303">SUM(EP56)+EQ57+1</f>
        <v>52</v>
      </c>
      <c r="ER56" s="370">
        <f t="shared" ref="ER56" si="1304">SUM(EQ56)+ER57+1</f>
        <v>53</v>
      </c>
      <c r="ES56" s="370">
        <f t="shared" ref="ES56" si="1305">SUM(ER56)+ES57+1</f>
        <v>55</v>
      </c>
      <c r="ET56" s="370">
        <f t="shared" ref="ET56" si="1306">SUM(ES56)+ET57+1</f>
        <v>56</v>
      </c>
      <c r="EU56" s="370">
        <f t="shared" ref="EU56" si="1307">SUM(ET56)+EU57+1</f>
        <v>57</v>
      </c>
      <c r="EV56" s="370">
        <f t="shared" ref="EV56" si="1308">SUM(EU56)+EV57+1</f>
        <v>59</v>
      </c>
      <c r="EW56" s="370">
        <f t="shared" ref="EW56" si="1309">SUM(EV56)+EW57+1</f>
        <v>60</v>
      </c>
      <c r="EX56" s="370">
        <f t="shared" ref="EX56" si="1310">SUM(EW56)+EX57+1</f>
        <v>61</v>
      </c>
      <c r="EY56" s="370">
        <f t="shared" ref="EY56" si="1311">SUM(EX56)+EY57+1</f>
        <v>63</v>
      </c>
      <c r="EZ56" s="370">
        <f t="shared" ref="EZ56" si="1312">SUM(EY56)+EZ57+1</f>
        <v>64</v>
      </c>
      <c r="FA56" s="370">
        <f t="shared" ref="FA56" si="1313">SUM(EZ56)+FA57+1</f>
        <v>65</v>
      </c>
      <c r="FB56" s="370">
        <f t="shared" ref="FB56" si="1314">SUM(FA56)+FB57+1</f>
        <v>67</v>
      </c>
      <c r="FC56" s="370">
        <f t="shared" ref="FC56" si="1315">SUM(FB56)+FC57+1</f>
        <v>68</v>
      </c>
      <c r="FD56" s="370">
        <f t="shared" ref="FD56" si="1316">SUM(FC56)+FD57+1</f>
        <v>69</v>
      </c>
      <c r="FE56" s="367"/>
      <c r="FF56" s="367"/>
      <c r="FG56" s="367"/>
      <c r="FH56" s="367"/>
      <c r="FI56" s="367"/>
      <c r="FJ56" s="367"/>
      <c r="FK56" s="367"/>
      <c r="FL56" s="367"/>
      <c r="FM56" s="367"/>
      <c r="FN56" s="367"/>
      <c r="FO56" s="367"/>
      <c r="FP56" s="367"/>
      <c r="FQ56" s="367"/>
      <c r="FR56" s="367"/>
      <c r="FS56" s="367"/>
      <c r="FT56" s="367"/>
      <c r="FU56" s="367"/>
      <c r="FV56" s="367"/>
      <c r="FW56" s="367"/>
      <c r="FX56" s="367"/>
      <c r="FY56" s="367"/>
      <c r="FZ56" s="367"/>
      <c r="GA56" s="367"/>
      <c r="GB56" s="367"/>
      <c r="GC56" s="367"/>
      <c r="GD56" s="367"/>
      <c r="GE56" s="367"/>
      <c r="GF56" s="367"/>
      <c r="GG56" s="293"/>
      <c r="GH56" s="293"/>
      <c r="GI56" s="293"/>
      <c r="GJ56" s="293"/>
      <c r="GK56" s="293"/>
      <c r="GL56" s="293"/>
      <c r="GM56" s="293"/>
      <c r="GN56" s="293"/>
      <c r="GO56" s="293"/>
      <c r="GP56" s="293"/>
      <c r="GQ56" s="293"/>
      <c r="GR56" s="293"/>
      <c r="GS56" s="293"/>
      <c r="GT56" s="293"/>
      <c r="GU56" s="293"/>
      <c r="GV56" s="293"/>
      <c r="GW56" s="293"/>
      <c r="GX56" s="293"/>
      <c r="GY56" s="293"/>
      <c r="GZ56" s="293"/>
    </row>
    <row r="57" spans="1:211" s="353" customFormat="1" ht="15" customHeight="1" thickBot="1" x14ac:dyDescent="0.25">
      <c r="A57" s="192">
        <f>SWDATA!O42</f>
        <v>0</v>
      </c>
      <c r="B57" s="192">
        <f>SWDATA!M42</f>
        <v>0</v>
      </c>
      <c r="C57" s="201">
        <f>IF(AND(SWDATA!M42=1,SWDATA!Q42="promotions"),SWDATA!P42,0)</f>
        <v>0</v>
      </c>
      <c r="D57" s="200">
        <f>ROW(SWDATA!M42)</f>
        <v>42</v>
      </c>
      <c r="E57" s="202">
        <f t="shared" si="111"/>
        <v>0</v>
      </c>
      <c r="F57" s="203">
        <f t="shared" si="112"/>
        <v>1</v>
      </c>
      <c r="G57" s="192" t="str">
        <f t="shared" si="113"/>
        <v/>
      </c>
      <c r="H57" s="204"/>
      <c r="I57" s="415">
        <f>SWDATA!E42</f>
        <v>0</v>
      </c>
      <c r="J57" s="328">
        <f t="shared" si="114"/>
        <v>0</v>
      </c>
      <c r="K57" s="329" t="str">
        <f t="shared" si="115"/>
        <v/>
      </c>
      <c r="L57" s="345"/>
      <c r="M57" s="348"/>
      <c r="N57" s="343" t="str">
        <f>IF(LEN(SWDATA!F42)=0,"",IF(LEN(SWDATA!G42)=0,"",IF($O$12="ID",MID(SWDATA!G42,FIND("|",SWDATA!G42)+1,FIND("~~",SWDATA!G42)-FIND("|",SWDATA!G42)-1),IF($O$12="Desc",RIGHT(SWDATA!G42,LEN(SWDATA!G42)-FIND("~~",SWDATA!G42)-1),RIGHT(SWDATA!G42,LEN(SWDATA!G42)-FIND("|",SWDATA!G42))))))</f>
        <v/>
      </c>
      <c r="O57" s="330" t="str">
        <f>IF(LEN(SWDATA!G42)=0,"",IF(LEN(SWDATA!H42)=0,"",IF($O$12="ID",MID(SWDATA!H42,FIND("|",SWDATA!H42)+1,FIND("~~",SWDATA!H42)-FIND("|",SWDATA!H42)-1),IF($O$12="Desc",RIGHT(SWDATA!H42,LEN(SWDATA!H42)-FIND("~~",SWDATA!H42)-1),RIGHT(SWDATA!H42,LEN(SWDATA!H42)-FIND("|",SWDATA!H42))))))</f>
        <v/>
      </c>
      <c r="P57" s="331" t="str">
        <f>IF(LEN(SWDATA!C42)=0,"",SWDATA!C42)</f>
        <v/>
      </c>
      <c r="Q57" s="307" t="str">
        <f t="shared" si="58"/>
        <v/>
      </c>
      <c r="R57" s="313" t="s">
        <v>261</v>
      </c>
      <c r="S57" s="314"/>
      <c r="T57" s="314"/>
      <c r="U57" s="315" t="s">
        <v>580</v>
      </c>
      <c r="V57" s="205" t="s">
        <v>221</v>
      </c>
      <c r="W57" s="332">
        <f>IF(OR(Is_Loading,LEN($A57)=0),"",SWDATA!P42)</f>
        <v>0</v>
      </c>
      <c r="X57" s="333">
        <f>IF(OR(Is_Loading,LEN($A57)=0),"",SWDATA!Q42)</f>
        <v>0</v>
      </c>
      <c r="Y57" s="333">
        <f>IF(OR(Is_Loading,LEN($A57)=0),"",SWDATA!R42)</f>
        <v>0</v>
      </c>
      <c r="Z57" s="332" t="str">
        <f t="shared" si="116"/>
        <v/>
      </c>
      <c r="AA57" s="332">
        <f>IF(OR(Is_Loading,LEN($A57)=0),"",SWDATA!T42)</f>
        <v>0</v>
      </c>
      <c r="AB57" s="333">
        <f>IF(OR(Is_Loading,LEN($A57)=0),"",SWDATA!U42)</f>
        <v>0</v>
      </c>
      <c r="AC57" s="333">
        <f>IF(OR(Is_Loading,LEN($A57)=0),"",SWDATA!V42)</f>
        <v>0</v>
      </c>
      <c r="AD57" s="332" t="str">
        <f t="shared" si="117"/>
        <v/>
      </c>
      <c r="AE57" s="332">
        <f>IF(OR(Is_Loading,LEN($A57)=0),"",SWDATA!X42)</f>
        <v>0</v>
      </c>
      <c r="AF57" s="333">
        <f>IF(OR(Is_Loading,LEN($A57)=0),"",SWDATA!Y42)</f>
        <v>0</v>
      </c>
      <c r="AG57" s="333">
        <f>IF(OR(Is_Loading,LEN($A57)=0),"",SWDATA!Z42)</f>
        <v>0</v>
      </c>
      <c r="AH57" s="332" t="str">
        <f t="shared" si="118"/>
        <v/>
      </c>
      <c r="AI57" s="332">
        <f>IF(OR(Is_Loading,LEN($A57)=0),"",SWDATA!AB42)</f>
        <v>0</v>
      </c>
      <c r="AJ57" s="333">
        <f>IF(OR(Is_Loading,LEN($A57)=0),"",SWDATA!AC42)</f>
        <v>0</v>
      </c>
      <c r="AK57" s="333">
        <f>IF(OR(Is_Loading,LEN($A57)=0),"",SWDATA!AD42)</f>
        <v>0</v>
      </c>
      <c r="AL57" s="332" t="str">
        <f t="shared" si="119"/>
        <v/>
      </c>
      <c r="AM57" s="332">
        <f>IF(OR(Is_Loading,LEN($A57)=0),"",SWDATA!AF42)</f>
        <v>0</v>
      </c>
      <c r="AN57" s="333">
        <f>IF(OR(Is_Loading,LEN($A57)=0),"",SWDATA!AG42)</f>
        <v>0</v>
      </c>
      <c r="AO57" s="334">
        <f>IF(OR(Is_Loading,LEN($A57)=0),"",SWDATA!AH42)</f>
        <v>0</v>
      </c>
      <c r="AP57" s="335" t="str">
        <f t="shared" si="120"/>
        <v/>
      </c>
      <c r="AQ57" s="332">
        <f>IF(OR(Is_Loading,LEN($A57)=0),"",SWDATA!AJ42)</f>
        <v>0</v>
      </c>
      <c r="AR57" s="333">
        <f>IF(OR(Is_Loading,LEN($A57)=0),"",SWDATA!AK42)</f>
        <v>0</v>
      </c>
      <c r="AS57" s="333">
        <f>IF(OR(Is_Loading,LEN($A57)=0),"",SWDATA!AL42)</f>
        <v>0</v>
      </c>
      <c r="AT57" s="332" t="str">
        <f t="shared" si="121"/>
        <v/>
      </c>
      <c r="AU57" s="332">
        <f>IF(OR(Is_Loading,LEN($A57)=0),"",SWDATA!AN42)</f>
        <v>0</v>
      </c>
      <c r="AV57" s="333">
        <f>IF(OR(Is_Loading,LEN($A57)=0),"",SWDATA!AO42)</f>
        <v>0</v>
      </c>
      <c r="AW57" s="333">
        <f>IF(OR(Is_Loading,LEN($A57)=0),"",SWDATA!AP42)</f>
        <v>0</v>
      </c>
      <c r="AX57" s="332" t="str">
        <f t="shared" si="122"/>
        <v/>
      </c>
      <c r="AY57" s="332">
        <f>IF(OR(Is_Loading,LEN($A57)=0),"",SWDATA!AR42)</f>
        <v>0</v>
      </c>
      <c r="AZ57" s="333">
        <f>IF(OR(Is_Loading,LEN($A57)=0),"",SWDATA!AS42)</f>
        <v>0</v>
      </c>
      <c r="BA57" s="333">
        <f>IF(OR(Is_Loading,LEN($A57)=0),"",SWDATA!AT42)</f>
        <v>0</v>
      </c>
      <c r="BB57" s="332" t="str">
        <f t="shared" si="123"/>
        <v/>
      </c>
      <c r="BC57" s="332">
        <f>IF(OR(Is_Loading,LEN($A57)=0),"",SWDATA!AV42)</f>
        <v>0</v>
      </c>
      <c r="BD57" s="333">
        <f>IF(OR(Is_Loading,LEN($A57)=0),"",SWDATA!AW42)</f>
        <v>0</v>
      </c>
      <c r="BE57" s="334">
        <f>IF(OR(Is_Loading,LEN($A57)=0),"",SWDATA!AX42)</f>
        <v>0</v>
      </c>
      <c r="BF57" s="335" t="str">
        <f t="shared" si="124"/>
        <v/>
      </c>
      <c r="BG57"/>
      <c r="BH57"/>
      <c r="BI57"/>
      <c r="BJ57"/>
      <c r="BK57"/>
      <c r="BL57"/>
      <c r="BM57"/>
      <c r="BN57"/>
      <c r="BO57"/>
      <c r="BP57"/>
      <c r="BQ57"/>
      <c r="BR57"/>
      <c r="BS57"/>
      <c r="BT57"/>
      <c r="BU57"/>
      <c r="BV57"/>
      <c r="BW57"/>
      <c r="BX57"/>
      <c r="BY57"/>
      <c r="BZ57"/>
      <c r="CA57"/>
      <c r="CB57"/>
      <c r="CC57"/>
      <c r="CD57"/>
      <c r="CE57"/>
      <c r="CF57"/>
      <c r="CG57"/>
      <c r="CH57"/>
      <c r="CI57"/>
      <c r="CJ57"/>
      <c r="CK57"/>
      <c r="CL57"/>
      <c r="CM57"/>
      <c r="CN57" s="201"/>
      <c r="CO57" s="201"/>
      <c r="CP57" s="201"/>
      <c r="CQ57" s="201"/>
      <c r="CR57" s="201"/>
      <c r="CS57" s="201"/>
      <c r="CT57" s="201"/>
      <c r="CU57" s="201"/>
      <c r="CV57" s="201"/>
      <c r="CW57" s="201"/>
      <c r="CX57" s="201"/>
      <c r="CY57" s="201"/>
      <c r="CZ57" s="201"/>
      <c r="DA57" s="201"/>
      <c r="DB57" s="201"/>
      <c r="DC57" s="201"/>
      <c r="DD57" s="201"/>
      <c r="DE57" s="201"/>
      <c r="DF57" s="201"/>
      <c r="DG57" s="201"/>
      <c r="DH57" s="201"/>
      <c r="DI57" s="201"/>
      <c r="DJ57" s="201"/>
      <c r="DK57" s="201"/>
      <c r="DL57" s="201"/>
      <c r="DM57" s="201"/>
      <c r="DN57" s="201"/>
      <c r="DO57" s="380"/>
      <c r="DP57" s="380"/>
      <c r="DQ57" s="380"/>
      <c r="DR57" s="380"/>
      <c r="DS57" s="367"/>
      <c r="DT57" s="381"/>
      <c r="DU57" s="370"/>
      <c r="DV57" s="370"/>
      <c r="DW57" s="370"/>
      <c r="DX57" s="370">
        <v>1</v>
      </c>
      <c r="DY57" s="370">
        <f t="shared" ref="DY57" si="1317">DV57</f>
        <v>0</v>
      </c>
      <c r="DZ57" s="370">
        <f t="shared" ref="DZ57" si="1318">DW57</f>
        <v>0</v>
      </c>
      <c r="EA57" s="370">
        <f t="shared" ref="EA57" si="1319">DX57</f>
        <v>1</v>
      </c>
      <c r="EB57" s="370">
        <f t="shared" ref="EB57" si="1320">DY57</f>
        <v>0</v>
      </c>
      <c r="EC57" s="370">
        <f t="shared" ref="EC57" si="1321">DZ57</f>
        <v>0</v>
      </c>
      <c r="ED57" s="370">
        <f t="shared" ref="ED57" si="1322">EA57</f>
        <v>1</v>
      </c>
      <c r="EE57" s="370">
        <f t="shared" ref="EE57" si="1323">EB57</f>
        <v>0</v>
      </c>
      <c r="EF57" s="370">
        <f t="shared" ref="EF57" si="1324">EC57</f>
        <v>0</v>
      </c>
      <c r="EG57" s="370">
        <f t="shared" ref="EG57" si="1325">ED57</f>
        <v>1</v>
      </c>
      <c r="EH57" s="370">
        <f t="shared" ref="EH57" si="1326">EE57</f>
        <v>0</v>
      </c>
      <c r="EI57" s="370">
        <f t="shared" ref="EI57" si="1327">EF57</f>
        <v>0</v>
      </c>
      <c r="EJ57" s="370">
        <f t="shared" ref="EJ57" si="1328">EG57</f>
        <v>1</v>
      </c>
      <c r="EK57" s="370">
        <f t="shared" ref="EK57" si="1329">EH57</f>
        <v>0</v>
      </c>
      <c r="EL57" s="370">
        <f t="shared" ref="EL57" si="1330">EI57</f>
        <v>0</v>
      </c>
      <c r="EM57" s="370">
        <f t="shared" ref="EM57" si="1331">EJ57</f>
        <v>1</v>
      </c>
      <c r="EN57" s="370">
        <f t="shared" ref="EN57" si="1332">EK57</f>
        <v>0</v>
      </c>
      <c r="EO57" s="370">
        <f t="shared" ref="EO57" si="1333">EL57</f>
        <v>0</v>
      </c>
      <c r="EP57" s="370">
        <f t="shared" ref="EP57" si="1334">EM57</f>
        <v>1</v>
      </c>
      <c r="EQ57" s="370">
        <f t="shared" ref="EQ57" si="1335">EN57</f>
        <v>0</v>
      </c>
      <c r="ER57" s="370">
        <f t="shared" ref="ER57" si="1336">EO57</f>
        <v>0</v>
      </c>
      <c r="ES57" s="370">
        <f t="shared" ref="ES57" si="1337">EP57</f>
        <v>1</v>
      </c>
      <c r="ET57" s="370">
        <f t="shared" ref="ET57" si="1338">EQ57</f>
        <v>0</v>
      </c>
      <c r="EU57" s="370">
        <f t="shared" ref="EU57" si="1339">ER57</f>
        <v>0</v>
      </c>
      <c r="EV57" s="370">
        <f t="shared" ref="EV57" si="1340">ES57</f>
        <v>1</v>
      </c>
      <c r="EW57" s="370">
        <f t="shared" ref="EW57" si="1341">ET57</f>
        <v>0</v>
      </c>
      <c r="EX57" s="370">
        <f t="shared" ref="EX57" si="1342">EU57</f>
        <v>0</v>
      </c>
      <c r="EY57" s="370">
        <f t="shared" ref="EY57" si="1343">EV57</f>
        <v>1</v>
      </c>
      <c r="EZ57" s="370">
        <f t="shared" ref="EZ57" si="1344">EW57</f>
        <v>0</v>
      </c>
      <c r="FA57" s="370">
        <f t="shared" ref="FA57" si="1345">EX57</f>
        <v>0</v>
      </c>
      <c r="FB57" s="370">
        <f t="shared" ref="FB57" si="1346">EY57</f>
        <v>1</v>
      </c>
      <c r="FC57" s="370">
        <f t="shared" ref="FC57" si="1347">EZ57</f>
        <v>0</v>
      </c>
      <c r="FD57" s="370">
        <f t="shared" ref="FD57" si="1348">FA57</f>
        <v>0</v>
      </c>
      <c r="FE57" s="383"/>
      <c r="FF57" s="367"/>
      <c r="FG57" s="367"/>
      <c r="FH57" s="367"/>
      <c r="FI57" s="367"/>
      <c r="FJ57" s="367"/>
      <c r="FK57" s="367"/>
      <c r="FL57" s="367"/>
      <c r="FM57" s="367"/>
      <c r="FN57" s="367"/>
      <c r="FO57" s="367"/>
      <c r="FP57" s="367"/>
      <c r="FQ57" s="367"/>
      <c r="FR57" s="367"/>
      <c r="FS57" s="367"/>
      <c r="FT57" s="367"/>
      <c r="FU57" s="367"/>
      <c r="FV57" s="367"/>
      <c r="FW57" s="367"/>
      <c r="FX57" s="367"/>
      <c r="FY57" s="367"/>
      <c r="FZ57" s="367"/>
      <c r="GA57" s="367"/>
      <c r="GB57" s="367"/>
      <c r="GC57" s="367"/>
      <c r="GD57" s="367"/>
      <c r="GE57" s="367"/>
      <c r="GF57" s="367"/>
      <c r="GG57" s="293"/>
      <c r="GH57" s="293"/>
      <c r="GI57" s="293"/>
      <c r="GJ57" s="293"/>
      <c r="GK57" s="293"/>
      <c r="GL57" s="293"/>
      <c r="GM57" s="293"/>
      <c r="GN57" s="293"/>
      <c r="GO57" s="293"/>
      <c r="GP57" s="293"/>
      <c r="GQ57" s="293"/>
      <c r="GR57" s="293"/>
      <c r="GS57" s="293"/>
      <c r="GT57" s="293"/>
      <c r="GU57" s="293"/>
      <c r="GV57" s="293"/>
      <c r="GW57" s="293"/>
      <c r="GX57" s="293"/>
      <c r="GY57" s="293"/>
      <c r="GZ57" s="293"/>
      <c r="HA57" s="293"/>
      <c r="HB57" s="293"/>
      <c r="HC57" s="293"/>
    </row>
    <row r="58" spans="1:211" s="353" customFormat="1" ht="15" customHeight="1" thickTop="1" x14ac:dyDescent="0.2">
      <c r="A58" s="192">
        <f>SWDATA!O43</f>
        <v>0</v>
      </c>
      <c r="B58" s="192">
        <f>SWDATA!M43</f>
        <v>0</v>
      </c>
      <c r="C58" s="201">
        <f>IF(AND(SWDATA!M43=1,SWDATA!Q43="promotions"),SWDATA!P43,0)</f>
        <v>0</v>
      </c>
      <c r="D58" s="200">
        <f>ROW(SWDATA!M43)</f>
        <v>43</v>
      </c>
      <c r="E58" s="202">
        <f t="shared" si="111"/>
        <v>0</v>
      </c>
      <c r="F58" s="203">
        <f t="shared" si="112"/>
        <v>1</v>
      </c>
      <c r="G58" s="192" t="str">
        <f t="shared" si="113"/>
        <v/>
      </c>
      <c r="H58" s="204"/>
      <c r="I58" s="415">
        <f>SWDATA!E43</f>
        <v>0</v>
      </c>
      <c r="J58" s="237">
        <f t="shared" si="114"/>
        <v>0</v>
      </c>
      <c r="K58" s="238" t="str">
        <f t="shared" si="115"/>
        <v/>
      </c>
      <c r="L58" s="345"/>
      <c r="M58" s="347"/>
      <c r="N58" s="342" t="str">
        <f>IF(LEN(SWDATA!F43)=0,"",IF(LEN(SWDATA!G43)=0,"",IF($O$12="ID",MID(SWDATA!G43,FIND("|",SWDATA!G43)+1,FIND("~~",SWDATA!G43)-FIND("|",SWDATA!G43)-1),IF($O$12="Desc",RIGHT(SWDATA!G43,LEN(SWDATA!G43)-FIND("~~",SWDATA!G43)-1),RIGHT(SWDATA!G43,LEN(SWDATA!G43)-FIND("|",SWDATA!G43))))))</f>
        <v/>
      </c>
      <c r="O58" s="291" t="str">
        <f>IF(LEN(SWDATA!G43)=0,"",IF(LEN(SWDATA!H43)=0,"",IF($O$12="ID",MID(SWDATA!H43,FIND("|",SWDATA!H43)+1,FIND("~~",SWDATA!H43)-FIND("|",SWDATA!H43)-1),IF($O$12="Desc",RIGHT(SWDATA!H43,LEN(SWDATA!H43)-FIND("~~",SWDATA!H43)-1),RIGHT(SWDATA!H43,LEN(SWDATA!H43)-FIND("|",SWDATA!H43))))))</f>
        <v/>
      </c>
      <c r="P58" s="292" t="str">
        <f>IF(LEN(SWDATA!C43)=0,"",SWDATA!C43)</f>
        <v/>
      </c>
      <c r="Q58" s="307" t="str">
        <f t="shared" si="58"/>
        <v/>
      </c>
      <c r="R58" s="223" t="s">
        <v>577</v>
      </c>
      <c r="S58" s="224"/>
      <c r="T58" s="224"/>
      <c r="U58" s="260" t="s">
        <v>579</v>
      </c>
      <c r="V58" s="205" t="s">
        <v>221</v>
      </c>
      <c r="W58" s="261">
        <f>IF(OR(Is_Loading,LEN($A58)=0),"",SWDATA!P43)</f>
        <v>0</v>
      </c>
      <c r="X58" s="262">
        <f>IF(OR(Is_Loading,LEN($A58)=0),"",SWDATA!Q43)</f>
        <v>0</v>
      </c>
      <c r="Y58" s="262">
        <f>IF(OR(Is_Loading,LEN($A58)=0),"",SWDATA!R43)</f>
        <v>0</v>
      </c>
      <c r="Z58" s="261" t="str">
        <f t="shared" si="116"/>
        <v/>
      </c>
      <c r="AA58" s="261">
        <f>IF(OR(Is_Loading,LEN($A58)=0),"",SWDATA!T43)</f>
        <v>0</v>
      </c>
      <c r="AB58" s="262">
        <f>IF(OR(Is_Loading,LEN($A58)=0),"",SWDATA!U43)</f>
        <v>0</v>
      </c>
      <c r="AC58" s="262">
        <f>IF(OR(Is_Loading,LEN($A58)=0),"",SWDATA!V43)</f>
        <v>0</v>
      </c>
      <c r="AD58" s="261" t="str">
        <f t="shared" si="117"/>
        <v/>
      </c>
      <c r="AE58" s="261">
        <f>IF(OR(Is_Loading,LEN($A58)=0),"",SWDATA!X43)</f>
        <v>0</v>
      </c>
      <c r="AF58" s="262">
        <f>IF(OR(Is_Loading,LEN($A58)=0),"",SWDATA!Y43)</f>
        <v>0</v>
      </c>
      <c r="AG58" s="262">
        <f>IF(OR(Is_Loading,LEN($A58)=0),"",SWDATA!Z43)</f>
        <v>0</v>
      </c>
      <c r="AH58" s="261" t="str">
        <f t="shared" si="118"/>
        <v/>
      </c>
      <c r="AI58" s="261">
        <f>IF(OR(Is_Loading,LEN($A58)=0),"",SWDATA!AB43)</f>
        <v>0</v>
      </c>
      <c r="AJ58" s="262">
        <f>IF(OR(Is_Loading,LEN($A58)=0),"",SWDATA!AC43)</f>
        <v>0</v>
      </c>
      <c r="AK58" s="262">
        <f>IF(OR(Is_Loading,LEN($A58)=0),"",SWDATA!AD43)</f>
        <v>0</v>
      </c>
      <c r="AL58" s="261" t="str">
        <f t="shared" si="119"/>
        <v/>
      </c>
      <c r="AM58" s="261">
        <f>IF(OR(Is_Loading,LEN($A58)=0),"",SWDATA!AF43)</f>
        <v>0</v>
      </c>
      <c r="AN58" s="262">
        <f>IF(OR(Is_Loading,LEN($A58)=0),"",SWDATA!AG43)</f>
        <v>0</v>
      </c>
      <c r="AO58" s="319">
        <f>IF(OR(Is_Loading,LEN($A58)=0),"",SWDATA!AH43)</f>
        <v>0</v>
      </c>
      <c r="AP58" s="316" t="str">
        <f t="shared" si="120"/>
        <v/>
      </c>
      <c r="AQ58" s="261">
        <f>IF(OR(Is_Loading,LEN($A58)=0),"",SWDATA!AJ43)</f>
        <v>0</v>
      </c>
      <c r="AR58" s="262">
        <f>IF(OR(Is_Loading,LEN($A58)=0),"",SWDATA!AK43)</f>
        <v>0</v>
      </c>
      <c r="AS58" s="262">
        <f>IF(OR(Is_Loading,LEN($A58)=0),"",SWDATA!AL43)</f>
        <v>0</v>
      </c>
      <c r="AT58" s="261" t="str">
        <f t="shared" si="121"/>
        <v/>
      </c>
      <c r="AU58" s="261">
        <f>IF(OR(Is_Loading,LEN($A58)=0),"",SWDATA!AN43)</f>
        <v>0</v>
      </c>
      <c r="AV58" s="262">
        <f>IF(OR(Is_Loading,LEN($A58)=0),"",SWDATA!AO43)</f>
        <v>0</v>
      </c>
      <c r="AW58" s="262">
        <f>IF(OR(Is_Loading,LEN($A58)=0),"",SWDATA!AP43)</f>
        <v>0</v>
      </c>
      <c r="AX58" s="261" t="str">
        <f t="shared" si="122"/>
        <v/>
      </c>
      <c r="AY58" s="261">
        <f>IF(OR(Is_Loading,LEN($A58)=0),"",SWDATA!AR43)</f>
        <v>0</v>
      </c>
      <c r="AZ58" s="262">
        <f>IF(OR(Is_Loading,LEN($A58)=0),"",SWDATA!AS43)</f>
        <v>0</v>
      </c>
      <c r="BA58" s="262">
        <f>IF(OR(Is_Loading,LEN($A58)=0),"",SWDATA!AT43)</f>
        <v>0</v>
      </c>
      <c r="BB58" s="261" t="str">
        <f t="shared" si="123"/>
        <v/>
      </c>
      <c r="BC58" s="261">
        <f>IF(OR(Is_Loading,LEN($A58)=0),"",SWDATA!AV43)</f>
        <v>0</v>
      </c>
      <c r="BD58" s="262">
        <f>IF(OR(Is_Loading,LEN($A58)=0),"",SWDATA!AW43)</f>
        <v>0</v>
      </c>
      <c r="BE58" s="319">
        <f>IF(OR(Is_Loading,LEN($A58)=0),"",SWDATA!AX43)</f>
        <v>0</v>
      </c>
      <c r="BF58" s="316" t="str">
        <f t="shared" si="124"/>
        <v/>
      </c>
      <c r="BG58"/>
      <c r="BH58"/>
      <c r="BI58"/>
      <c r="BJ58"/>
      <c r="BK58"/>
      <c r="BL58"/>
      <c r="BM58"/>
      <c r="BN58"/>
      <c r="BO58"/>
      <c r="BP58"/>
      <c r="BQ58"/>
      <c r="BR58"/>
      <c r="BS58"/>
      <c r="BT58"/>
      <c r="BU58"/>
      <c r="BV58"/>
      <c r="BW58"/>
      <c r="BX58"/>
      <c r="BY58"/>
      <c r="BZ58"/>
      <c r="CA58"/>
      <c r="CB58"/>
      <c r="CC58"/>
      <c r="CD58"/>
      <c r="CE58"/>
      <c r="CF58"/>
      <c r="CG58"/>
      <c r="CH58"/>
      <c r="CI58"/>
      <c r="CJ58"/>
      <c r="CK58"/>
      <c r="CL58"/>
      <c r="CM58"/>
      <c r="CN58" s="201"/>
      <c r="CO58" s="201"/>
      <c r="CP58" s="201"/>
      <c r="CQ58" s="201"/>
      <c r="CR58" s="201"/>
      <c r="CS58" s="201"/>
      <c r="CT58" s="201"/>
      <c r="CU58" s="201"/>
      <c r="CV58" s="201"/>
      <c r="CW58" s="201"/>
      <c r="CX58" s="201"/>
      <c r="CY58" s="201"/>
      <c r="CZ58" s="201"/>
      <c r="DA58" s="201"/>
      <c r="DB58" s="201"/>
      <c r="DC58" s="201"/>
      <c r="DD58" s="201"/>
      <c r="DE58" s="201"/>
      <c r="DF58" s="201"/>
      <c r="DG58" s="201"/>
      <c r="DH58" s="201"/>
      <c r="DI58" s="201"/>
      <c r="DJ58" s="201"/>
      <c r="DK58" s="201"/>
      <c r="DL58" s="201"/>
      <c r="DM58" s="201"/>
      <c r="DN58" s="201"/>
      <c r="DO58" s="380"/>
      <c r="DP58" s="380"/>
      <c r="DQ58" s="380"/>
      <c r="DR58" s="380"/>
      <c r="DS58" s="367"/>
      <c r="DT58" s="367"/>
      <c r="DU58" s="370">
        <f t="shared" ref="DU58" si="1349">COLUMN(W56)</f>
        <v>23</v>
      </c>
      <c r="DV58" s="370">
        <f t="shared" ref="DV58" si="1350">SUM(DU58)+DV59+1</f>
        <v>24</v>
      </c>
      <c r="DW58" s="370">
        <f t="shared" ref="DW58" si="1351">SUM(DV58)+DW59+1</f>
        <v>25</v>
      </c>
      <c r="DX58" s="370">
        <f t="shared" ref="DX58" si="1352">SUM(DW58)+DX59+1</f>
        <v>27</v>
      </c>
      <c r="DY58" s="370">
        <f t="shared" ref="DY58" si="1353">SUM(DX58)+DY59+1</f>
        <v>28</v>
      </c>
      <c r="DZ58" s="370">
        <f t="shared" ref="DZ58" si="1354">SUM(DY58)+DZ59+1</f>
        <v>29</v>
      </c>
      <c r="EA58" s="370">
        <f t="shared" ref="EA58" si="1355">SUM(DZ58)+EA59+1</f>
        <v>31</v>
      </c>
      <c r="EB58" s="370">
        <f t="shared" ref="EB58" si="1356">SUM(EA58)+EB59+1</f>
        <v>32</v>
      </c>
      <c r="EC58" s="370">
        <f t="shared" ref="EC58" si="1357">SUM(EB58)+EC59+1</f>
        <v>33</v>
      </c>
      <c r="ED58" s="370">
        <f t="shared" ref="ED58" si="1358">SUM(EC58)+ED59+1</f>
        <v>35</v>
      </c>
      <c r="EE58" s="370">
        <f t="shared" ref="EE58" si="1359">SUM(ED58)+EE59+1</f>
        <v>36</v>
      </c>
      <c r="EF58" s="370">
        <f t="shared" ref="EF58" si="1360">SUM(EE58)+EF59+1</f>
        <v>37</v>
      </c>
      <c r="EG58" s="370">
        <f t="shared" ref="EG58" si="1361">SUM(EF58)+EG59+1</f>
        <v>39</v>
      </c>
      <c r="EH58" s="370">
        <f t="shared" ref="EH58" si="1362">SUM(EG58)+EH59+1</f>
        <v>40</v>
      </c>
      <c r="EI58" s="370">
        <f t="shared" ref="EI58" si="1363">SUM(EH58)+EI59+1</f>
        <v>41</v>
      </c>
      <c r="EJ58" s="370">
        <f t="shared" ref="EJ58" si="1364">SUM(EI58)+EJ59+1</f>
        <v>43</v>
      </c>
      <c r="EK58" s="370">
        <f t="shared" ref="EK58" si="1365">SUM(EJ58)+EK59+1</f>
        <v>44</v>
      </c>
      <c r="EL58" s="370">
        <f t="shared" ref="EL58" si="1366">SUM(EK58)+EL59+1</f>
        <v>45</v>
      </c>
      <c r="EM58" s="370">
        <f t="shared" ref="EM58" si="1367">SUM(EL58)+EM59+1</f>
        <v>47</v>
      </c>
      <c r="EN58" s="370">
        <f t="shared" ref="EN58" si="1368">SUM(EM58)+EN59+1</f>
        <v>48</v>
      </c>
      <c r="EO58" s="370">
        <f t="shared" ref="EO58" si="1369">SUM(EN58)+EO59+1</f>
        <v>49</v>
      </c>
      <c r="EP58" s="370">
        <f t="shared" ref="EP58" si="1370">SUM(EO58)+EP59+1</f>
        <v>51</v>
      </c>
      <c r="EQ58" s="370">
        <f t="shared" ref="EQ58" si="1371">SUM(EP58)+EQ59+1</f>
        <v>52</v>
      </c>
      <c r="ER58" s="370">
        <f t="shared" ref="ER58" si="1372">SUM(EQ58)+ER59+1</f>
        <v>53</v>
      </c>
      <c r="ES58" s="370">
        <f t="shared" ref="ES58" si="1373">SUM(ER58)+ES59+1</f>
        <v>55</v>
      </c>
      <c r="ET58" s="370">
        <f t="shared" ref="ET58" si="1374">SUM(ES58)+ET59+1</f>
        <v>56</v>
      </c>
      <c r="EU58" s="370">
        <f t="shared" ref="EU58" si="1375">SUM(ET58)+EU59+1</f>
        <v>57</v>
      </c>
      <c r="EV58" s="370">
        <f t="shared" ref="EV58" si="1376">SUM(EU58)+EV59+1</f>
        <v>59</v>
      </c>
      <c r="EW58" s="370">
        <f t="shared" ref="EW58" si="1377">SUM(EV58)+EW59+1</f>
        <v>60</v>
      </c>
      <c r="EX58" s="370">
        <f t="shared" ref="EX58" si="1378">SUM(EW58)+EX59+1</f>
        <v>61</v>
      </c>
      <c r="EY58" s="370">
        <f t="shared" ref="EY58" si="1379">SUM(EX58)+EY59+1</f>
        <v>63</v>
      </c>
      <c r="EZ58" s="370">
        <f t="shared" ref="EZ58" si="1380">SUM(EY58)+EZ59+1</f>
        <v>64</v>
      </c>
      <c r="FA58" s="370">
        <f t="shared" ref="FA58" si="1381">SUM(EZ58)+FA59+1</f>
        <v>65</v>
      </c>
      <c r="FB58" s="370">
        <f t="shared" ref="FB58" si="1382">SUM(FA58)+FB59+1</f>
        <v>67</v>
      </c>
      <c r="FC58" s="370">
        <f t="shared" ref="FC58" si="1383">SUM(FB58)+FC59+1</f>
        <v>68</v>
      </c>
      <c r="FD58" s="370">
        <f t="shared" ref="FD58" si="1384">SUM(FC58)+FD59+1</f>
        <v>69</v>
      </c>
      <c r="FE58" s="367"/>
      <c r="FF58" s="367"/>
      <c r="FG58" s="367"/>
      <c r="FH58" s="367"/>
      <c r="FI58" s="367"/>
      <c r="FJ58" s="367"/>
      <c r="FK58" s="367"/>
      <c r="FL58" s="367"/>
      <c r="FM58" s="367"/>
      <c r="FN58" s="367"/>
      <c r="FO58" s="367"/>
      <c r="FP58" s="367"/>
      <c r="FQ58" s="367"/>
      <c r="FR58" s="367"/>
      <c r="FS58" s="367"/>
      <c r="FT58" s="367"/>
      <c r="FU58" s="367"/>
      <c r="FV58" s="367"/>
      <c r="FW58" s="367"/>
      <c r="FX58" s="367"/>
      <c r="FY58" s="367"/>
      <c r="FZ58" s="367"/>
      <c r="GA58" s="367"/>
      <c r="GB58" s="367"/>
      <c r="GC58" s="367"/>
      <c r="GD58" s="367"/>
      <c r="GE58" s="367"/>
      <c r="GF58" s="367"/>
      <c r="GG58" s="293"/>
      <c r="GH58" s="293"/>
      <c r="GI58" s="293"/>
      <c r="GJ58" s="293"/>
      <c r="GK58" s="293"/>
      <c r="GL58" s="293"/>
      <c r="GM58" s="293"/>
      <c r="GN58" s="293"/>
      <c r="GO58" s="293"/>
      <c r="GP58" s="293"/>
      <c r="GQ58" s="293"/>
      <c r="GR58" s="293"/>
      <c r="GS58" s="293"/>
      <c r="GT58" s="293"/>
      <c r="GU58" s="293"/>
      <c r="GV58" s="293"/>
      <c r="GW58" s="293"/>
      <c r="GX58" s="293"/>
      <c r="GY58" s="293"/>
      <c r="GZ58" s="293"/>
    </row>
    <row r="59" spans="1:211" s="353" customFormat="1" ht="15" customHeight="1" thickBot="1" x14ac:dyDescent="0.25">
      <c r="A59" s="192">
        <f>SWDATA!O44</f>
        <v>0</v>
      </c>
      <c r="B59" s="192">
        <f>SWDATA!M44</f>
        <v>0</v>
      </c>
      <c r="C59" s="201">
        <f>IF(AND(SWDATA!M44=1,SWDATA!Q44="promotions"),SWDATA!P44,0)</f>
        <v>0</v>
      </c>
      <c r="D59" s="200">
        <f>ROW(SWDATA!M44)</f>
        <v>44</v>
      </c>
      <c r="E59" s="202">
        <f t="shared" si="111"/>
        <v>0</v>
      </c>
      <c r="F59" s="203">
        <f t="shared" si="112"/>
        <v>1</v>
      </c>
      <c r="G59" s="192" t="str">
        <f t="shared" si="113"/>
        <v/>
      </c>
      <c r="H59" s="204"/>
      <c r="I59" s="415">
        <f>SWDATA!E44</f>
        <v>0</v>
      </c>
      <c r="J59" s="328">
        <f t="shared" si="114"/>
        <v>0</v>
      </c>
      <c r="K59" s="329" t="str">
        <f t="shared" si="115"/>
        <v/>
      </c>
      <c r="L59" s="345"/>
      <c r="M59" s="348"/>
      <c r="N59" s="343" t="str">
        <f>IF(LEN(SWDATA!F44)=0,"",IF(LEN(SWDATA!G44)=0,"",IF($O$12="ID",MID(SWDATA!G44,FIND("|",SWDATA!G44)+1,FIND("~~",SWDATA!G44)-FIND("|",SWDATA!G44)-1),IF($O$12="Desc",RIGHT(SWDATA!G44,LEN(SWDATA!G44)-FIND("~~",SWDATA!G44)-1),RIGHT(SWDATA!G44,LEN(SWDATA!G44)-FIND("|",SWDATA!G44))))))</f>
        <v/>
      </c>
      <c r="O59" s="330" t="str">
        <f>IF(LEN(SWDATA!G44)=0,"",IF(LEN(SWDATA!H44)=0,"",IF($O$12="ID",MID(SWDATA!H44,FIND("|",SWDATA!H44)+1,FIND("~~",SWDATA!H44)-FIND("|",SWDATA!H44)-1),IF($O$12="Desc",RIGHT(SWDATA!H44,LEN(SWDATA!H44)-FIND("~~",SWDATA!H44)-1),RIGHT(SWDATA!H44,LEN(SWDATA!H44)-FIND("|",SWDATA!H44))))))</f>
        <v/>
      </c>
      <c r="P59" s="331" t="str">
        <f>IF(LEN(SWDATA!C44)=0,"",SWDATA!C44)</f>
        <v/>
      </c>
      <c r="Q59" s="307" t="str">
        <f t="shared" si="58"/>
        <v/>
      </c>
      <c r="R59" s="313" t="s">
        <v>261</v>
      </c>
      <c r="S59" s="314"/>
      <c r="T59" s="314"/>
      <c r="U59" s="315" t="s">
        <v>580</v>
      </c>
      <c r="V59" s="205" t="s">
        <v>221</v>
      </c>
      <c r="W59" s="332">
        <f>IF(OR(Is_Loading,LEN($A59)=0),"",SWDATA!P44)</f>
        <v>0</v>
      </c>
      <c r="X59" s="333">
        <f>IF(OR(Is_Loading,LEN($A59)=0),"",SWDATA!Q44)</f>
        <v>0</v>
      </c>
      <c r="Y59" s="333">
        <f>IF(OR(Is_Loading,LEN($A59)=0),"",SWDATA!R44)</f>
        <v>0</v>
      </c>
      <c r="Z59" s="332" t="str">
        <f t="shared" si="116"/>
        <v/>
      </c>
      <c r="AA59" s="332">
        <f>IF(OR(Is_Loading,LEN($A59)=0),"",SWDATA!T44)</f>
        <v>0</v>
      </c>
      <c r="AB59" s="333">
        <f>IF(OR(Is_Loading,LEN($A59)=0),"",SWDATA!U44)</f>
        <v>0</v>
      </c>
      <c r="AC59" s="333">
        <f>IF(OR(Is_Loading,LEN($A59)=0),"",SWDATA!V44)</f>
        <v>0</v>
      </c>
      <c r="AD59" s="332" t="str">
        <f t="shared" si="117"/>
        <v/>
      </c>
      <c r="AE59" s="332">
        <f>IF(OR(Is_Loading,LEN($A59)=0),"",SWDATA!X44)</f>
        <v>0</v>
      </c>
      <c r="AF59" s="333">
        <f>IF(OR(Is_Loading,LEN($A59)=0),"",SWDATA!Y44)</f>
        <v>0</v>
      </c>
      <c r="AG59" s="333">
        <f>IF(OR(Is_Loading,LEN($A59)=0),"",SWDATA!Z44)</f>
        <v>0</v>
      </c>
      <c r="AH59" s="332" t="str">
        <f t="shared" si="118"/>
        <v/>
      </c>
      <c r="AI59" s="332">
        <f>IF(OR(Is_Loading,LEN($A59)=0),"",SWDATA!AB44)</f>
        <v>0</v>
      </c>
      <c r="AJ59" s="333">
        <f>IF(OR(Is_Loading,LEN($A59)=0),"",SWDATA!AC44)</f>
        <v>0</v>
      </c>
      <c r="AK59" s="333">
        <f>IF(OR(Is_Loading,LEN($A59)=0),"",SWDATA!AD44)</f>
        <v>0</v>
      </c>
      <c r="AL59" s="332" t="str">
        <f t="shared" si="119"/>
        <v/>
      </c>
      <c r="AM59" s="332">
        <f>IF(OR(Is_Loading,LEN($A59)=0),"",SWDATA!AF44)</f>
        <v>0</v>
      </c>
      <c r="AN59" s="333">
        <f>IF(OR(Is_Loading,LEN($A59)=0),"",SWDATA!AG44)</f>
        <v>0</v>
      </c>
      <c r="AO59" s="334">
        <f>IF(OR(Is_Loading,LEN($A59)=0),"",SWDATA!AH44)</f>
        <v>0</v>
      </c>
      <c r="AP59" s="335" t="str">
        <f t="shared" si="120"/>
        <v/>
      </c>
      <c r="AQ59" s="332">
        <f>IF(OR(Is_Loading,LEN($A59)=0),"",SWDATA!AJ44)</f>
        <v>0</v>
      </c>
      <c r="AR59" s="333">
        <f>IF(OR(Is_Loading,LEN($A59)=0),"",SWDATA!AK44)</f>
        <v>0</v>
      </c>
      <c r="AS59" s="333">
        <f>IF(OR(Is_Loading,LEN($A59)=0),"",SWDATA!AL44)</f>
        <v>0</v>
      </c>
      <c r="AT59" s="332" t="str">
        <f t="shared" si="121"/>
        <v/>
      </c>
      <c r="AU59" s="332">
        <f>IF(OR(Is_Loading,LEN($A59)=0),"",SWDATA!AN44)</f>
        <v>0</v>
      </c>
      <c r="AV59" s="333">
        <f>IF(OR(Is_Loading,LEN($A59)=0),"",SWDATA!AO44)</f>
        <v>0</v>
      </c>
      <c r="AW59" s="333">
        <f>IF(OR(Is_Loading,LEN($A59)=0),"",SWDATA!AP44)</f>
        <v>0</v>
      </c>
      <c r="AX59" s="332" t="str">
        <f t="shared" si="122"/>
        <v/>
      </c>
      <c r="AY59" s="332">
        <f>IF(OR(Is_Loading,LEN($A59)=0),"",SWDATA!AR44)</f>
        <v>0</v>
      </c>
      <c r="AZ59" s="333">
        <f>IF(OR(Is_Loading,LEN($A59)=0),"",SWDATA!AS44)</f>
        <v>0</v>
      </c>
      <c r="BA59" s="333">
        <f>IF(OR(Is_Loading,LEN($A59)=0),"",SWDATA!AT44)</f>
        <v>0</v>
      </c>
      <c r="BB59" s="332" t="str">
        <f t="shared" si="123"/>
        <v/>
      </c>
      <c r="BC59" s="332">
        <f>IF(OR(Is_Loading,LEN($A59)=0),"",SWDATA!AV44)</f>
        <v>0</v>
      </c>
      <c r="BD59" s="333">
        <f>IF(OR(Is_Loading,LEN($A59)=0),"",SWDATA!AW44)</f>
        <v>0</v>
      </c>
      <c r="BE59" s="334">
        <f>IF(OR(Is_Loading,LEN($A59)=0),"",SWDATA!AX44)</f>
        <v>0</v>
      </c>
      <c r="BF59" s="335" t="str">
        <f t="shared" si="124"/>
        <v/>
      </c>
      <c r="BG59"/>
      <c r="BH59"/>
      <c r="BI59"/>
      <c r="BJ59"/>
      <c r="BK59"/>
      <c r="BL59"/>
      <c r="BM59"/>
      <c r="BN59"/>
      <c r="BO59"/>
      <c r="BP59"/>
      <c r="BQ59"/>
      <c r="BR59"/>
      <c r="BS59"/>
      <c r="BT59"/>
      <c r="BU59"/>
      <c r="BV59"/>
      <c r="BW59"/>
      <c r="BX59"/>
      <c r="BY59"/>
      <c r="BZ59"/>
      <c r="CA59"/>
      <c r="CB59"/>
      <c r="CC59"/>
      <c r="CD59"/>
      <c r="CE59"/>
      <c r="CF59"/>
      <c r="CG59"/>
      <c r="CH59"/>
      <c r="CI59"/>
      <c r="CJ59"/>
      <c r="CK59"/>
      <c r="CL59"/>
      <c r="CM59"/>
      <c r="CN59" s="201"/>
      <c r="CO59" s="201"/>
      <c r="CP59" s="201"/>
      <c r="CQ59" s="201"/>
      <c r="CR59" s="201"/>
      <c r="CS59" s="201"/>
      <c r="CT59" s="201"/>
      <c r="CU59" s="201"/>
      <c r="CV59" s="201"/>
      <c r="CW59" s="201"/>
      <c r="CX59" s="201"/>
      <c r="CY59" s="201"/>
      <c r="CZ59" s="201"/>
      <c r="DA59" s="201"/>
      <c r="DB59" s="201"/>
      <c r="DC59" s="201"/>
      <c r="DD59" s="201"/>
      <c r="DE59" s="201"/>
      <c r="DF59" s="201"/>
      <c r="DG59" s="201"/>
      <c r="DH59" s="201"/>
      <c r="DI59" s="201"/>
      <c r="DJ59" s="201"/>
      <c r="DK59" s="201"/>
      <c r="DL59" s="201"/>
      <c r="DM59" s="201"/>
      <c r="DN59" s="201"/>
      <c r="DO59" s="380"/>
      <c r="DP59" s="380"/>
      <c r="DQ59" s="380"/>
      <c r="DR59" s="380"/>
      <c r="DS59" s="367"/>
      <c r="DT59" s="381"/>
      <c r="DU59" s="370"/>
      <c r="DV59" s="370"/>
      <c r="DW59" s="370"/>
      <c r="DX59" s="370">
        <v>1</v>
      </c>
      <c r="DY59" s="370">
        <f t="shared" ref="DY59" si="1385">DV59</f>
        <v>0</v>
      </c>
      <c r="DZ59" s="370">
        <f t="shared" ref="DZ59" si="1386">DW59</f>
        <v>0</v>
      </c>
      <c r="EA59" s="370">
        <f t="shared" ref="EA59" si="1387">DX59</f>
        <v>1</v>
      </c>
      <c r="EB59" s="370">
        <f t="shared" ref="EB59" si="1388">DY59</f>
        <v>0</v>
      </c>
      <c r="EC59" s="370">
        <f t="shared" ref="EC59" si="1389">DZ59</f>
        <v>0</v>
      </c>
      <c r="ED59" s="370">
        <f t="shared" ref="ED59" si="1390">EA59</f>
        <v>1</v>
      </c>
      <c r="EE59" s="370">
        <f t="shared" ref="EE59" si="1391">EB59</f>
        <v>0</v>
      </c>
      <c r="EF59" s="370">
        <f t="shared" ref="EF59" si="1392">EC59</f>
        <v>0</v>
      </c>
      <c r="EG59" s="370">
        <f t="shared" ref="EG59" si="1393">ED59</f>
        <v>1</v>
      </c>
      <c r="EH59" s="370">
        <f t="shared" ref="EH59" si="1394">EE59</f>
        <v>0</v>
      </c>
      <c r="EI59" s="370">
        <f t="shared" ref="EI59" si="1395">EF59</f>
        <v>0</v>
      </c>
      <c r="EJ59" s="370">
        <f t="shared" ref="EJ59" si="1396">EG59</f>
        <v>1</v>
      </c>
      <c r="EK59" s="370">
        <f t="shared" ref="EK59" si="1397">EH59</f>
        <v>0</v>
      </c>
      <c r="EL59" s="370">
        <f t="shared" ref="EL59" si="1398">EI59</f>
        <v>0</v>
      </c>
      <c r="EM59" s="370">
        <f t="shared" ref="EM59" si="1399">EJ59</f>
        <v>1</v>
      </c>
      <c r="EN59" s="370">
        <f t="shared" ref="EN59" si="1400">EK59</f>
        <v>0</v>
      </c>
      <c r="EO59" s="370">
        <f t="shared" ref="EO59" si="1401">EL59</f>
        <v>0</v>
      </c>
      <c r="EP59" s="370">
        <f t="shared" ref="EP59" si="1402">EM59</f>
        <v>1</v>
      </c>
      <c r="EQ59" s="370">
        <f t="shared" ref="EQ59" si="1403">EN59</f>
        <v>0</v>
      </c>
      <c r="ER59" s="370">
        <f t="shared" ref="ER59" si="1404">EO59</f>
        <v>0</v>
      </c>
      <c r="ES59" s="370">
        <f t="shared" ref="ES59" si="1405">EP59</f>
        <v>1</v>
      </c>
      <c r="ET59" s="370">
        <f t="shared" ref="ET59" si="1406">EQ59</f>
        <v>0</v>
      </c>
      <c r="EU59" s="370">
        <f t="shared" ref="EU59" si="1407">ER59</f>
        <v>0</v>
      </c>
      <c r="EV59" s="370">
        <f t="shared" ref="EV59" si="1408">ES59</f>
        <v>1</v>
      </c>
      <c r="EW59" s="370">
        <f t="shared" ref="EW59" si="1409">ET59</f>
        <v>0</v>
      </c>
      <c r="EX59" s="370">
        <f t="shared" ref="EX59" si="1410">EU59</f>
        <v>0</v>
      </c>
      <c r="EY59" s="370">
        <f t="shared" ref="EY59" si="1411">EV59</f>
        <v>1</v>
      </c>
      <c r="EZ59" s="370">
        <f t="shared" ref="EZ59" si="1412">EW59</f>
        <v>0</v>
      </c>
      <c r="FA59" s="370">
        <f t="shared" ref="FA59" si="1413">EX59</f>
        <v>0</v>
      </c>
      <c r="FB59" s="370">
        <f t="shared" ref="FB59:FD59" si="1414">EY59</f>
        <v>1</v>
      </c>
      <c r="FC59" s="370">
        <f t="shared" si="1414"/>
        <v>0</v>
      </c>
      <c r="FD59" s="370">
        <f t="shared" si="1414"/>
        <v>0</v>
      </c>
      <c r="FE59" s="383"/>
      <c r="FF59" s="367"/>
      <c r="FG59" s="367"/>
      <c r="FH59" s="367"/>
      <c r="FI59" s="367"/>
      <c r="FJ59" s="367"/>
      <c r="FK59" s="367"/>
      <c r="FL59" s="367"/>
      <c r="FM59" s="367"/>
      <c r="FN59" s="367"/>
      <c r="FO59" s="367"/>
      <c r="FP59" s="367"/>
      <c r="FQ59" s="367"/>
      <c r="FR59" s="367"/>
      <c r="FS59" s="367"/>
      <c r="FT59" s="367"/>
      <c r="FU59" s="367"/>
      <c r="FV59" s="367"/>
      <c r="FW59" s="367"/>
      <c r="FX59" s="367"/>
      <c r="FY59" s="367"/>
      <c r="FZ59" s="367"/>
      <c r="GA59" s="367"/>
      <c r="GB59" s="367"/>
      <c r="GC59" s="367"/>
      <c r="GD59" s="367"/>
      <c r="GE59" s="367"/>
      <c r="GF59" s="367"/>
      <c r="GG59" s="293"/>
      <c r="GH59" s="293"/>
      <c r="GI59" s="293"/>
      <c r="GJ59" s="293"/>
      <c r="GK59" s="293"/>
      <c r="GL59" s="293"/>
      <c r="GM59" s="293"/>
      <c r="GN59" s="293"/>
      <c r="GO59" s="293"/>
      <c r="GP59" s="293"/>
      <c r="GQ59" s="293"/>
      <c r="GR59" s="293"/>
      <c r="GS59" s="293"/>
      <c r="GT59" s="293"/>
      <c r="GU59" s="293"/>
      <c r="GV59" s="293"/>
      <c r="GW59" s="293"/>
      <c r="GX59" s="293"/>
      <c r="GY59" s="293"/>
      <c r="GZ59" s="293"/>
      <c r="HA59" s="293"/>
      <c r="HB59" s="293"/>
      <c r="HC59" s="293"/>
    </row>
    <row r="60" spans="1:211" s="353" customFormat="1" ht="15" customHeight="1" thickTop="1" x14ac:dyDescent="0.2">
      <c r="A60" s="388"/>
      <c r="B60" s="388"/>
      <c r="D60" s="389"/>
      <c r="E60" s="390"/>
      <c r="F60" s="391"/>
      <c r="G60" s="388"/>
      <c r="H60" s="392"/>
      <c r="J60" s="393"/>
      <c r="K60" s="394"/>
      <c r="L60" s="395"/>
      <c r="M60" s="396"/>
      <c r="N60" s="396"/>
      <c r="O60" s="396"/>
      <c r="P60" s="397"/>
      <c r="Q60" s="398"/>
      <c r="R60" s="399"/>
      <c r="S60" s="400"/>
      <c r="T60" s="400"/>
      <c r="U60" s="401"/>
      <c r="V60" s="402"/>
      <c r="W60" s="262"/>
      <c r="X60" s="262"/>
      <c r="Y60" s="262"/>
      <c r="Z60" s="262"/>
      <c r="AA60" s="262"/>
      <c r="AB60" s="262"/>
      <c r="AC60" s="262"/>
      <c r="AD60" s="262"/>
      <c r="AE60" s="262"/>
      <c r="AF60" s="262"/>
      <c r="AG60" s="262"/>
      <c r="AH60" s="262"/>
      <c r="AI60" s="262"/>
      <c r="AJ60" s="262"/>
      <c r="AK60" s="262"/>
      <c r="AL60" s="262"/>
      <c r="AM60" s="262"/>
      <c r="AN60" s="262"/>
      <c r="AO60" s="262"/>
      <c r="AP60" s="262"/>
      <c r="AQ60" s="262"/>
      <c r="AR60" s="262"/>
      <c r="AS60" s="262"/>
      <c r="AT60" s="262"/>
      <c r="AU60" s="262"/>
      <c r="AV60" s="262"/>
      <c r="AW60" s="262"/>
      <c r="AX60" s="262"/>
      <c r="AY60" s="262"/>
      <c r="AZ60" s="262"/>
      <c r="BA60" s="262"/>
      <c r="BB60" s="262"/>
      <c r="BC60" s="262"/>
      <c r="BD60" s="262"/>
      <c r="BE60" s="262"/>
      <c r="BF60" s="262"/>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DO60" s="380"/>
      <c r="DP60" s="380"/>
      <c r="DQ60" s="380"/>
      <c r="DR60" s="380"/>
      <c r="DS60" s="367"/>
      <c r="DT60" s="367"/>
      <c r="DU60" s="370"/>
      <c r="DV60" s="370"/>
      <c r="DW60" s="370"/>
      <c r="DX60" s="370"/>
      <c r="DY60" s="370"/>
      <c r="DZ60" s="370"/>
      <c r="EA60" s="370"/>
      <c r="EB60" s="370"/>
      <c r="EC60" s="370"/>
      <c r="ED60" s="370"/>
      <c r="EE60" s="370"/>
      <c r="EF60" s="370"/>
      <c r="EG60" s="370"/>
      <c r="EH60" s="370"/>
      <c r="EI60" s="370"/>
      <c r="EJ60" s="370"/>
      <c r="EK60" s="370"/>
      <c r="EL60" s="370"/>
      <c r="EM60" s="370"/>
      <c r="EN60" s="370"/>
      <c r="EO60" s="370"/>
      <c r="EP60" s="370"/>
      <c r="EQ60" s="370"/>
      <c r="ER60" s="370"/>
      <c r="ES60" s="370"/>
      <c r="ET60" s="370"/>
      <c r="EU60" s="370"/>
      <c r="EV60" s="370"/>
      <c r="EW60" s="370"/>
      <c r="EX60" s="370"/>
      <c r="EY60" s="370"/>
      <c r="EZ60" s="370"/>
      <c r="FA60" s="370"/>
      <c r="FB60" s="370"/>
      <c r="FC60" s="370"/>
      <c r="FD60" s="370"/>
      <c r="FE60" s="367"/>
      <c r="FF60" s="367"/>
      <c r="FG60" s="367"/>
      <c r="FH60" s="367"/>
      <c r="FI60" s="367"/>
      <c r="FJ60" s="367"/>
      <c r="FK60" s="367"/>
      <c r="FL60" s="367"/>
      <c r="FM60" s="367"/>
      <c r="FN60" s="367"/>
      <c r="FO60" s="367"/>
      <c r="FP60" s="367"/>
      <c r="FQ60" s="367"/>
      <c r="FR60" s="367"/>
      <c r="FS60" s="367"/>
      <c r="FT60" s="367"/>
      <c r="FU60" s="367"/>
      <c r="FV60" s="367"/>
      <c r="FW60" s="367"/>
      <c r="FX60" s="367"/>
      <c r="FY60" s="367"/>
      <c r="FZ60" s="367"/>
      <c r="GA60" s="367"/>
      <c r="GB60" s="367"/>
      <c r="GC60" s="367"/>
      <c r="GD60" s="367"/>
      <c r="GE60" s="367"/>
      <c r="GF60" s="367"/>
      <c r="GG60" s="293"/>
      <c r="GH60" s="293"/>
      <c r="GI60" s="293"/>
      <c r="GJ60" s="293"/>
      <c r="GK60" s="293"/>
      <c r="GL60" s="293"/>
      <c r="GM60" s="293"/>
      <c r="GN60" s="293"/>
      <c r="GO60" s="293"/>
      <c r="GP60" s="293"/>
      <c r="GQ60" s="293"/>
      <c r="GR60" s="293"/>
      <c r="GS60" s="293"/>
      <c r="GT60" s="293"/>
      <c r="GU60" s="293"/>
      <c r="GV60" s="293"/>
      <c r="GW60" s="293"/>
      <c r="GX60" s="293"/>
      <c r="GY60" s="293"/>
      <c r="GZ60" s="293"/>
    </row>
    <row r="61" spans="1:211" s="353" customFormat="1" ht="15" customHeight="1" x14ac:dyDescent="0.2">
      <c r="A61" s="388"/>
      <c r="B61" s="388"/>
      <c r="D61" s="388"/>
      <c r="E61" s="390"/>
      <c r="F61" s="391"/>
      <c r="G61" s="388"/>
      <c r="H61" s="392"/>
      <c r="J61" s="393"/>
      <c r="K61" s="394"/>
      <c r="L61" s="395"/>
      <c r="M61" s="396"/>
      <c r="N61" s="396"/>
      <c r="O61" s="396"/>
      <c r="P61" s="397"/>
      <c r="Q61" s="398"/>
      <c r="R61" s="399"/>
      <c r="S61" s="400"/>
      <c r="T61" s="400"/>
      <c r="U61" s="403"/>
      <c r="V61" s="402"/>
      <c r="W61" s="262"/>
      <c r="X61" s="262"/>
      <c r="Y61" s="262"/>
      <c r="Z61" s="262"/>
      <c r="AA61" s="262"/>
      <c r="AB61" s="262"/>
      <c r="AC61" s="262"/>
      <c r="AD61" s="262"/>
      <c r="AE61" s="262"/>
      <c r="AF61" s="262"/>
      <c r="AG61" s="262"/>
      <c r="AH61" s="262"/>
      <c r="AI61" s="262"/>
      <c r="AJ61" s="262"/>
      <c r="AK61" s="262"/>
      <c r="AL61" s="262"/>
      <c r="AM61" s="262"/>
      <c r="AN61" s="262"/>
      <c r="AO61" s="262"/>
      <c r="AP61" s="262"/>
      <c r="AQ61" s="262"/>
      <c r="AR61" s="262"/>
      <c r="AS61" s="262"/>
      <c r="AT61" s="262"/>
      <c r="AU61" s="262"/>
      <c r="AV61" s="262"/>
      <c r="AW61" s="262"/>
      <c r="AX61" s="262"/>
      <c r="AY61" s="262"/>
      <c r="AZ61" s="262"/>
      <c r="BA61" s="262"/>
      <c r="BB61" s="262"/>
      <c r="BC61" s="262"/>
      <c r="BD61" s="262"/>
      <c r="BE61" s="262"/>
      <c r="BF61" s="262"/>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DO61" s="380"/>
      <c r="DP61" s="380"/>
      <c r="DQ61" s="380"/>
      <c r="DR61" s="380"/>
      <c r="DS61" s="367"/>
      <c r="DT61" s="381"/>
      <c r="DU61" s="370"/>
      <c r="DV61" s="370"/>
      <c r="DW61" s="370"/>
      <c r="DX61" s="370"/>
      <c r="DY61" s="370"/>
      <c r="DZ61" s="370"/>
      <c r="EA61" s="370"/>
      <c r="EB61" s="370"/>
      <c r="EC61" s="370"/>
      <c r="ED61" s="370"/>
      <c r="EE61" s="370"/>
      <c r="EF61" s="370"/>
      <c r="EG61" s="370"/>
      <c r="EH61" s="370"/>
      <c r="EI61" s="370"/>
      <c r="EJ61" s="370"/>
      <c r="EK61" s="370"/>
      <c r="EL61" s="370"/>
      <c r="EM61" s="370"/>
      <c r="EN61" s="370"/>
      <c r="EO61" s="370"/>
      <c r="EP61" s="370"/>
      <c r="EQ61" s="370"/>
      <c r="ER61" s="370"/>
      <c r="ES61" s="370"/>
      <c r="ET61" s="370"/>
      <c r="EU61" s="370"/>
      <c r="EV61" s="370"/>
      <c r="EW61" s="370"/>
      <c r="EX61" s="370"/>
      <c r="EY61" s="370"/>
      <c r="EZ61" s="370"/>
      <c r="FA61" s="370"/>
      <c r="FB61" s="370"/>
      <c r="FC61" s="370"/>
      <c r="FD61" s="370"/>
      <c r="FE61" s="383"/>
      <c r="FF61" s="367"/>
      <c r="FG61" s="367"/>
      <c r="FH61" s="367"/>
      <c r="FI61" s="367"/>
      <c r="FJ61" s="367"/>
      <c r="FK61" s="367"/>
      <c r="FL61" s="367"/>
      <c r="FM61" s="367"/>
      <c r="FN61" s="367"/>
      <c r="FO61" s="367"/>
      <c r="FP61" s="367"/>
      <c r="FQ61" s="367"/>
      <c r="FR61" s="367"/>
      <c r="FS61" s="367"/>
      <c r="FT61" s="367"/>
      <c r="FU61" s="367"/>
      <c r="FV61" s="367"/>
      <c r="FW61" s="367"/>
      <c r="FX61" s="367"/>
      <c r="FY61" s="367"/>
      <c r="FZ61" s="367"/>
      <c r="GA61" s="367"/>
      <c r="GB61" s="367"/>
      <c r="GC61" s="367"/>
      <c r="GD61" s="367"/>
      <c r="GE61" s="367"/>
      <c r="GF61" s="367"/>
      <c r="GG61" s="293"/>
      <c r="GH61" s="293"/>
      <c r="GI61" s="293"/>
      <c r="GJ61" s="293"/>
      <c r="GK61" s="293"/>
      <c r="GL61" s="293"/>
      <c r="GM61" s="293"/>
      <c r="GN61" s="293"/>
      <c r="GO61" s="293"/>
      <c r="GP61" s="293"/>
      <c r="GQ61" s="293"/>
      <c r="GR61" s="293"/>
      <c r="GS61" s="293"/>
      <c r="GT61" s="293"/>
      <c r="GU61" s="293"/>
      <c r="GV61" s="293"/>
      <c r="GW61" s="293"/>
      <c r="GX61" s="293"/>
      <c r="GY61" s="293"/>
      <c r="GZ61" s="293"/>
      <c r="HA61" s="293"/>
      <c r="HB61" s="293"/>
      <c r="HC61" s="293"/>
    </row>
    <row r="62" spans="1:211" s="353" customFormat="1" ht="15" customHeight="1" x14ac:dyDescent="0.2">
      <c r="A62" s="388"/>
      <c r="B62" s="388"/>
      <c r="D62" s="388"/>
      <c r="E62" s="390"/>
      <c r="F62" s="391"/>
      <c r="G62" s="388"/>
      <c r="H62" s="392"/>
      <c r="J62" s="393"/>
      <c r="K62" s="394"/>
      <c r="L62" s="395"/>
      <c r="M62" s="396"/>
      <c r="N62" s="396"/>
      <c r="O62" s="396"/>
      <c r="P62" s="397"/>
      <c r="Q62" s="398"/>
      <c r="R62" s="399"/>
      <c r="S62" s="400"/>
      <c r="T62" s="400"/>
      <c r="U62" s="401"/>
      <c r="V62" s="402"/>
      <c r="W62" s="262"/>
      <c r="X62" s="262"/>
      <c r="Y62" s="262"/>
      <c r="Z62" s="262"/>
      <c r="AA62" s="262"/>
      <c r="AB62" s="262"/>
      <c r="AC62" s="262"/>
      <c r="AD62" s="262"/>
      <c r="AE62" s="262"/>
      <c r="AF62" s="262"/>
      <c r="AG62" s="262"/>
      <c r="AH62" s="262"/>
      <c r="AI62" s="262"/>
      <c r="AJ62" s="262"/>
      <c r="AK62" s="262"/>
      <c r="AL62" s="262"/>
      <c r="AM62" s="262"/>
      <c r="AN62" s="262"/>
      <c r="AO62" s="262"/>
      <c r="AP62" s="262"/>
      <c r="AQ62" s="262"/>
      <c r="AR62" s="262"/>
      <c r="AS62" s="262"/>
      <c r="AT62" s="262"/>
      <c r="AU62" s="262"/>
      <c r="AV62" s="262"/>
      <c r="AW62" s="262"/>
      <c r="AX62" s="262"/>
      <c r="AY62" s="262"/>
      <c r="AZ62" s="262"/>
      <c r="BA62" s="262"/>
      <c r="BB62" s="262"/>
      <c r="BC62" s="262"/>
      <c r="BD62" s="262"/>
      <c r="BE62" s="262"/>
      <c r="BF62" s="262"/>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DO62" s="380"/>
      <c r="DP62" s="380"/>
      <c r="DQ62" s="380"/>
      <c r="DR62" s="380"/>
      <c r="DS62" s="367"/>
      <c r="DT62" s="367"/>
      <c r="DU62" s="370"/>
      <c r="DV62" s="370"/>
      <c r="DW62" s="370"/>
      <c r="DX62" s="370"/>
      <c r="DY62" s="370"/>
      <c r="DZ62" s="370"/>
      <c r="EA62" s="370"/>
      <c r="EB62" s="370"/>
      <c r="EC62" s="370"/>
      <c r="ED62" s="370"/>
      <c r="EE62" s="370"/>
      <c r="EF62" s="370"/>
      <c r="EG62" s="370"/>
      <c r="EH62" s="370"/>
      <c r="EI62" s="370"/>
      <c r="EJ62" s="370"/>
      <c r="EK62" s="370"/>
      <c r="EL62" s="370"/>
      <c r="EM62" s="370"/>
      <c r="EN62" s="370"/>
      <c r="EO62" s="370"/>
      <c r="EP62" s="370"/>
      <c r="EQ62" s="370"/>
      <c r="ER62" s="370"/>
      <c r="ES62" s="370"/>
      <c r="ET62" s="370"/>
      <c r="EU62" s="370"/>
      <c r="EV62" s="370"/>
      <c r="EW62" s="370"/>
      <c r="EX62" s="370"/>
      <c r="EY62" s="370"/>
      <c r="EZ62" s="370"/>
      <c r="FA62" s="370"/>
      <c r="FB62" s="370"/>
      <c r="FC62" s="370"/>
      <c r="FD62" s="370"/>
      <c r="FE62" s="367"/>
      <c r="FF62" s="367"/>
      <c r="FG62" s="367"/>
      <c r="FH62" s="367"/>
      <c r="FI62" s="367"/>
      <c r="FJ62" s="367"/>
      <c r="FK62" s="367"/>
      <c r="FL62" s="367"/>
      <c r="FM62" s="367"/>
      <c r="FN62" s="367"/>
      <c r="FO62" s="367"/>
      <c r="FP62" s="367"/>
      <c r="FQ62" s="367"/>
      <c r="FR62" s="367"/>
      <c r="FS62" s="367"/>
      <c r="FT62" s="367"/>
      <c r="FU62" s="367"/>
      <c r="FV62" s="367"/>
      <c r="FW62" s="367"/>
      <c r="FX62" s="367"/>
      <c r="FY62" s="367"/>
      <c r="FZ62" s="367"/>
      <c r="GA62" s="367"/>
      <c r="GB62" s="367"/>
      <c r="GC62" s="367"/>
      <c r="GD62" s="367"/>
      <c r="GE62" s="367"/>
      <c r="GF62" s="367"/>
      <c r="GG62" s="293"/>
      <c r="GH62" s="293"/>
      <c r="GI62" s="293"/>
      <c r="GJ62" s="293"/>
      <c r="GK62" s="293"/>
      <c r="GL62" s="293"/>
      <c r="GM62" s="293"/>
      <c r="GN62" s="293"/>
      <c r="GO62" s="293"/>
      <c r="GP62" s="293"/>
      <c r="GQ62" s="293"/>
      <c r="GR62" s="293"/>
      <c r="GS62" s="293"/>
      <c r="GT62" s="293"/>
      <c r="GU62" s="293"/>
      <c r="GV62" s="293"/>
      <c r="GW62" s="293"/>
      <c r="GX62" s="293"/>
      <c r="GY62" s="293"/>
      <c r="GZ62" s="293"/>
    </row>
    <row r="63" spans="1:211" s="353" customFormat="1" ht="15" customHeight="1" x14ac:dyDescent="0.2">
      <c r="A63" s="388"/>
      <c r="B63" s="388"/>
      <c r="D63" s="388"/>
      <c r="E63" s="390"/>
      <c r="F63" s="391"/>
      <c r="G63" s="388"/>
      <c r="H63" s="392"/>
      <c r="J63" s="393"/>
      <c r="K63" s="394"/>
      <c r="L63" s="395"/>
      <c r="M63" s="396"/>
      <c r="N63" s="396"/>
      <c r="O63" s="396"/>
      <c r="P63" s="397"/>
      <c r="Q63" s="398"/>
      <c r="R63" s="399"/>
      <c r="S63" s="400"/>
      <c r="T63" s="400"/>
      <c r="U63" s="403"/>
      <c r="V63" s="402"/>
      <c r="W63" s="262"/>
      <c r="X63" s="262"/>
      <c r="Y63" s="262"/>
      <c r="Z63" s="262"/>
      <c r="AA63" s="262"/>
      <c r="AB63" s="262"/>
      <c r="AC63" s="262"/>
      <c r="AD63" s="262"/>
      <c r="AE63" s="262"/>
      <c r="AF63" s="262"/>
      <c r="AG63" s="262"/>
      <c r="AH63" s="262"/>
      <c r="AI63" s="262"/>
      <c r="AJ63" s="262"/>
      <c r="AK63" s="262"/>
      <c r="AL63" s="262"/>
      <c r="AM63" s="262"/>
      <c r="AN63" s="262"/>
      <c r="AO63" s="262"/>
      <c r="AP63" s="262"/>
      <c r="AQ63" s="262"/>
      <c r="AR63" s="262"/>
      <c r="AS63" s="262"/>
      <c r="AT63" s="262"/>
      <c r="AU63" s="262"/>
      <c r="AV63" s="262"/>
      <c r="AW63" s="262"/>
      <c r="AX63" s="262"/>
      <c r="AY63" s="262"/>
      <c r="AZ63" s="262"/>
      <c r="BA63" s="262"/>
      <c r="BB63" s="262"/>
      <c r="BC63" s="262"/>
      <c r="BD63" s="262"/>
      <c r="BE63" s="262"/>
      <c r="BF63" s="262"/>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DO63" s="380"/>
      <c r="DP63" s="380"/>
      <c r="DQ63" s="380"/>
      <c r="DR63" s="380"/>
      <c r="DS63" s="367"/>
      <c r="DT63" s="381"/>
      <c r="DU63" s="370"/>
      <c r="DV63" s="370"/>
      <c r="DW63" s="370"/>
      <c r="DX63" s="370"/>
      <c r="DY63" s="370"/>
      <c r="DZ63" s="370"/>
      <c r="EA63" s="370"/>
      <c r="EB63" s="370"/>
      <c r="EC63" s="370"/>
      <c r="ED63" s="370"/>
      <c r="EE63" s="370"/>
      <c r="EF63" s="370"/>
      <c r="EG63" s="370"/>
      <c r="EH63" s="370"/>
      <c r="EI63" s="370"/>
      <c r="EJ63" s="370"/>
      <c r="EK63" s="370"/>
      <c r="EL63" s="370"/>
      <c r="EM63" s="370"/>
      <c r="EN63" s="370"/>
      <c r="EO63" s="370"/>
      <c r="EP63" s="370"/>
      <c r="EQ63" s="370"/>
      <c r="ER63" s="370"/>
      <c r="ES63" s="370"/>
      <c r="ET63" s="370"/>
      <c r="EU63" s="370"/>
      <c r="EV63" s="370"/>
      <c r="EW63" s="370"/>
      <c r="EX63" s="370"/>
      <c r="EY63" s="370"/>
      <c r="EZ63" s="370"/>
      <c r="FA63" s="370"/>
      <c r="FB63" s="370"/>
      <c r="FC63" s="370"/>
      <c r="FD63" s="370"/>
      <c r="FE63" s="383"/>
      <c r="FF63" s="367"/>
      <c r="FG63" s="367"/>
      <c r="FH63" s="367"/>
      <c r="FI63" s="367"/>
      <c r="FJ63" s="367"/>
      <c r="FK63" s="367"/>
      <c r="FL63" s="367"/>
      <c r="FM63" s="367"/>
      <c r="FN63" s="367"/>
      <c r="FO63" s="367"/>
      <c r="FP63" s="367"/>
      <c r="FQ63" s="367"/>
      <c r="FR63" s="367"/>
      <c r="FS63" s="367"/>
      <c r="FT63" s="367"/>
      <c r="FU63" s="367"/>
      <c r="FV63" s="367"/>
      <c r="FW63" s="367"/>
      <c r="FX63" s="367"/>
      <c r="FY63" s="367"/>
      <c r="FZ63" s="367"/>
      <c r="GA63" s="367"/>
      <c r="GB63" s="367"/>
      <c r="GC63" s="367"/>
      <c r="GD63" s="367"/>
      <c r="GE63" s="367"/>
      <c r="GF63" s="367"/>
      <c r="GG63" s="293"/>
      <c r="GH63" s="293"/>
      <c r="GI63" s="293"/>
      <c r="GJ63" s="293"/>
      <c r="GK63" s="293"/>
      <c r="GL63" s="293"/>
      <c r="GM63" s="293"/>
      <c r="GN63" s="293"/>
      <c r="GO63" s="293"/>
      <c r="GP63" s="293"/>
      <c r="GQ63" s="293"/>
      <c r="GR63" s="293"/>
      <c r="GS63" s="293"/>
      <c r="GT63" s="293"/>
      <c r="GU63" s="293"/>
      <c r="GV63" s="293"/>
      <c r="GW63" s="293"/>
      <c r="GX63" s="293"/>
      <c r="GY63" s="293"/>
      <c r="GZ63" s="293"/>
      <c r="HA63" s="293"/>
      <c r="HB63" s="293"/>
      <c r="HC63" s="293"/>
    </row>
    <row r="64" spans="1:211" s="353" customFormat="1" ht="15" customHeight="1" x14ac:dyDescent="0.2">
      <c r="A64" s="388"/>
      <c r="B64" s="388"/>
      <c r="D64" s="388"/>
      <c r="E64" s="390"/>
      <c r="F64" s="391"/>
      <c r="G64" s="388"/>
      <c r="H64" s="392"/>
      <c r="J64" s="393"/>
      <c r="K64" s="394"/>
      <c r="L64" s="395"/>
      <c r="M64" s="396"/>
      <c r="N64" s="396"/>
      <c r="O64" s="396"/>
      <c r="P64" s="397"/>
      <c r="Q64" s="398"/>
      <c r="R64" s="399"/>
      <c r="S64" s="400"/>
      <c r="T64" s="400"/>
      <c r="U64" s="401"/>
      <c r="V64" s="402"/>
      <c r="W64" s="262"/>
      <c r="X64" s="262"/>
      <c r="Y64" s="262"/>
      <c r="Z64" s="262"/>
      <c r="AA64" s="262"/>
      <c r="AB64" s="262"/>
      <c r="AC64" s="262"/>
      <c r="AD64" s="262"/>
      <c r="AE64" s="262"/>
      <c r="AF64" s="262"/>
      <c r="AG64" s="262"/>
      <c r="AH64" s="262"/>
      <c r="AI64" s="262"/>
      <c r="AJ64" s="262"/>
      <c r="AK64" s="262"/>
      <c r="AL64" s="262"/>
      <c r="AM64" s="262"/>
      <c r="AN64" s="262"/>
      <c r="AO64" s="262"/>
      <c r="AP64" s="262"/>
      <c r="AQ64" s="262"/>
      <c r="AR64" s="262"/>
      <c r="AS64" s="262"/>
      <c r="AT64" s="262"/>
      <c r="AU64" s="262"/>
      <c r="AV64" s="262"/>
      <c r="AW64" s="262"/>
      <c r="AX64" s="262"/>
      <c r="AY64" s="262"/>
      <c r="AZ64" s="262"/>
      <c r="BA64" s="262"/>
      <c r="BB64" s="262"/>
      <c r="BC64" s="262"/>
      <c r="BD64" s="262"/>
      <c r="BE64" s="262"/>
      <c r="BF64" s="262"/>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DO64" s="380"/>
      <c r="DP64" s="380"/>
      <c r="DQ64" s="380"/>
      <c r="DR64" s="380"/>
      <c r="DS64" s="367"/>
      <c r="DT64" s="367"/>
      <c r="DU64" s="370"/>
      <c r="DV64" s="370"/>
      <c r="DW64" s="370"/>
      <c r="DX64" s="370"/>
      <c r="DY64" s="370"/>
      <c r="DZ64" s="370"/>
      <c r="EA64" s="370"/>
      <c r="EB64" s="370"/>
      <c r="EC64" s="370"/>
      <c r="ED64" s="370"/>
      <c r="EE64" s="370"/>
      <c r="EF64" s="370"/>
      <c r="EG64" s="370"/>
      <c r="EH64" s="370"/>
      <c r="EI64" s="370"/>
      <c r="EJ64" s="370"/>
      <c r="EK64" s="370"/>
      <c r="EL64" s="370"/>
      <c r="EM64" s="370"/>
      <c r="EN64" s="370"/>
      <c r="EO64" s="370"/>
      <c r="EP64" s="370"/>
      <c r="EQ64" s="370"/>
      <c r="ER64" s="370"/>
      <c r="ES64" s="370"/>
      <c r="ET64" s="370"/>
      <c r="EU64" s="370"/>
      <c r="EV64" s="370"/>
      <c r="EW64" s="370"/>
      <c r="EX64" s="370"/>
      <c r="EY64" s="370"/>
      <c r="EZ64" s="370"/>
      <c r="FA64" s="370"/>
      <c r="FB64" s="370"/>
      <c r="FC64" s="370"/>
      <c r="FD64" s="370"/>
      <c r="FE64" s="367"/>
      <c r="FF64" s="367"/>
      <c r="FG64" s="367"/>
      <c r="FH64" s="367"/>
      <c r="FI64" s="367"/>
      <c r="FJ64" s="367"/>
      <c r="FK64" s="367"/>
      <c r="FL64" s="367"/>
      <c r="FM64" s="367"/>
      <c r="FN64" s="367"/>
      <c r="FO64" s="367"/>
      <c r="FP64" s="367"/>
      <c r="FQ64" s="367"/>
      <c r="FR64" s="367"/>
      <c r="FS64" s="367"/>
      <c r="FT64" s="367"/>
      <c r="FU64" s="367"/>
      <c r="FV64" s="367"/>
      <c r="FW64" s="367"/>
      <c r="FX64" s="367"/>
      <c r="FY64" s="367"/>
      <c r="FZ64" s="367"/>
      <c r="GA64" s="367"/>
      <c r="GB64" s="367"/>
      <c r="GC64" s="367"/>
      <c r="GD64" s="367"/>
      <c r="GE64" s="367"/>
      <c r="GF64" s="367"/>
      <c r="GG64" s="293"/>
      <c r="GH64" s="293"/>
      <c r="GI64" s="293"/>
      <c r="GJ64" s="293"/>
      <c r="GK64" s="293"/>
      <c r="GL64" s="293"/>
      <c r="GM64" s="293"/>
      <c r="GN64" s="293"/>
      <c r="GO64" s="293"/>
      <c r="GP64" s="293"/>
      <c r="GQ64" s="293"/>
      <c r="GR64" s="293"/>
      <c r="GS64" s="293"/>
      <c r="GT64" s="293"/>
      <c r="GU64" s="293"/>
      <c r="GV64" s="293"/>
      <c r="GW64" s="293"/>
      <c r="GX64" s="293"/>
      <c r="GY64" s="293"/>
      <c r="GZ64" s="293"/>
    </row>
    <row r="65" spans="1:211" s="353" customFormat="1" ht="15" customHeight="1" x14ac:dyDescent="0.2">
      <c r="A65" s="388"/>
      <c r="B65" s="388"/>
      <c r="D65" s="388"/>
      <c r="E65" s="390"/>
      <c r="F65" s="391"/>
      <c r="G65" s="388"/>
      <c r="H65" s="392"/>
      <c r="J65" s="393"/>
      <c r="K65" s="394"/>
      <c r="L65" s="395"/>
      <c r="M65" s="396"/>
      <c r="N65" s="396"/>
      <c r="O65" s="396"/>
      <c r="P65" s="397"/>
      <c r="Q65" s="398"/>
      <c r="R65" s="399"/>
      <c r="S65" s="400"/>
      <c r="T65" s="400"/>
      <c r="U65" s="403"/>
      <c r="V65" s="402"/>
      <c r="W65" s="262"/>
      <c r="X65" s="262"/>
      <c r="Y65" s="262"/>
      <c r="Z65" s="262"/>
      <c r="AA65" s="262"/>
      <c r="AB65" s="262"/>
      <c r="AC65" s="262"/>
      <c r="AD65" s="262"/>
      <c r="AE65" s="262"/>
      <c r="AF65" s="262"/>
      <c r="AG65" s="262"/>
      <c r="AH65" s="262"/>
      <c r="AI65" s="262"/>
      <c r="AJ65" s="262"/>
      <c r="AK65" s="262"/>
      <c r="AL65" s="262"/>
      <c r="AM65" s="262"/>
      <c r="AN65" s="262"/>
      <c r="AO65" s="262"/>
      <c r="AP65" s="262"/>
      <c r="AQ65" s="262"/>
      <c r="AR65" s="262"/>
      <c r="AS65" s="262"/>
      <c r="AT65" s="262"/>
      <c r="AU65" s="262"/>
      <c r="AV65" s="262"/>
      <c r="AW65" s="262"/>
      <c r="AX65" s="262"/>
      <c r="AY65" s="262"/>
      <c r="AZ65" s="262"/>
      <c r="BA65" s="262"/>
      <c r="BB65" s="262"/>
      <c r="BC65" s="262"/>
      <c r="BD65" s="262"/>
      <c r="BE65" s="262"/>
      <c r="BF65" s="262"/>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DO65" s="380"/>
      <c r="DP65" s="380"/>
      <c r="DQ65" s="380"/>
      <c r="DR65" s="380"/>
      <c r="DS65" s="367"/>
      <c r="DT65" s="381"/>
      <c r="DU65" s="370"/>
      <c r="DV65" s="370"/>
      <c r="DW65" s="370"/>
      <c r="DX65" s="370"/>
      <c r="DY65" s="370"/>
      <c r="DZ65" s="370"/>
      <c r="EA65" s="370"/>
      <c r="EB65" s="370"/>
      <c r="EC65" s="370"/>
      <c r="ED65" s="370"/>
      <c r="EE65" s="370"/>
      <c r="EF65" s="370"/>
      <c r="EG65" s="370"/>
      <c r="EH65" s="370"/>
      <c r="EI65" s="370"/>
      <c r="EJ65" s="370"/>
      <c r="EK65" s="370"/>
      <c r="EL65" s="370"/>
      <c r="EM65" s="370"/>
      <c r="EN65" s="370"/>
      <c r="EO65" s="370"/>
      <c r="EP65" s="370"/>
      <c r="EQ65" s="370"/>
      <c r="ER65" s="370"/>
      <c r="ES65" s="370"/>
      <c r="ET65" s="370"/>
      <c r="EU65" s="370"/>
      <c r="EV65" s="370"/>
      <c r="EW65" s="370"/>
      <c r="EX65" s="370"/>
      <c r="EY65" s="370"/>
      <c r="EZ65" s="370"/>
      <c r="FA65" s="370"/>
      <c r="FB65" s="370"/>
      <c r="FC65" s="370"/>
      <c r="FD65" s="370"/>
      <c r="FE65" s="383"/>
      <c r="FF65" s="367"/>
      <c r="FG65" s="367"/>
      <c r="FH65" s="367"/>
      <c r="FI65" s="367"/>
      <c r="FJ65" s="367"/>
      <c r="FK65" s="367"/>
      <c r="FL65" s="367"/>
      <c r="FM65" s="367"/>
      <c r="FN65" s="367"/>
      <c r="FO65" s="367"/>
      <c r="FP65" s="367"/>
      <c r="FQ65" s="367"/>
      <c r="FR65" s="367"/>
      <c r="FS65" s="367"/>
      <c r="FT65" s="367"/>
      <c r="FU65" s="367"/>
      <c r="FV65" s="367"/>
      <c r="FW65" s="367"/>
      <c r="FX65" s="367"/>
      <c r="FY65" s="367"/>
      <c r="FZ65" s="367"/>
      <c r="GA65" s="367"/>
      <c r="GB65" s="367"/>
      <c r="GC65" s="367"/>
      <c r="GD65" s="367"/>
      <c r="GE65" s="367"/>
      <c r="GF65" s="367"/>
      <c r="GG65" s="293"/>
      <c r="GH65" s="293"/>
      <c r="GI65" s="293"/>
      <c r="GJ65" s="293"/>
      <c r="GK65" s="293"/>
      <c r="GL65" s="293"/>
      <c r="GM65" s="293"/>
      <c r="GN65" s="293"/>
      <c r="GO65" s="293"/>
      <c r="GP65" s="293"/>
      <c r="GQ65" s="293"/>
      <c r="GR65" s="293"/>
      <c r="GS65" s="293"/>
      <c r="GT65" s="293"/>
      <c r="GU65" s="293"/>
      <c r="GV65" s="293"/>
      <c r="GW65" s="293"/>
      <c r="GX65" s="293"/>
      <c r="GY65" s="293"/>
      <c r="GZ65" s="293"/>
      <c r="HA65" s="293"/>
      <c r="HB65" s="293"/>
      <c r="HC65" s="293"/>
    </row>
    <row r="66" spans="1:211" s="353" customFormat="1" ht="15" customHeight="1" x14ac:dyDescent="0.2">
      <c r="A66" s="388"/>
      <c r="B66" s="388"/>
      <c r="D66" s="388"/>
      <c r="E66" s="390"/>
      <c r="F66" s="391"/>
      <c r="G66" s="388"/>
      <c r="H66" s="392"/>
      <c r="J66" s="393"/>
      <c r="K66" s="394"/>
      <c r="L66" s="395"/>
      <c r="M66" s="396"/>
      <c r="N66" s="396"/>
      <c r="O66" s="396"/>
      <c r="P66" s="397"/>
      <c r="Q66" s="398"/>
      <c r="R66" s="399"/>
      <c r="S66" s="400"/>
      <c r="T66" s="400"/>
      <c r="U66" s="401"/>
      <c r="V66" s="402"/>
      <c r="W66" s="262"/>
      <c r="X66" s="262"/>
      <c r="Y66" s="262"/>
      <c r="Z66" s="262"/>
      <c r="AA66" s="262"/>
      <c r="AB66" s="262"/>
      <c r="AC66" s="262"/>
      <c r="AD66" s="262"/>
      <c r="AE66" s="262"/>
      <c r="AF66" s="262"/>
      <c r="AG66" s="262"/>
      <c r="AH66" s="262"/>
      <c r="AI66" s="262"/>
      <c r="AJ66" s="262"/>
      <c r="AK66" s="262"/>
      <c r="AL66" s="262"/>
      <c r="AM66" s="262"/>
      <c r="AN66" s="262"/>
      <c r="AO66" s="262"/>
      <c r="AP66" s="262"/>
      <c r="AQ66" s="262"/>
      <c r="AR66" s="262"/>
      <c r="AS66" s="262"/>
      <c r="AT66" s="262"/>
      <c r="AU66" s="262"/>
      <c r="AV66" s="262"/>
      <c r="AW66" s="262"/>
      <c r="AX66" s="262"/>
      <c r="AY66" s="262"/>
      <c r="AZ66" s="262"/>
      <c r="BA66" s="262"/>
      <c r="BB66" s="262"/>
      <c r="BC66" s="262"/>
      <c r="BD66" s="262"/>
      <c r="BE66" s="262"/>
      <c r="BF66" s="262"/>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DO66" s="380"/>
      <c r="DP66" s="380"/>
      <c r="DQ66" s="380"/>
      <c r="DR66" s="380"/>
      <c r="DS66" s="367"/>
      <c r="DT66" s="367"/>
      <c r="DU66" s="370"/>
      <c r="DV66" s="370"/>
      <c r="DW66" s="370"/>
      <c r="DX66" s="370"/>
      <c r="DY66" s="370"/>
      <c r="DZ66" s="370"/>
      <c r="EA66" s="370"/>
      <c r="EB66" s="370"/>
      <c r="EC66" s="370"/>
      <c r="ED66" s="370"/>
      <c r="EE66" s="370"/>
      <c r="EF66" s="370"/>
      <c r="EG66" s="370"/>
      <c r="EH66" s="370"/>
      <c r="EI66" s="370"/>
      <c r="EJ66" s="370"/>
      <c r="EK66" s="370"/>
      <c r="EL66" s="370"/>
      <c r="EM66" s="370"/>
      <c r="EN66" s="370"/>
      <c r="EO66" s="370"/>
      <c r="EP66" s="370"/>
      <c r="EQ66" s="370"/>
      <c r="ER66" s="370"/>
      <c r="ES66" s="370"/>
      <c r="ET66" s="370"/>
      <c r="EU66" s="370"/>
      <c r="EV66" s="370"/>
      <c r="EW66" s="370"/>
      <c r="EX66" s="370"/>
      <c r="EY66" s="370"/>
      <c r="EZ66" s="370"/>
      <c r="FA66" s="370"/>
      <c r="FB66" s="370"/>
      <c r="FC66" s="370"/>
      <c r="FD66" s="370"/>
      <c r="FE66" s="367"/>
      <c r="FF66" s="367"/>
      <c r="FG66" s="367"/>
      <c r="FH66" s="367"/>
      <c r="FI66" s="367"/>
      <c r="FJ66" s="367"/>
      <c r="FK66" s="367"/>
      <c r="FL66" s="367"/>
      <c r="FM66" s="367"/>
      <c r="FN66" s="367"/>
      <c r="FO66" s="367"/>
      <c r="FP66" s="367"/>
      <c r="FQ66" s="367"/>
      <c r="FR66" s="367"/>
      <c r="FS66" s="367"/>
      <c r="FT66" s="367"/>
      <c r="FU66" s="367"/>
      <c r="FV66" s="367"/>
      <c r="FW66" s="367"/>
      <c r="FX66" s="367"/>
      <c r="FY66" s="367"/>
      <c r="FZ66" s="367"/>
      <c r="GA66" s="367"/>
      <c r="GB66" s="367"/>
      <c r="GC66" s="367"/>
      <c r="GD66" s="367"/>
      <c r="GE66" s="367"/>
      <c r="GF66" s="367"/>
      <c r="GG66" s="293"/>
      <c r="GH66" s="293"/>
      <c r="GI66" s="293"/>
      <c r="GJ66" s="293"/>
      <c r="GK66" s="293"/>
      <c r="GL66" s="293"/>
      <c r="GM66" s="293"/>
      <c r="GN66" s="293"/>
      <c r="GO66" s="293"/>
      <c r="GP66" s="293"/>
      <c r="GQ66" s="293"/>
      <c r="GR66" s="293"/>
      <c r="GS66" s="293"/>
      <c r="GT66" s="293"/>
      <c r="GU66" s="293"/>
      <c r="GV66" s="293"/>
      <c r="GW66" s="293"/>
      <c r="GX66" s="293"/>
      <c r="GY66" s="293"/>
      <c r="GZ66" s="293"/>
    </row>
    <row r="67" spans="1:211" s="353" customFormat="1" ht="15" customHeight="1" x14ac:dyDescent="0.2">
      <c r="A67" s="388"/>
      <c r="B67" s="388"/>
      <c r="D67" s="388"/>
      <c r="E67" s="390"/>
      <c r="F67" s="391"/>
      <c r="G67" s="388"/>
      <c r="H67" s="392"/>
      <c r="J67" s="393"/>
      <c r="K67" s="394"/>
      <c r="L67" s="395"/>
      <c r="M67" s="396"/>
      <c r="N67" s="396"/>
      <c r="O67" s="396"/>
      <c r="P67" s="397"/>
      <c r="Q67" s="398"/>
      <c r="R67" s="399"/>
      <c r="S67" s="400"/>
      <c r="T67" s="400"/>
      <c r="U67" s="403"/>
      <c r="V67" s="402"/>
      <c r="W67" s="262"/>
      <c r="X67" s="262"/>
      <c r="Y67" s="262"/>
      <c r="Z67" s="262"/>
      <c r="AA67" s="262"/>
      <c r="AB67" s="262"/>
      <c r="AC67" s="262"/>
      <c r="AD67" s="262"/>
      <c r="AE67" s="262"/>
      <c r="AF67" s="262"/>
      <c r="AG67" s="262"/>
      <c r="AH67" s="262"/>
      <c r="AI67" s="262"/>
      <c r="AJ67" s="262"/>
      <c r="AK67" s="262"/>
      <c r="AL67" s="262"/>
      <c r="AM67" s="262"/>
      <c r="AN67" s="262"/>
      <c r="AO67" s="262"/>
      <c r="AP67" s="262"/>
      <c r="AQ67" s="262"/>
      <c r="AR67" s="262"/>
      <c r="AS67" s="262"/>
      <c r="AT67" s="262"/>
      <c r="AU67" s="262"/>
      <c r="AV67" s="262"/>
      <c r="AW67" s="262"/>
      <c r="AX67" s="262"/>
      <c r="AY67" s="262"/>
      <c r="AZ67" s="262"/>
      <c r="BA67" s="262"/>
      <c r="BB67" s="262"/>
      <c r="BC67" s="262"/>
      <c r="BD67" s="262"/>
      <c r="BE67" s="262"/>
      <c r="BF67" s="262"/>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DO67" s="380"/>
      <c r="DP67" s="380"/>
      <c r="DQ67" s="380"/>
      <c r="DR67" s="380"/>
      <c r="DS67" s="367"/>
      <c r="DT67" s="381"/>
      <c r="DU67" s="370"/>
      <c r="DV67" s="370"/>
      <c r="DW67" s="370"/>
      <c r="DX67" s="370"/>
      <c r="DY67" s="370"/>
      <c r="DZ67" s="370"/>
      <c r="EA67" s="370"/>
      <c r="EB67" s="370"/>
      <c r="EC67" s="370"/>
      <c r="ED67" s="370"/>
      <c r="EE67" s="370"/>
      <c r="EF67" s="370"/>
      <c r="EG67" s="370"/>
      <c r="EH67" s="370"/>
      <c r="EI67" s="370"/>
      <c r="EJ67" s="370"/>
      <c r="EK67" s="370"/>
      <c r="EL67" s="370"/>
      <c r="EM67" s="370"/>
      <c r="EN67" s="370"/>
      <c r="EO67" s="370"/>
      <c r="EP67" s="370"/>
      <c r="EQ67" s="370"/>
      <c r="ER67" s="370"/>
      <c r="ES67" s="370"/>
      <c r="ET67" s="370"/>
      <c r="EU67" s="370"/>
      <c r="EV67" s="370"/>
      <c r="EW67" s="370"/>
      <c r="EX67" s="370"/>
      <c r="EY67" s="370"/>
      <c r="EZ67" s="370"/>
      <c r="FA67" s="370"/>
      <c r="FB67" s="370"/>
      <c r="FC67" s="370"/>
      <c r="FD67" s="370"/>
      <c r="FE67" s="383"/>
      <c r="FF67" s="367"/>
      <c r="FG67" s="367"/>
      <c r="FH67" s="367"/>
      <c r="FI67" s="367"/>
      <c r="FJ67" s="367"/>
      <c r="FK67" s="367"/>
      <c r="FL67" s="367"/>
      <c r="FM67" s="367"/>
      <c r="FN67" s="367"/>
      <c r="FO67" s="367"/>
      <c r="FP67" s="367"/>
      <c r="FQ67" s="367"/>
      <c r="FR67" s="367"/>
      <c r="FS67" s="367"/>
      <c r="FT67" s="367"/>
      <c r="FU67" s="367"/>
      <c r="FV67" s="367"/>
      <c r="FW67" s="367"/>
      <c r="FX67" s="367"/>
      <c r="FY67" s="367"/>
      <c r="FZ67" s="367"/>
      <c r="GA67" s="367"/>
      <c r="GB67" s="367"/>
      <c r="GC67" s="367"/>
      <c r="GD67" s="367"/>
      <c r="GE67" s="367"/>
      <c r="GF67" s="367"/>
      <c r="GG67" s="293"/>
      <c r="GH67" s="293"/>
      <c r="GI67" s="293"/>
      <c r="GJ67" s="293"/>
      <c r="GK67" s="293"/>
      <c r="GL67" s="293"/>
      <c r="GM67" s="293"/>
      <c r="GN67" s="293"/>
      <c r="GO67" s="293"/>
      <c r="GP67" s="293"/>
      <c r="GQ67" s="293"/>
      <c r="GR67" s="293"/>
      <c r="GS67" s="293"/>
      <c r="GT67" s="293"/>
      <c r="GU67" s="293"/>
      <c r="GV67" s="293"/>
      <c r="GW67" s="293"/>
      <c r="GX67" s="293"/>
      <c r="GY67" s="293"/>
      <c r="GZ67" s="293"/>
      <c r="HA67" s="293"/>
      <c r="HB67" s="293"/>
      <c r="HC67" s="293"/>
    </row>
    <row r="68" spans="1:211" s="353" customFormat="1" ht="15" customHeight="1" x14ac:dyDescent="0.2">
      <c r="A68" s="388"/>
      <c r="B68" s="388"/>
      <c r="D68" s="388"/>
      <c r="E68" s="390"/>
      <c r="F68" s="391"/>
      <c r="G68" s="388"/>
      <c r="H68" s="392"/>
      <c r="J68" s="393"/>
      <c r="K68" s="394"/>
      <c r="L68" s="395"/>
      <c r="M68" s="396"/>
      <c r="N68" s="396"/>
      <c r="O68" s="396"/>
      <c r="P68" s="397"/>
      <c r="Q68" s="398"/>
      <c r="R68" s="399"/>
      <c r="S68" s="400"/>
      <c r="T68" s="400"/>
      <c r="U68" s="401"/>
      <c r="V68" s="402"/>
      <c r="W68" s="262"/>
      <c r="X68" s="262"/>
      <c r="Y68" s="262"/>
      <c r="Z68" s="262"/>
      <c r="AA68" s="262"/>
      <c r="AB68" s="262"/>
      <c r="AC68" s="262"/>
      <c r="AD68" s="262"/>
      <c r="AE68" s="262"/>
      <c r="AF68" s="262"/>
      <c r="AG68" s="262"/>
      <c r="AH68" s="262"/>
      <c r="AI68" s="262"/>
      <c r="AJ68" s="262"/>
      <c r="AK68" s="262"/>
      <c r="AL68" s="262"/>
      <c r="AM68" s="262"/>
      <c r="AN68" s="262"/>
      <c r="AO68" s="262"/>
      <c r="AP68" s="262"/>
      <c r="AQ68" s="262"/>
      <c r="AR68" s="262"/>
      <c r="AS68" s="262"/>
      <c r="AT68" s="262"/>
      <c r="AU68" s="262"/>
      <c r="AV68" s="262"/>
      <c r="AW68" s="262"/>
      <c r="AX68" s="262"/>
      <c r="AY68" s="262"/>
      <c r="AZ68" s="262"/>
      <c r="BA68" s="262"/>
      <c r="BB68" s="262"/>
      <c r="BC68" s="262"/>
      <c r="BD68" s="262"/>
      <c r="BE68" s="262"/>
      <c r="BF68" s="262"/>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DO68" s="380"/>
      <c r="DP68" s="380"/>
      <c r="DQ68" s="380"/>
      <c r="DR68" s="380"/>
      <c r="DS68" s="367"/>
      <c r="DT68" s="367"/>
      <c r="DU68" s="370"/>
      <c r="DV68" s="370"/>
      <c r="DW68" s="370"/>
      <c r="DX68" s="370"/>
      <c r="DY68" s="370"/>
      <c r="DZ68" s="370"/>
      <c r="EA68" s="370"/>
      <c r="EB68" s="370"/>
      <c r="EC68" s="370"/>
      <c r="ED68" s="370"/>
      <c r="EE68" s="370"/>
      <c r="EF68" s="370"/>
      <c r="EG68" s="370"/>
      <c r="EH68" s="370"/>
      <c r="EI68" s="370"/>
      <c r="EJ68" s="370"/>
      <c r="EK68" s="370"/>
      <c r="EL68" s="370"/>
      <c r="EM68" s="370"/>
      <c r="EN68" s="370"/>
      <c r="EO68" s="370"/>
      <c r="EP68" s="370"/>
      <c r="EQ68" s="370"/>
      <c r="ER68" s="370"/>
      <c r="ES68" s="370"/>
      <c r="ET68" s="370"/>
      <c r="EU68" s="370"/>
      <c r="EV68" s="370"/>
      <c r="EW68" s="370"/>
      <c r="EX68" s="370"/>
      <c r="EY68" s="370"/>
      <c r="EZ68" s="370"/>
      <c r="FA68" s="370"/>
      <c r="FB68" s="370"/>
      <c r="FC68" s="370"/>
      <c r="FD68" s="370"/>
      <c r="FE68" s="367"/>
      <c r="FF68" s="367"/>
      <c r="FG68" s="367"/>
      <c r="FH68" s="367"/>
      <c r="FI68" s="367"/>
      <c r="FJ68" s="367"/>
      <c r="FK68" s="367"/>
      <c r="FL68" s="367"/>
      <c r="FM68" s="367"/>
      <c r="FN68" s="367"/>
      <c r="FO68" s="367"/>
      <c r="FP68" s="367"/>
      <c r="FQ68" s="367"/>
      <c r="FR68" s="367"/>
      <c r="FS68" s="367"/>
      <c r="FT68" s="367"/>
      <c r="FU68" s="367"/>
      <c r="FV68" s="367"/>
      <c r="FW68" s="367"/>
      <c r="FX68" s="367"/>
      <c r="FY68" s="367"/>
      <c r="FZ68" s="367"/>
      <c r="GA68" s="367"/>
      <c r="GB68" s="367"/>
      <c r="GC68" s="367"/>
      <c r="GD68" s="367"/>
      <c r="GE68" s="367"/>
      <c r="GF68" s="367"/>
      <c r="GG68" s="293"/>
      <c r="GH68" s="293"/>
      <c r="GI68" s="293"/>
      <c r="GJ68" s="293"/>
      <c r="GK68" s="293"/>
      <c r="GL68" s="293"/>
      <c r="GM68" s="293"/>
      <c r="GN68" s="293"/>
      <c r="GO68" s="293"/>
      <c r="GP68" s="293"/>
      <c r="GQ68" s="293"/>
      <c r="GR68" s="293"/>
      <c r="GS68" s="293"/>
      <c r="GT68" s="293"/>
      <c r="GU68" s="293"/>
      <c r="GV68" s="293"/>
      <c r="GW68" s="293"/>
      <c r="GX68" s="293"/>
      <c r="GY68" s="293"/>
      <c r="GZ68" s="293"/>
    </row>
    <row r="69" spans="1:211" s="353" customFormat="1" ht="15" customHeight="1" x14ac:dyDescent="0.2">
      <c r="A69" s="388"/>
      <c r="B69" s="388"/>
      <c r="D69" s="388"/>
      <c r="E69" s="390"/>
      <c r="F69" s="391"/>
      <c r="G69" s="388"/>
      <c r="H69" s="392"/>
      <c r="J69" s="393"/>
      <c r="K69" s="394"/>
      <c r="L69" s="395"/>
      <c r="M69" s="396"/>
      <c r="N69" s="396"/>
      <c r="O69" s="396"/>
      <c r="P69" s="397"/>
      <c r="Q69" s="398"/>
      <c r="R69" s="399"/>
      <c r="S69" s="400"/>
      <c r="T69" s="400"/>
      <c r="U69" s="403"/>
      <c r="V69" s="402"/>
      <c r="W69" s="262"/>
      <c r="X69" s="262"/>
      <c r="Y69" s="262"/>
      <c r="Z69" s="262"/>
      <c r="AA69" s="262"/>
      <c r="AB69" s="262"/>
      <c r="AC69" s="262"/>
      <c r="AD69" s="262"/>
      <c r="AE69" s="262"/>
      <c r="AF69" s="262"/>
      <c r="AG69" s="262"/>
      <c r="AH69" s="262"/>
      <c r="AI69" s="262"/>
      <c r="AJ69" s="262"/>
      <c r="AK69" s="262"/>
      <c r="AL69" s="262"/>
      <c r="AM69" s="262"/>
      <c r="AN69" s="262"/>
      <c r="AO69" s="262"/>
      <c r="AP69" s="262"/>
      <c r="AQ69" s="262"/>
      <c r="AR69" s="262"/>
      <c r="AS69" s="262"/>
      <c r="AT69" s="262"/>
      <c r="AU69" s="262"/>
      <c r="AV69" s="262"/>
      <c r="AW69" s="262"/>
      <c r="AX69" s="262"/>
      <c r="AY69" s="262"/>
      <c r="AZ69" s="262"/>
      <c r="BA69" s="262"/>
      <c r="BB69" s="262"/>
      <c r="BC69" s="262"/>
      <c r="BD69" s="262"/>
      <c r="BE69" s="262"/>
      <c r="BF69" s="262"/>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DO69" s="380"/>
      <c r="DP69" s="380"/>
      <c r="DQ69" s="380"/>
      <c r="DR69" s="380"/>
      <c r="DS69" s="367"/>
      <c r="DT69" s="381"/>
      <c r="DU69" s="370"/>
      <c r="DV69" s="370"/>
      <c r="DW69" s="370"/>
      <c r="DX69" s="370"/>
      <c r="DY69" s="370"/>
      <c r="DZ69" s="370"/>
      <c r="EA69" s="370"/>
      <c r="EB69" s="370"/>
      <c r="EC69" s="370"/>
      <c r="ED69" s="370"/>
      <c r="EE69" s="370"/>
      <c r="EF69" s="370"/>
      <c r="EG69" s="370"/>
      <c r="EH69" s="370"/>
      <c r="EI69" s="370"/>
      <c r="EJ69" s="370"/>
      <c r="EK69" s="370"/>
      <c r="EL69" s="370"/>
      <c r="EM69" s="370"/>
      <c r="EN69" s="370"/>
      <c r="EO69" s="370"/>
      <c r="EP69" s="370"/>
      <c r="EQ69" s="370"/>
      <c r="ER69" s="370"/>
      <c r="ES69" s="370"/>
      <c r="ET69" s="370"/>
      <c r="EU69" s="370"/>
      <c r="EV69" s="370"/>
      <c r="EW69" s="370"/>
      <c r="EX69" s="370"/>
      <c r="EY69" s="370"/>
      <c r="EZ69" s="370"/>
      <c r="FA69" s="370"/>
      <c r="FB69" s="370"/>
      <c r="FC69" s="370"/>
      <c r="FD69" s="370"/>
      <c r="FE69" s="383"/>
      <c r="FF69" s="367"/>
      <c r="FG69" s="367"/>
      <c r="FH69" s="367"/>
      <c r="FI69" s="367"/>
      <c r="FJ69" s="367"/>
      <c r="FK69" s="367"/>
      <c r="FL69" s="367"/>
      <c r="FM69" s="367"/>
      <c r="FN69" s="367"/>
      <c r="FO69" s="367"/>
      <c r="FP69" s="367"/>
      <c r="FQ69" s="367"/>
      <c r="FR69" s="367"/>
      <c r="FS69" s="367"/>
      <c r="FT69" s="367"/>
      <c r="FU69" s="367"/>
      <c r="FV69" s="367"/>
      <c r="FW69" s="367"/>
      <c r="FX69" s="367"/>
      <c r="FY69" s="367"/>
      <c r="FZ69" s="367"/>
      <c r="GA69" s="367"/>
      <c r="GB69" s="367"/>
      <c r="GC69" s="367"/>
      <c r="GD69" s="367"/>
      <c r="GE69" s="367"/>
      <c r="GF69" s="367"/>
      <c r="GG69" s="293"/>
      <c r="GH69" s="293"/>
      <c r="GI69" s="293"/>
      <c r="GJ69" s="293"/>
      <c r="GK69" s="293"/>
      <c r="GL69" s="293"/>
      <c r="GM69" s="293"/>
      <c r="GN69" s="293"/>
      <c r="GO69" s="293"/>
      <c r="GP69" s="293"/>
      <c r="GQ69" s="293"/>
      <c r="GR69" s="293"/>
      <c r="GS69" s="293"/>
      <c r="GT69" s="293"/>
      <c r="GU69" s="293"/>
      <c r="GV69" s="293"/>
      <c r="GW69" s="293"/>
      <c r="GX69" s="293"/>
      <c r="GY69" s="293"/>
      <c r="GZ69" s="293"/>
      <c r="HA69" s="293"/>
      <c r="HB69" s="293"/>
      <c r="HC69" s="293"/>
    </row>
    <row r="70" spans="1:211" s="353" customFormat="1" ht="15" customHeight="1" x14ac:dyDescent="0.2">
      <c r="A70" s="388"/>
      <c r="B70" s="388"/>
      <c r="D70" s="388"/>
      <c r="E70" s="390"/>
      <c r="F70" s="391"/>
      <c r="G70" s="388"/>
      <c r="H70" s="392"/>
      <c r="J70" s="393"/>
      <c r="K70" s="394"/>
      <c r="L70" s="395"/>
      <c r="M70" s="396"/>
      <c r="N70" s="396"/>
      <c r="O70" s="396"/>
      <c r="P70" s="397"/>
      <c r="Q70" s="398"/>
      <c r="R70" s="399"/>
      <c r="S70" s="400"/>
      <c r="T70" s="400"/>
      <c r="U70" s="401"/>
      <c r="V70" s="402"/>
      <c r="W70" s="262"/>
      <c r="X70" s="262"/>
      <c r="Y70" s="262"/>
      <c r="Z70" s="262"/>
      <c r="AA70" s="262"/>
      <c r="AB70" s="262"/>
      <c r="AC70" s="262"/>
      <c r="AD70" s="262"/>
      <c r="AE70" s="262"/>
      <c r="AF70" s="262"/>
      <c r="AG70" s="262"/>
      <c r="AH70" s="262"/>
      <c r="AI70" s="262"/>
      <c r="AJ70" s="262"/>
      <c r="AK70" s="262"/>
      <c r="AL70" s="262"/>
      <c r="AM70" s="262"/>
      <c r="AN70" s="262"/>
      <c r="AO70" s="262"/>
      <c r="AP70" s="262"/>
      <c r="AQ70" s="262"/>
      <c r="AR70" s="262"/>
      <c r="AS70" s="262"/>
      <c r="AT70" s="262"/>
      <c r="AU70" s="262"/>
      <c r="AV70" s="262"/>
      <c r="AW70" s="262"/>
      <c r="AX70" s="262"/>
      <c r="AY70" s="262"/>
      <c r="AZ70" s="262"/>
      <c r="BA70" s="262"/>
      <c r="BB70" s="262"/>
      <c r="BC70" s="262"/>
      <c r="BD70" s="262"/>
      <c r="BE70" s="262"/>
      <c r="BF70" s="262"/>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DO70" s="380"/>
      <c r="DP70" s="380"/>
      <c r="DQ70" s="380"/>
      <c r="DR70" s="380"/>
      <c r="DS70" s="367"/>
      <c r="DT70" s="367"/>
      <c r="DU70" s="370"/>
      <c r="DV70" s="370"/>
      <c r="DW70" s="370"/>
      <c r="DX70" s="370"/>
      <c r="DY70" s="370"/>
      <c r="DZ70" s="370"/>
      <c r="EA70" s="370"/>
      <c r="EB70" s="370"/>
      <c r="EC70" s="370"/>
      <c r="ED70" s="370"/>
      <c r="EE70" s="370"/>
      <c r="EF70" s="370"/>
      <c r="EG70" s="370"/>
      <c r="EH70" s="370"/>
      <c r="EI70" s="370"/>
      <c r="EJ70" s="370"/>
      <c r="EK70" s="370"/>
      <c r="EL70" s="370"/>
      <c r="EM70" s="370"/>
      <c r="EN70" s="370"/>
      <c r="EO70" s="370"/>
      <c r="EP70" s="370"/>
      <c r="EQ70" s="370"/>
      <c r="ER70" s="370"/>
      <c r="ES70" s="370"/>
      <c r="ET70" s="370"/>
      <c r="EU70" s="370"/>
      <c r="EV70" s="370"/>
      <c r="EW70" s="370"/>
      <c r="EX70" s="370"/>
      <c r="EY70" s="370"/>
      <c r="EZ70" s="370"/>
      <c r="FA70" s="370"/>
      <c r="FB70" s="370"/>
      <c r="FC70" s="370"/>
      <c r="FD70" s="370"/>
      <c r="FE70" s="367"/>
      <c r="FF70" s="367"/>
      <c r="FG70" s="367"/>
      <c r="FH70" s="367"/>
      <c r="FI70" s="367"/>
      <c r="FJ70" s="367"/>
      <c r="FK70" s="367"/>
      <c r="FL70" s="367"/>
      <c r="FM70" s="367"/>
      <c r="FN70" s="367"/>
      <c r="FO70" s="367"/>
      <c r="FP70" s="367"/>
      <c r="FQ70" s="367"/>
      <c r="FR70" s="367"/>
      <c r="FS70" s="367"/>
      <c r="FT70" s="367"/>
      <c r="FU70" s="367"/>
      <c r="FV70" s="367"/>
      <c r="FW70" s="367"/>
      <c r="FX70" s="367"/>
      <c r="FY70" s="367"/>
      <c r="FZ70" s="367"/>
      <c r="GA70" s="367"/>
      <c r="GB70" s="367"/>
      <c r="GC70" s="367"/>
      <c r="GD70" s="367"/>
      <c r="GE70" s="367"/>
      <c r="GF70" s="367"/>
      <c r="GG70" s="293"/>
      <c r="GH70" s="293"/>
      <c r="GI70" s="293"/>
      <c r="GJ70" s="293"/>
      <c r="GK70" s="293"/>
      <c r="GL70" s="293"/>
      <c r="GM70" s="293"/>
      <c r="GN70" s="293"/>
      <c r="GO70" s="293"/>
      <c r="GP70" s="293"/>
      <c r="GQ70" s="293"/>
      <c r="GR70" s="293"/>
      <c r="GS70" s="293"/>
      <c r="GT70" s="293"/>
      <c r="GU70" s="293"/>
      <c r="GV70" s="293"/>
      <c r="GW70" s="293"/>
      <c r="GX70" s="293"/>
      <c r="GY70" s="293"/>
      <c r="GZ70" s="293"/>
    </row>
    <row r="71" spans="1:211" s="353" customFormat="1" ht="15" customHeight="1" x14ac:dyDescent="0.2">
      <c r="A71" s="388"/>
      <c r="B71" s="388"/>
      <c r="D71" s="388"/>
      <c r="E71" s="390"/>
      <c r="F71" s="391"/>
      <c r="G71" s="388"/>
      <c r="H71" s="392"/>
      <c r="J71" s="393"/>
      <c r="K71" s="394"/>
      <c r="L71" s="395"/>
      <c r="M71" s="396"/>
      <c r="N71" s="396"/>
      <c r="O71" s="396"/>
      <c r="P71" s="397"/>
      <c r="Q71" s="398"/>
      <c r="R71" s="399"/>
      <c r="S71" s="400"/>
      <c r="T71" s="400"/>
      <c r="U71" s="403"/>
      <c r="V71" s="402"/>
      <c r="W71" s="262"/>
      <c r="X71" s="262"/>
      <c r="Y71" s="262"/>
      <c r="Z71" s="262"/>
      <c r="AA71" s="262"/>
      <c r="AB71" s="262"/>
      <c r="AC71" s="262"/>
      <c r="AD71" s="262"/>
      <c r="AE71" s="262"/>
      <c r="AF71" s="262"/>
      <c r="AG71" s="262"/>
      <c r="AH71" s="262"/>
      <c r="AI71" s="262"/>
      <c r="AJ71" s="262"/>
      <c r="AK71" s="262"/>
      <c r="AL71" s="262"/>
      <c r="AM71" s="262"/>
      <c r="AN71" s="262"/>
      <c r="AO71" s="262"/>
      <c r="AP71" s="262"/>
      <c r="AQ71" s="262"/>
      <c r="AR71" s="262"/>
      <c r="AS71" s="262"/>
      <c r="AT71" s="262"/>
      <c r="AU71" s="262"/>
      <c r="AV71" s="262"/>
      <c r="AW71" s="262"/>
      <c r="AX71" s="262"/>
      <c r="AY71" s="262"/>
      <c r="AZ71" s="262"/>
      <c r="BA71" s="262"/>
      <c r="BB71" s="262"/>
      <c r="BC71" s="262"/>
      <c r="BD71" s="262"/>
      <c r="BE71" s="262"/>
      <c r="BF71" s="262"/>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DO71" s="380"/>
      <c r="DP71" s="380"/>
      <c r="DQ71" s="380"/>
      <c r="DR71" s="380"/>
      <c r="DS71" s="367"/>
      <c r="DT71" s="381"/>
      <c r="DU71" s="370"/>
      <c r="DV71" s="370"/>
      <c r="DW71" s="370"/>
      <c r="DX71" s="370"/>
      <c r="DY71" s="370"/>
      <c r="DZ71" s="370"/>
      <c r="EA71" s="370"/>
      <c r="EB71" s="370"/>
      <c r="EC71" s="370"/>
      <c r="ED71" s="370"/>
      <c r="EE71" s="370"/>
      <c r="EF71" s="370"/>
      <c r="EG71" s="370"/>
      <c r="EH71" s="370"/>
      <c r="EI71" s="370"/>
      <c r="EJ71" s="370"/>
      <c r="EK71" s="370"/>
      <c r="EL71" s="370"/>
      <c r="EM71" s="370"/>
      <c r="EN71" s="370"/>
      <c r="EO71" s="370"/>
      <c r="EP71" s="370"/>
      <c r="EQ71" s="370"/>
      <c r="ER71" s="370"/>
      <c r="ES71" s="370"/>
      <c r="ET71" s="370"/>
      <c r="EU71" s="370"/>
      <c r="EV71" s="370"/>
      <c r="EW71" s="370"/>
      <c r="EX71" s="370"/>
      <c r="EY71" s="370"/>
      <c r="EZ71" s="370"/>
      <c r="FA71" s="370"/>
      <c r="FB71" s="370"/>
      <c r="FC71" s="370"/>
      <c r="FD71" s="370"/>
      <c r="FE71" s="383"/>
      <c r="FF71" s="367"/>
      <c r="FG71" s="367"/>
      <c r="FH71" s="367"/>
      <c r="FI71" s="367"/>
      <c r="FJ71" s="367"/>
      <c r="FK71" s="367"/>
      <c r="FL71" s="367"/>
      <c r="FM71" s="367"/>
      <c r="FN71" s="367"/>
      <c r="FO71" s="367"/>
      <c r="FP71" s="367"/>
      <c r="FQ71" s="367"/>
      <c r="FR71" s="367"/>
      <c r="FS71" s="367"/>
      <c r="FT71" s="367"/>
      <c r="FU71" s="367"/>
      <c r="FV71" s="367"/>
      <c r="FW71" s="367"/>
      <c r="FX71" s="367"/>
      <c r="FY71" s="367"/>
      <c r="FZ71" s="367"/>
      <c r="GA71" s="367"/>
      <c r="GB71" s="367"/>
      <c r="GC71" s="367"/>
      <c r="GD71" s="367"/>
      <c r="GE71" s="367"/>
      <c r="GF71" s="367"/>
      <c r="GG71" s="293"/>
      <c r="GH71" s="293"/>
      <c r="GI71" s="293"/>
      <c r="GJ71" s="293"/>
      <c r="GK71" s="293"/>
      <c r="GL71" s="293"/>
      <c r="GM71" s="293"/>
      <c r="GN71" s="293"/>
      <c r="GO71" s="293"/>
      <c r="GP71" s="293"/>
      <c r="GQ71" s="293"/>
      <c r="GR71" s="293"/>
      <c r="GS71" s="293"/>
      <c r="GT71" s="293"/>
      <c r="GU71" s="293"/>
      <c r="GV71" s="293"/>
      <c r="GW71" s="293"/>
      <c r="GX71" s="293"/>
      <c r="GY71" s="293"/>
      <c r="GZ71" s="293"/>
      <c r="HA71" s="293"/>
      <c r="HB71" s="293"/>
      <c r="HC71" s="293"/>
    </row>
    <row r="72" spans="1:211" s="353" customFormat="1" ht="15" customHeight="1" x14ac:dyDescent="0.2">
      <c r="A72" s="388"/>
      <c r="B72" s="388"/>
      <c r="D72" s="388"/>
      <c r="E72" s="390"/>
      <c r="F72" s="391"/>
      <c r="G72" s="388"/>
      <c r="H72" s="392"/>
      <c r="J72" s="393"/>
      <c r="K72" s="394"/>
      <c r="L72" s="395"/>
      <c r="M72" s="396"/>
      <c r="N72" s="396"/>
      <c r="O72" s="396"/>
      <c r="P72" s="397"/>
      <c r="Q72" s="398"/>
      <c r="R72" s="399"/>
      <c r="S72" s="400"/>
      <c r="T72" s="400"/>
      <c r="U72" s="401"/>
      <c r="V72" s="402"/>
      <c r="W72" s="262"/>
      <c r="X72" s="262"/>
      <c r="Y72" s="262"/>
      <c r="Z72" s="262"/>
      <c r="AA72" s="262"/>
      <c r="AB72" s="262"/>
      <c r="AC72" s="262"/>
      <c r="AD72" s="262"/>
      <c r="AE72" s="262"/>
      <c r="AF72" s="262"/>
      <c r="AG72" s="262"/>
      <c r="AH72" s="262"/>
      <c r="AI72" s="262"/>
      <c r="AJ72" s="262"/>
      <c r="AK72" s="262"/>
      <c r="AL72" s="262"/>
      <c r="AM72" s="262"/>
      <c r="AN72" s="262"/>
      <c r="AO72" s="262"/>
      <c r="AP72" s="262"/>
      <c r="AQ72" s="262"/>
      <c r="AR72" s="262"/>
      <c r="AS72" s="262"/>
      <c r="AT72" s="262"/>
      <c r="AU72" s="262"/>
      <c r="AV72" s="262"/>
      <c r="AW72" s="262"/>
      <c r="AX72" s="262"/>
      <c r="AY72" s="262"/>
      <c r="AZ72" s="262"/>
      <c r="BA72" s="262"/>
      <c r="BB72" s="262"/>
      <c r="BC72" s="262"/>
      <c r="BD72" s="262"/>
      <c r="BE72" s="262"/>
      <c r="BF72" s="262"/>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DO72" s="380"/>
      <c r="DP72" s="380"/>
      <c r="DQ72" s="380"/>
      <c r="DR72" s="380"/>
      <c r="DS72" s="367"/>
      <c r="DT72" s="367"/>
      <c r="DU72" s="370"/>
      <c r="DV72" s="370"/>
      <c r="DW72" s="370"/>
      <c r="DX72" s="370"/>
      <c r="DY72" s="370"/>
      <c r="DZ72" s="370"/>
      <c r="EA72" s="370"/>
      <c r="EB72" s="370"/>
      <c r="EC72" s="370"/>
      <c r="ED72" s="370"/>
      <c r="EE72" s="370"/>
      <c r="EF72" s="370"/>
      <c r="EG72" s="370"/>
      <c r="EH72" s="370"/>
      <c r="EI72" s="370"/>
      <c r="EJ72" s="370"/>
      <c r="EK72" s="370"/>
      <c r="EL72" s="370"/>
      <c r="EM72" s="370"/>
      <c r="EN72" s="370"/>
      <c r="EO72" s="370"/>
      <c r="EP72" s="370"/>
      <c r="EQ72" s="370"/>
      <c r="ER72" s="370"/>
      <c r="ES72" s="370"/>
      <c r="ET72" s="370"/>
      <c r="EU72" s="370"/>
      <c r="EV72" s="370"/>
      <c r="EW72" s="370"/>
      <c r="EX72" s="370"/>
      <c r="EY72" s="370"/>
      <c r="EZ72" s="370"/>
      <c r="FA72" s="370"/>
      <c r="FB72" s="370"/>
      <c r="FC72" s="370"/>
      <c r="FD72" s="370"/>
      <c r="FE72" s="367"/>
      <c r="FF72" s="367"/>
      <c r="FG72" s="367"/>
      <c r="FH72" s="367"/>
      <c r="FI72" s="367"/>
      <c r="FJ72" s="367"/>
      <c r="FK72" s="367"/>
      <c r="FL72" s="367"/>
      <c r="FM72" s="367"/>
      <c r="FN72" s="367"/>
      <c r="FO72" s="367"/>
      <c r="FP72" s="367"/>
      <c r="FQ72" s="367"/>
      <c r="FR72" s="367"/>
      <c r="FS72" s="367"/>
      <c r="FT72" s="367"/>
      <c r="FU72" s="367"/>
      <c r="FV72" s="367"/>
      <c r="FW72" s="367"/>
      <c r="FX72" s="367"/>
      <c r="FY72" s="367"/>
      <c r="FZ72" s="367"/>
      <c r="GA72" s="367"/>
      <c r="GB72" s="367"/>
      <c r="GC72" s="367"/>
      <c r="GD72" s="367"/>
      <c r="GE72" s="367"/>
      <c r="GF72" s="367"/>
      <c r="GG72" s="293"/>
      <c r="GH72" s="293"/>
      <c r="GI72" s="293"/>
      <c r="GJ72" s="293"/>
      <c r="GK72" s="293"/>
      <c r="GL72" s="293"/>
      <c r="GM72" s="293"/>
      <c r="GN72" s="293"/>
      <c r="GO72" s="293"/>
      <c r="GP72" s="293"/>
      <c r="GQ72" s="293"/>
      <c r="GR72" s="293"/>
      <c r="GS72" s="293"/>
      <c r="GT72" s="293"/>
      <c r="GU72" s="293"/>
      <c r="GV72" s="293"/>
      <c r="GW72" s="293"/>
      <c r="GX72" s="293"/>
      <c r="GY72" s="293"/>
      <c r="GZ72" s="293"/>
    </row>
    <row r="73" spans="1:211" s="353" customFormat="1" ht="15" customHeight="1" x14ac:dyDescent="0.2">
      <c r="A73" s="388"/>
      <c r="B73" s="388"/>
      <c r="D73" s="388"/>
      <c r="E73" s="390"/>
      <c r="F73" s="391"/>
      <c r="G73" s="388"/>
      <c r="H73" s="392"/>
      <c r="J73" s="393"/>
      <c r="K73" s="394"/>
      <c r="L73" s="395"/>
      <c r="M73" s="396"/>
      <c r="N73" s="396"/>
      <c r="O73" s="396"/>
      <c r="P73" s="397"/>
      <c r="Q73" s="398"/>
      <c r="R73" s="399"/>
      <c r="S73" s="400"/>
      <c r="T73" s="400"/>
      <c r="U73" s="403"/>
      <c r="V73" s="402"/>
      <c r="W73" s="262"/>
      <c r="X73" s="262"/>
      <c r="Y73" s="262"/>
      <c r="Z73" s="262"/>
      <c r="AA73" s="262"/>
      <c r="AB73" s="262"/>
      <c r="AC73" s="262"/>
      <c r="AD73" s="262"/>
      <c r="AE73" s="262"/>
      <c r="AF73" s="262"/>
      <c r="AG73" s="262"/>
      <c r="AH73" s="262"/>
      <c r="AI73" s="262"/>
      <c r="AJ73" s="262"/>
      <c r="AK73" s="262"/>
      <c r="AL73" s="262"/>
      <c r="AM73" s="262"/>
      <c r="AN73" s="262"/>
      <c r="AO73" s="262"/>
      <c r="AP73" s="262"/>
      <c r="AQ73" s="262"/>
      <c r="AR73" s="262"/>
      <c r="AS73" s="262"/>
      <c r="AT73" s="262"/>
      <c r="AU73" s="262"/>
      <c r="AV73" s="262"/>
      <c r="AW73" s="262"/>
      <c r="AX73" s="262"/>
      <c r="AY73" s="262"/>
      <c r="AZ73" s="262"/>
      <c r="BA73" s="262"/>
      <c r="BB73" s="262"/>
      <c r="BC73" s="262"/>
      <c r="BD73" s="262"/>
      <c r="BE73" s="262"/>
      <c r="BF73" s="262"/>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DO73" s="380"/>
      <c r="DP73" s="380"/>
      <c r="DQ73" s="380"/>
      <c r="DR73" s="380"/>
      <c r="DS73" s="367"/>
      <c r="DT73" s="381"/>
      <c r="DU73" s="370"/>
      <c r="DV73" s="370"/>
      <c r="DW73" s="370"/>
      <c r="DX73" s="370"/>
      <c r="DY73" s="370"/>
      <c r="DZ73" s="370"/>
      <c r="EA73" s="370"/>
      <c r="EB73" s="370"/>
      <c r="EC73" s="370"/>
      <c r="ED73" s="370"/>
      <c r="EE73" s="370"/>
      <c r="EF73" s="370"/>
      <c r="EG73" s="370"/>
      <c r="EH73" s="370"/>
      <c r="EI73" s="370"/>
      <c r="EJ73" s="370"/>
      <c r="EK73" s="370"/>
      <c r="EL73" s="370"/>
      <c r="EM73" s="370"/>
      <c r="EN73" s="370"/>
      <c r="EO73" s="370"/>
      <c r="EP73" s="370"/>
      <c r="EQ73" s="370"/>
      <c r="ER73" s="370"/>
      <c r="ES73" s="370"/>
      <c r="ET73" s="370"/>
      <c r="EU73" s="370"/>
      <c r="EV73" s="370"/>
      <c r="EW73" s="370"/>
      <c r="EX73" s="370"/>
      <c r="EY73" s="370"/>
      <c r="EZ73" s="370"/>
      <c r="FA73" s="370"/>
      <c r="FB73" s="370"/>
      <c r="FC73" s="370"/>
      <c r="FD73" s="370"/>
      <c r="FE73" s="383"/>
      <c r="FF73" s="367"/>
      <c r="FG73" s="367"/>
      <c r="FH73" s="367"/>
      <c r="FI73" s="367"/>
      <c r="FJ73" s="367"/>
      <c r="FK73" s="367"/>
      <c r="FL73" s="367"/>
      <c r="FM73" s="367"/>
      <c r="FN73" s="367"/>
      <c r="FO73" s="367"/>
      <c r="FP73" s="367"/>
      <c r="FQ73" s="367"/>
      <c r="FR73" s="367"/>
      <c r="FS73" s="367"/>
      <c r="FT73" s="367"/>
      <c r="FU73" s="367"/>
      <c r="FV73" s="367"/>
      <c r="FW73" s="367"/>
      <c r="FX73" s="367"/>
      <c r="FY73" s="367"/>
      <c r="FZ73" s="367"/>
      <c r="GA73" s="367"/>
      <c r="GB73" s="367"/>
      <c r="GC73" s="367"/>
      <c r="GD73" s="367"/>
      <c r="GE73" s="367"/>
      <c r="GF73" s="367"/>
      <c r="GG73" s="293"/>
      <c r="GH73" s="293"/>
      <c r="GI73" s="293"/>
      <c r="GJ73" s="293"/>
      <c r="GK73" s="293"/>
      <c r="GL73" s="293"/>
      <c r="GM73" s="293"/>
      <c r="GN73" s="293"/>
      <c r="GO73" s="293"/>
      <c r="GP73" s="293"/>
      <c r="GQ73" s="293"/>
      <c r="GR73" s="293"/>
      <c r="GS73" s="293"/>
      <c r="GT73" s="293"/>
      <c r="GU73" s="293"/>
      <c r="GV73" s="293"/>
      <c r="GW73" s="293"/>
      <c r="GX73" s="293"/>
      <c r="GY73" s="293"/>
      <c r="GZ73" s="293"/>
      <c r="HA73" s="293"/>
      <c r="HB73" s="293"/>
      <c r="HC73" s="293"/>
    </row>
    <row r="74" spans="1:211" s="353" customFormat="1" ht="15" customHeight="1" x14ac:dyDescent="0.2">
      <c r="A74" s="388"/>
      <c r="B74" s="388"/>
      <c r="D74" s="388"/>
      <c r="E74" s="390"/>
      <c r="F74" s="391"/>
      <c r="G74" s="388"/>
      <c r="H74" s="392"/>
      <c r="J74" s="393"/>
      <c r="K74" s="394"/>
      <c r="L74" s="395"/>
      <c r="M74" s="396"/>
      <c r="N74" s="396"/>
      <c r="O74" s="396"/>
      <c r="P74" s="397"/>
      <c r="Q74" s="398"/>
      <c r="R74" s="399"/>
      <c r="S74" s="400"/>
      <c r="T74" s="400"/>
      <c r="U74" s="401"/>
      <c r="V74" s="402"/>
      <c r="W74" s="262"/>
      <c r="X74" s="262"/>
      <c r="Y74" s="262"/>
      <c r="Z74" s="262"/>
      <c r="AA74" s="262"/>
      <c r="AB74" s="262"/>
      <c r="AC74" s="262"/>
      <c r="AD74" s="262"/>
      <c r="AE74" s="262"/>
      <c r="AF74" s="262"/>
      <c r="AG74" s="262"/>
      <c r="AH74" s="262"/>
      <c r="AI74" s="262"/>
      <c r="AJ74" s="262"/>
      <c r="AK74" s="262"/>
      <c r="AL74" s="262"/>
      <c r="AM74" s="262"/>
      <c r="AN74" s="262"/>
      <c r="AO74" s="262"/>
      <c r="AP74" s="262"/>
      <c r="AQ74" s="262"/>
      <c r="AR74" s="262"/>
      <c r="AS74" s="262"/>
      <c r="AT74" s="262"/>
      <c r="AU74" s="262"/>
      <c r="AV74" s="262"/>
      <c r="AW74" s="262"/>
      <c r="AX74" s="262"/>
      <c r="AY74" s="262"/>
      <c r="AZ74" s="262"/>
      <c r="BA74" s="262"/>
      <c r="BB74" s="262"/>
      <c r="BC74" s="262"/>
      <c r="BD74" s="262"/>
      <c r="BE74" s="262"/>
      <c r="BF74" s="262"/>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DO74" s="380"/>
      <c r="DP74" s="380"/>
      <c r="DQ74" s="380"/>
      <c r="DR74" s="380"/>
      <c r="DS74" s="367"/>
      <c r="DT74" s="367"/>
      <c r="DU74" s="370"/>
      <c r="DV74" s="370"/>
      <c r="DW74" s="370"/>
      <c r="DX74" s="370"/>
      <c r="DY74" s="370"/>
      <c r="DZ74" s="370"/>
      <c r="EA74" s="370"/>
      <c r="EB74" s="370"/>
      <c r="EC74" s="370"/>
      <c r="ED74" s="370"/>
      <c r="EE74" s="370"/>
      <c r="EF74" s="370"/>
      <c r="EG74" s="370"/>
      <c r="EH74" s="370"/>
      <c r="EI74" s="370"/>
      <c r="EJ74" s="370"/>
      <c r="EK74" s="370"/>
      <c r="EL74" s="370"/>
      <c r="EM74" s="370"/>
      <c r="EN74" s="370"/>
      <c r="EO74" s="370"/>
      <c r="EP74" s="370"/>
      <c r="EQ74" s="370"/>
      <c r="ER74" s="370"/>
      <c r="ES74" s="370"/>
      <c r="ET74" s="370"/>
      <c r="EU74" s="370"/>
      <c r="EV74" s="370"/>
      <c r="EW74" s="370"/>
      <c r="EX74" s="370"/>
      <c r="EY74" s="370"/>
      <c r="EZ74" s="370"/>
      <c r="FA74" s="370"/>
      <c r="FB74" s="370"/>
      <c r="FC74" s="370"/>
      <c r="FD74" s="370"/>
      <c r="FE74" s="367"/>
      <c r="FF74" s="367"/>
      <c r="FG74" s="367"/>
      <c r="FH74" s="367"/>
      <c r="FI74" s="367"/>
      <c r="FJ74" s="367"/>
      <c r="FK74" s="367"/>
      <c r="FL74" s="367"/>
      <c r="FM74" s="367"/>
      <c r="FN74" s="367"/>
      <c r="FO74" s="367"/>
      <c r="FP74" s="367"/>
      <c r="FQ74" s="367"/>
      <c r="FR74" s="367"/>
      <c r="FS74" s="367"/>
      <c r="FT74" s="367"/>
      <c r="FU74" s="367"/>
      <c r="FV74" s="367"/>
      <c r="FW74" s="367"/>
      <c r="FX74" s="367"/>
      <c r="FY74" s="367"/>
      <c r="FZ74" s="367"/>
      <c r="GA74" s="367"/>
      <c r="GB74" s="367"/>
      <c r="GC74" s="367"/>
      <c r="GD74" s="367"/>
      <c r="GE74" s="367"/>
      <c r="GF74" s="367"/>
      <c r="GG74" s="293"/>
      <c r="GH74" s="293"/>
      <c r="GI74" s="293"/>
      <c r="GJ74" s="293"/>
      <c r="GK74" s="293"/>
      <c r="GL74" s="293"/>
      <c r="GM74" s="293"/>
      <c r="GN74" s="293"/>
      <c r="GO74" s="293"/>
      <c r="GP74" s="293"/>
      <c r="GQ74" s="293"/>
      <c r="GR74" s="293"/>
      <c r="GS74" s="293"/>
      <c r="GT74" s="293"/>
      <c r="GU74" s="293"/>
      <c r="GV74" s="293"/>
      <c r="GW74" s="293"/>
      <c r="GX74" s="293"/>
      <c r="GY74" s="293"/>
      <c r="GZ74" s="293"/>
    </row>
    <row r="75" spans="1:211" s="353" customFormat="1" ht="15" customHeight="1" x14ac:dyDescent="0.2">
      <c r="A75" s="388"/>
      <c r="B75" s="388"/>
      <c r="D75" s="388"/>
      <c r="E75" s="390"/>
      <c r="F75" s="391"/>
      <c r="G75" s="388"/>
      <c r="H75" s="392"/>
      <c r="J75" s="393"/>
      <c r="K75" s="394"/>
      <c r="L75" s="395"/>
      <c r="M75" s="396"/>
      <c r="N75" s="396"/>
      <c r="O75" s="396"/>
      <c r="P75" s="397"/>
      <c r="Q75" s="398"/>
      <c r="R75" s="399"/>
      <c r="S75" s="400"/>
      <c r="T75" s="400"/>
      <c r="U75" s="403"/>
      <c r="V75" s="402"/>
      <c r="W75" s="262"/>
      <c r="X75" s="262"/>
      <c r="Y75" s="262"/>
      <c r="Z75" s="262"/>
      <c r="AA75" s="262"/>
      <c r="AB75" s="262"/>
      <c r="AC75" s="262"/>
      <c r="AD75" s="262"/>
      <c r="AE75" s="262"/>
      <c r="AF75" s="262"/>
      <c r="AG75" s="262"/>
      <c r="AH75" s="262"/>
      <c r="AI75" s="262"/>
      <c r="AJ75" s="262"/>
      <c r="AK75" s="262"/>
      <c r="AL75" s="262"/>
      <c r="AM75" s="262"/>
      <c r="AN75" s="262"/>
      <c r="AO75" s="262"/>
      <c r="AP75" s="262"/>
      <c r="AQ75" s="262"/>
      <c r="AR75" s="262"/>
      <c r="AS75" s="262"/>
      <c r="AT75" s="262"/>
      <c r="AU75" s="262"/>
      <c r="AV75" s="262"/>
      <c r="AW75" s="262"/>
      <c r="AX75" s="262"/>
      <c r="AY75" s="262"/>
      <c r="AZ75" s="262"/>
      <c r="BA75" s="262"/>
      <c r="BB75" s="262"/>
      <c r="BC75" s="262"/>
      <c r="BD75" s="262"/>
      <c r="BE75" s="262"/>
      <c r="BF75" s="262"/>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DO75" s="380"/>
      <c r="DP75" s="380"/>
      <c r="DQ75" s="380"/>
      <c r="DR75" s="380"/>
      <c r="DS75" s="367"/>
      <c r="DT75" s="381"/>
      <c r="DU75" s="370"/>
      <c r="DV75" s="370"/>
      <c r="DW75" s="370"/>
      <c r="DX75" s="370"/>
      <c r="DY75" s="370"/>
      <c r="DZ75" s="370"/>
      <c r="EA75" s="370"/>
      <c r="EB75" s="370"/>
      <c r="EC75" s="370"/>
      <c r="ED75" s="370"/>
      <c r="EE75" s="370"/>
      <c r="EF75" s="370"/>
      <c r="EG75" s="370"/>
      <c r="EH75" s="370"/>
      <c r="EI75" s="370"/>
      <c r="EJ75" s="370"/>
      <c r="EK75" s="370"/>
      <c r="EL75" s="370"/>
      <c r="EM75" s="370"/>
      <c r="EN75" s="370"/>
      <c r="EO75" s="370"/>
      <c r="EP75" s="370"/>
      <c r="EQ75" s="370"/>
      <c r="ER75" s="370"/>
      <c r="ES75" s="370"/>
      <c r="ET75" s="370"/>
      <c r="EU75" s="370"/>
      <c r="EV75" s="370"/>
      <c r="EW75" s="370"/>
      <c r="EX75" s="370"/>
      <c r="EY75" s="370"/>
      <c r="EZ75" s="370"/>
      <c r="FA75" s="370"/>
      <c r="FB75" s="370"/>
      <c r="FC75" s="370"/>
      <c r="FD75" s="370"/>
      <c r="FE75" s="383"/>
      <c r="FF75" s="367"/>
      <c r="FG75" s="367"/>
      <c r="FH75" s="367"/>
      <c r="FI75" s="367"/>
      <c r="FJ75" s="367"/>
      <c r="FK75" s="367"/>
      <c r="FL75" s="367"/>
      <c r="FM75" s="367"/>
      <c r="FN75" s="367"/>
      <c r="FO75" s="367"/>
      <c r="FP75" s="367"/>
      <c r="FQ75" s="367"/>
      <c r="FR75" s="367"/>
      <c r="FS75" s="367"/>
      <c r="FT75" s="367"/>
      <c r="FU75" s="367"/>
      <c r="FV75" s="367"/>
      <c r="FW75" s="367"/>
      <c r="FX75" s="367"/>
      <c r="FY75" s="367"/>
      <c r="FZ75" s="367"/>
      <c r="GA75" s="367"/>
      <c r="GB75" s="367"/>
      <c r="GC75" s="367"/>
      <c r="GD75" s="367"/>
      <c r="GE75" s="367"/>
      <c r="GF75" s="367"/>
      <c r="GG75" s="293"/>
      <c r="GH75" s="293"/>
      <c r="GI75" s="293"/>
      <c r="GJ75" s="293"/>
      <c r="GK75" s="293"/>
      <c r="GL75" s="293"/>
      <c r="GM75" s="293"/>
      <c r="GN75" s="293"/>
      <c r="GO75" s="293"/>
      <c r="GP75" s="293"/>
      <c r="GQ75" s="293"/>
      <c r="GR75" s="293"/>
      <c r="GS75" s="293"/>
      <c r="GT75" s="293"/>
      <c r="GU75" s="293"/>
      <c r="GV75" s="293"/>
      <c r="GW75" s="293"/>
      <c r="GX75" s="293"/>
      <c r="GY75" s="293"/>
      <c r="GZ75" s="293"/>
      <c r="HA75" s="293"/>
      <c r="HB75" s="293"/>
      <c r="HC75" s="293"/>
    </row>
    <row r="76" spans="1:211" s="353" customFormat="1" ht="15" customHeight="1" x14ac:dyDescent="0.2">
      <c r="A76" s="388"/>
      <c r="B76" s="388"/>
      <c r="D76" s="388"/>
      <c r="E76" s="390"/>
      <c r="F76" s="391"/>
      <c r="G76" s="388"/>
      <c r="H76" s="392"/>
      <c r="J76" s="393"/>
      <c r="K76" s="394"/>
      <c r="L76" s="395"/>
      <c r="M76" s="396"/>
      <c r="N76" s="396"/>
      <c r="O76" s="396"/>
      <c r="P76" s="397"/>
      <c r="Q76" s="398"/>
      <c r="R76" s="399"/>
      <c r="S76" s="400"/>
      <c r="T76" s="400"/>
      <c r="U76" s="401"/>
      <c r="V76" s="402"/>
      <c r="W76" s="262"/>
      <c r="X76" s="262"/>
      <c r="Y76" s="262"/>
      <c r="Z76" s="262"/>
      <c r="AA76" s="262"/>
      <c r="AB76" s="262"/>
      <c r="AC76" s="262"/>
      <c r="AD76" s="262"/>
      <c r="AE76" s="262"/>
      <c r="AF76" s="262"/>
      <c r="AG76" s="262"/>
      <c r="AH76" s="262"/>
      <c r="AI76" s="262"/>
      <c r="AJ76" s="262"/>
      <c r="AK76" s="262"/>
      <c r="AL76" s="262"/>
      <c r="AM76" s="262"/>
      <c r="AN76" s="262"/>
      <c r="AO76" s="262"/>
      <c r="AP76" s="262"/>
      <c r="AQ76" s="262"/>
      <c r="AR76" s="262"/>
      <c r="AS76" s="262"/>
      <c r="AT76" s="262"/>
      <c r="AU76" s="262"/>
      <c r="AV76" s="262"/>
      <c r="AW76" s="262"/>
      <c r="AX76" s="262"/>
      <c r="AY76" s="262"/>
      <c r="AZ76" s="262"/>
      <c r="BA76" s="262"/>
      <c r="BB76" s="262"/>
      <c r="BC76" s="262"/>
      <c r="BD76" s="262"/>
      <c r="BE76" s="262"/>
      <c r="BF76" s="262"/>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DO76" s="380"/>
      <c r="DP76" s="380"/>
      <c r="DQ76" s="380"/>
      <c r="DR76" s="380"/>
      <c r="DS76" s="367"/>
      <c r="DT76" s="367"/>
      <c r="DU76" s="370"/>
      <c r="DV76" s="370"/>
      <c r="DW76" s="370"/>
      <c r="DX76" s="370"/>
      <c r="DY76" s="370"/>
      <c r="DZ76" s="370"/>
      <c r="EA76" s="370"/>
      <c r="EB76" s="370"/>
      <c r="EC76" s="370"/>
      <c r="ED76" s="370"/>
      <c r="EE76" s="370"/>
      <c r="EF76" s="370"/>
      <c r="EG76" s="370"/>
      <c r="EH76" s="370"/>
      <c r="EI76" s="370"/>
      <c r="EJ76" s="370"/>
      <c r="EK76" s="370"/>
      <c r="EL76" s="370"/>
      <c r="EM76" s="370"/>
      <c r="EN76" s="370"/>
      <c r="EO76" s="370"/>
      <c r="EP76" s="370"/>
      <c r="EQ76" s="370"/>
      <c r="ER76" s="370"/>
      <c r="ES76" s="370"/>
      <c r="ET76" s="370"/>
      <c r="EU76" s="370"/>
      <c r="EV76" s="370"/>
      <c r="EW76" s="370"/>
      <c r="EX76" s="370"/>
      <c r="EY76" s="370"/>
      <c r="EZ76" s="370"/>
      <c r="FA76" s="370"/>
      <c r="FB76" s="370"/>
      <c r="FC76" s="370"/>
      <c r="FD76" s="370"/>
      <c r="FE76" s="367"/>
      <c r="FF76" s="367"/>
      <c r="FG76" s="367"/>
      <c r="FH76" s="367"/>
      <c r="FI76" s="367"/>
      <c r="FJ76" s="367"/>
      <c r="FK76" s="367"/>
      <c r="FL76" s="367"/>
      <c r="FM76" s="367"/>
      <c r="FN76" s="367"/>
      <c r="FO76" s="367"/>
      <c r="FP76" s="367"/>
      <c r="FQ76" s="367"/>
      <c r="FR76" s="367"/>
      <c r="FS76" s="367"/>
      <c r="FT76" s="367"/>
      <c r="FU76" s="367"/>
      <c r="FV76" s="367"/>
      <c r="FW76" s="367"/>
      <c r="FX76" s="367"/>
      <c r="FY76" s="367"/>
      <c r="FZ76" s="367"/>
      <c r="GA76" s="367"/>
      <c r="GB76" s="367"/>
      <c r="GC76" s="367"/>
      <c r="GD76" s="367"/>
      <c r="GE76" s="367"/>
      <c r="GF76" s="367"/>
      <c r="GG76" s="293"/>
      <c r="GH76" s="293"/>
      <c r="GI76" s="293"/>
      <c r="GJ76" s="293"/>
      <c r="GK76" s="293"/>
      <c r="GL76" s="293"/>
      <c r="GM76" s="293"/>
      <c r="GN76" s="293"/>
      <c r="GO76" s="293"/>
      <c r="GP76" s="293"/>
      <c r="GQ76" s="293"/>
      <c r="GR76" s="293"/>
      <c r="GS76" s="293"/>
      <c r="GT76" s="293"/>
      <c r="GU76" s="293"/>
      <c r="GV76" s="293"/>
      <c r="GW76" s="293"/>
      <c r="GX76" s="293"/>
      <c r="GY76" s="293"/>
      <c r="GZ76" s="293"/>
    </row>
    <row r="77" spans="1:211" s="353" customFormat="1" ht="15" customHeight="1" x14ac:dyDescent="0.2">
      <c r="A77" s="388"/>
      <c r="B77" s="388"/>
      <c r="D77" s="388"/>
      <c r="E77" s="390"/>
      <c r="F77" s="391"/>
      <c r="G77" s="388"/>
      <c r="H77" s="392"/>
      <c r="J77" s="393"/>
      <c r="K77" s="394"/>
      <c r="L77" s="395"/>
      <c r="M77" s="396"/>
      <c r="N77" s="396"/>
      <c r="O77" s="396"/>
      <c r="P77" s="397"/>
      <c r="Q77" s="398"/>
      <c r="R77" s="399"/>
      <c r="S77" s="400"/>
      <c r="T77" s="400"/>
      <c r="U77" s="403"/>
      <c r="V77" s="402"/>
      <c r="W77" s="262"/>
      <c r="X77" s="262"/>
      <c r="Y77" s="262"/>
      <c r="Z77" s="262"/>
      <c r="AA77" s="262"/>
      <c r="AB77" s="262"/>
      <c r="AC77" s="262"/>
      <c r="AD77" s="262"/>
      <c r="AE77" s="262"/>
      <c r="AF77" s="262"/>
      <c r="AG77" s="262"/>
      <c r="AH77" s="262"/>
      <c r="AI77" s="262"/>
      <c r="AJ77" s="262"/>
      <c r="AK77" s="262"/>
      <c r="AL77" s="262"/>
      <c r="AM77" s="262"/>
      <c r="AN77" s="262"/>
      <c r="AO77" s="262"/>
      <c r="AP77" s="262"/>
      <c r="AQ77" s="262"/>
      <c r="AR77" s="262"/>
      <c r="AS77" s="262"/>
      <c r="AT77" s="262"/>
      <c r="AU77" s="262"/>
      <c r="AV77" s="262"/>
      <c r="AW77" s="262"/>
      <c r="AX77" s="262"/>
      <c r="AY77" s="262"/>
      <c r="AZ77" s="262"/>
      <c r="BA77" s="262"/>
      <c r="BB77" s="262"/>
      <c r="BC77" s="262"/>
      <c r="BD77" s="262"/>
      <c r="BE77" s="262"/>
      <c r="BF77" s="262"/>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DO77" s="380"/>
      <c r="DP77" s="380"/>
      <c r="DQ77" s="380"/>
      <c r="DR77" s="380"/>
      <c r="DS77" s="367"/>
      <c r="DT77" s="381"/>
      <c r="DU77" s="370"/>
      <c r="DV77" s="370"/>
      <c r="DW77" s="370"/>
      <c r="DX77" s="370"/>
      <c r="DY77" s="370"/>
      <c r="DZ77" s="370"/>
      <c r="EA77" s="370"/>
      <c r="EB77" s="370"/>
      <c r="EC77" s="370"/>
      <c r="ED77" s="370"/>
      <c r="EE77" s="370"/>
      <c r="EF77" s="370"/>
      <c r="EG77" s="370"/>
      <c r="EH77" s="370"/>
      <c r="EI77" s="370"/>
      <c r="EJ77" s="370"/>
      <c r="EK77" s="370"/>
      <c r="EL77" s="370"/>
      <c r="EM77" s="370"/>
      <c r="EN77" s="370"/>
      <c r="EO77" s="370"/>
      <c r="EP77" s="370"/>
      <c r="EQ77" s="370"/>
      <c r="ER77" s="370"/>
      <c r="ES77" s="370"/>
      <c r="ET77" s="370"/>
      <c r="EU77" s="370"/>
      <c r="EV77" s="370"/>
      <c r="EW77" s="370"/>
      <c r="EX77" s="370"/>
      <c r="EY77" s="370"/>
      <c r="EZ77" s="370"/>
      <c r="FA77" s="370"/>
      <c r="FB77" s="370"/>
      <c r="FC77" s="370"/>
      <c r="FD77" s="370"/>
      <c r="FE77" s="383"/>
      <c r="FF77" s="367"/>
      <c r="FG77" s="367"/>
      <c r="FH77" s="367"/>
      <c r="FI77" s="367"/>
      <c r="FJ77" s="367"/>
      <c r="FK77" s="367"/>
      <c r="FL77" s="367"/>
      <c r="FM77" s="367"/>
      <c r="FN77" s="367"/>
      <c r="FO77" s="367"/>
      <c r="FP77" s="367"/>
      <c r="FQ77" s="367"/>
      <c r="FR77" s="367"/>
      <c r="FS77" s="367"/>
      <c r="FT77" s="367"/>
      <c r="FU77" s="367"/>
      <c r="FV77" s="367"/>
      <c r="FW77" s="367"/>
      <c r="FX77" s="367"/>
      <c r="FY77" s="367"/>
      <c r="FZ77" s="367"/>
      <c r="GA77" s="367"/>
      <c r="GB77" s="367"/>
      <c r="GC77" s="367"/>
      <c r="GD77" s="367"/>
      <c r="GE77" s="367"/>
      <c r="GF77" s="367"/>
      <c r="GG77" s="293"/>
      <c r="GH77" s="293"/>
      <c r="GI77" s="293"/>
      <c r="GJ77" s="293"/>
      <c r="GK77" s="293"/>
      <c r="GL77" s="293"/>
      <c r="GM77" s="293"/>
      <c r="GN77" s="293"/>
      <c r="GO77" s="293"/>
      <c r="GP77" s="293"/>
      <c r="GQ77" s="293"/>
      <c r="GR77" s="293"/>
      <c r="GS77" s="293"/>
      <c r="GT77" s="293"/>
      <c r="GU77" s="293"/>
      <c r="GV77" s="293"/>
      <c r="GW77" s="293"/>
      <c r="GX77" s="293"/>
      <c r="GY77" s="293"/>
      <c r="GZ77" s="293"/>
      <c r="HA77" s="293"/>
      <c r="HB77" s="293"/>
      <c r="HC77" s="293"/>
    </row>
    <row r="78" spans="1:211" s="353" customFormat="1" ht="15" customHeight="1" x14ac:dyDescent="0.2">
      <c r="A78" s="388"/>
      <c r="B78" s="388"/>
      <c r="D78" s="388"/>
      <c r="E78" s="390"/>
      <c r="F78" s="391"/>
      <c r="G78" s="388"/>
      <c r="H78" s="392"/>
      <c r="J78" s="393"/>
      <c r="K78" s="394"/>
      <c r="L78" s="395"/>
      <c r="M78" s="396"/>
      <c r="N78" s="396"/>
      <c r="O78" s="396"/>
      <c r="P78" s="397"/>
      <c r="Q78" s="398"/>
      <c r="R78" s="399"/>
      <c r="S78" s="400"/>
      <c r="T78" s="400"/>
      <c r="U78" s="401"/>
      <c r="V78" s="402"/>
      <c r="W78" s="262"/>
      <c r="X78" s="262"/>
      <c r="Y78" s="262"/>
      <c r="Z78" s="262"/>
      <c r="AA78" s="262"/>
      <c r="AB78" s="262"/>
      <c r="AC78" s="262"/>
      <c r="AD78" s="262"/>
      <c r="AE78" s="262"/>
      <c r="AF78" s="262"/>
      <c r="AG78" s="262"/>
      <c r="AH78" s="262"/>
      <c r="AI78" s="262"/>
      <c r="AJ78" s="262"/>
      <c r="AK78" s="262"/>
      <c r="AL78" s="262"/>
      <c r="AM78" s="262"/>
      <c r="AN78" s="262"/>
      <c r="AO78" s="262"/>
      <c r="AP78" s="262"/>
      <c r="AQ78" s="262"/>
      <c r="AR78" s="262"/>
      <c r="AS78" s="262"/>
      <c r="AT78" s="262"/>
      <c r="AU78" s="262"/>
      <c r="AV78" s="262"/>
      <c r="AW78" s="262"/>
      <c r="AX78" s="262"/>
      <c r="AY78" s="262"/>
      <c r="AZ78" s="262"/>
      <c r="BA78" s="262"/>
      <c r="BB78" s="262"/>
      <c r="BC78" s="262"/>
      <c r="BD78" s="262"/>
      <c r="BE78" s="262"/>
      <c r="BF78" s="262"/>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DO78" s="380"/>
      <c r="DP78" s="380"/>
      <c r="DQ78" s="380"/>
      <c r="DR78" s="380"/>
      <c r="DS78" s="367"/>
      <c r="DT78" s="367"/>
      <c r="DU78" s="370"/>
      <c r="DV78" s="370"/>
      <c r="DW78" s="370"/>
      <c r="DX78" s="370"/>
      <c r="DY78" s="370"/>
      <c r="DZ78" s="370"/>
      <c r="EA78" s="370"/>
      <c r="EB78" s="370"/>
      <c r="EC78" s="370"/>
      <c r="ED78" s="370"/>
      <c r="EE78" s="370"/>
      <c r="EF78" s="370"/>
      <c r="EG78" s="370"/>
      <c r="EH78" s="370"/>
      <c r="EI78" s="370"/>
      <c r="EJ78" s="370"/>
      <c r="EK78" s="370"/>
      <c r="EL78" s="370"/>
      <c r="EM78" s="370"/>
      <c r="EN78" s="370"/>
      <c r="EO78" s="370"/>
      <c r="EP78" s="370"/>
      <c r="EQ78" s="370"/>
      <c r="ER78" s="370"/>
      <c r="ES78" s="370"/>
      <c r="ET78" s="370"/>
      <c r="EU78" s="370"/>
      <c r="EV78" s="370"/>
      <c r="EW78" s="370"/>
      <c r="EX78" s="370"/>
      <c r="EY78" s="370"/>
      <c r="EZ78" s="370"/>
      <c r="FA78" s="370"/>
      <c r="FB78" s="370"/>
      <c r="FC78" s="370"/>
      <c r="FD78" s="370"/>
      <c r="FE78" s="367"/>
      <c r="FF78" s="367"/>
      <c r="FG78" s="367"/>
      <c r="FH78" s="367"/>
      <c r="FI78" s="367"/>
      <c r="FJ78" s="367"/>
      <c r="FK78" s="367"/>
      <c r="FL78" s="367"/>
      <c r="FM78" s="367"/>
      <c r="FN78" s="367"/>
      <c r="FO78" s="367"/>
      <c r="FP78" s="367"/>
      <c r="FQ78" s="367"/>
      <c r="FR78" s="367"/>
      <c r="FS78" s="367"/>
      <c r="FT78" s="367"/>
      <c r="FU78" s="367"/>
      <c r="FV78" s="367"/>
      <c r="FW78" s="367"/>
      <c r="FX78" s="367"/>
      <c r="FY78" s="367"/>
      <c r="FZ78" s="367"/>
      <c r="GA78" s="367"/>
      <c r="GB78" s="367"/>
      <c r="GC78" s="367"/>
      <c r="GD78" s="367"/>
      <c r="GE78" s="367"/>
      <c r="GF78" s="367"/>
      <c r="GG78" s="293"/>
      <c r="GH78" s="293"/>
      <c r="GI78" s="293"/>
      <c r="GJ78" s="293"/>
      <c r="GK78" s="293"/>
      <c r="GL78" s="293"/>
      <c r="GM78" s="293"/>
      <c r="GN78" s="293"/>
      <c r="GO78" s="293"/>
      <c r="GP78" s="293"/>
      <c r="GQ78" s="293"/>
      <c r="GR78" s="293"/>
      <c r="GS78" s="293"/>
      <c r="GT78" s="293"/>
      <c r="GU78" s="293"/>
      <c r="GV78" s="293"/>
      <c r="GW78" s="293"/>
      <c r="GX78" s="293"/>
      <c r="GY78" s="293"/>
      <c r="GZ78" s="293"/>
    </row>
    <row r="79" spans="1:211" s="353" customFormat="1" ht="15" customHeight="1" x14ac:dyDescent="0.2">
      <c r="A79" s="388"/>
      <c r="B79" s="388"/>
      <c r="D79" s="388"/>
      <c r="E79" s="390"/>
      <c r="F79" s="391"/>
      <c r="G79" s="388"/>
      <c r="H79" s="392"/>
      <c r="J79" s="393"/>
      <c r="K79" s="394"/>
      <c r="L79" s="395"/>
      <c r="M79" s="396"/>
      <c r="N79" s="396"/>
      <c r="O79" s="396"/>
      <c r="P79" s="397"/>
      <c r="Q79" s="398"/>
      <c r="R79" s="399"/>
      <c r="S79" s="400"/>
      <c r="T79" s="400"/>
      <c r="U79" s="403"/>
      <c r="V79" s="402"/>
      <c r="W79" s="262"/>
      <c r="X79" s="262"/>
      <c r="Y79" s="262"/>
      <c r="Z79" s="262"/>
      <c r="AA79" s="262"/>
      <c r="AB79" s="262"/>
      <c r="AC79" s="262"/>
      <c r="AD79" s="262"/>
      <c r="AE79" s="262"/>
      <c r="AF79" s="262"/>
      <c r="AG79" s="262"/>
      <c r="AH79" s="262"/>
      <c r="AI79" s="262"/>
      <c r="AJ79" s="262"/>
      <c r="AK79" s="262"/>
      <c r="AL79" s="262"/>
      <c r="AM79" s="262"/>
      <c r="AN79" s="262"/>
      <c r="AO79" s="262"/>
      <c r="AP79" s="262"/>
      <c r="AQ79" s="262"/>
      <c r="AR79" s="262"/>
      <c r="AS79" s="262"/>
      <c r="AT79" s="262"/>
      <c r="AU79" s="262"/>
      <c r="AV79" s="262"/>
      <c r="AW79" s="262"/>
      <c r="AX79" s="262"/>
      <c r="AY79" s="262"/>
      <c r="AZ79" s="262"/>
      <c r="BA79" s="262"/>
      <c r="BB79" s="262"/>
      <c r="BC79" s="262"/>
      <c r="BD79" s="262"/>
      <c r="BE79" s="262"/>
      <c r="BF79" s="262"/>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DO79" s="380"/>
      <c r="DP79" s="380"/>
      <c r="DQ79" s="380"/>
      <c r="DR79" s="380"/>
      <c r="DS79" s="367"/>
      <c r="DT79" s="381"/>
      <c r="DU79" s="370"/>
      <c r="DV79" s="370"/>
      <c r="DW79" s="370"/>
      <c r="DX79" s="370"/>
      <c r="DY79" s="370"/>
      <c r="DZ79" s="370"/>
      <c r="EA79" s="370"/>
      <c r="EB79" s="370"/>
      <c r="EC79" s="370"/>
      <c r="ED79" s="370"/>
      <c r="EE79" s="370"/>
      <c r="EF79" s="370"/>
      <c r="EG79" s="370"/>
      <c r="EH79" s="370"/>
      <c r="EI79" s="370"/>
      <c r="EJ79" s="370"/>
      <c r="EK79" s="370"/>
      <c r="EL79" s="370"/>
      <c r="EM79" s="370"/>
      <c r="EN79" s="370"/>
      <c r="EO79" s="370"/>
      <c r="EP79" s="370"/>
      <c r="EQ79" s="370"/>
      <c r="ER79" s="370"/>
      <c r="ES79" s="370"/>
      <c r="ET79" s="370"/>
      <c r="EU79" s="370"/>
      <c r="EV79" s="370"/>
      <c r="EW79" s="370"/>
      <c r="EX79" s="370"/>
      <c r="EY79" s="370"/>
      <c r="EZ79" s="370"/>
      <c r="FA79" s="370"/>
      <c r="FB79" s="370"/>
      <c r="FC79" s="370"/>
      <c r="FD79" s="370"/>
      <c r="FE79" s="383"/>
      <c r="FF79" s="367"/>
      <c r="FG79" s="367"/>
      <c r="FH79" s="367"/>
      <c r="FI79" s="367"/>
      <c r="FJ79" s="367"/>
      <c r="FK79" s="367"/>
      <c r="FL79" s="367"/>
      <c r="FM79" s="367"/>
      <c r="FN79" s="367"/>
      <c r="FO79" s="367"/>
      <c r="FP79" s="367"/>
      <c r="FQ79" s="367"/>
      <c r="FR79" s="367"/>
      <c r="FS79" s="367"/>
      <c r="FT79" s="367"/>
      <c r="FU79" s="367"/>
      <c r="FV79" s="367"/>
      <c r="FW79" s="367"/>
      <c r="FX79" s="367"/>
      <c r="FY79" s="367"/>
      <c r="FZ79" s="367"/>
      <c r="GA79" s="367"/>
      <c r="GB79" s="367"/>
      <c r="GC79" s="367"/>
      <c r="GD79" s="367"/>
      <c r="GE79" s="367"/>
      <c r="GF79" s="367"/>
      <c r="GG79" s="293"/>
      <c r="GH79" s="293"/>
      <c r="GI79" s="293"/>
      <c r="GJ79" s="293"/>
      <c r="GK79" s="293"/>
      <c r="GL79" s="293"/>
      <c r="GM79" s="293"/>
      <c r="GN79" s="293"/>
      <c r="GO79" s="293"/>
      <c r="GP79" s="293"/>
      <c r="GQ79" s="293"/>
      <c r="GR79" s="293"/>
      <c r="GS79" s="293"/>
      <c r="GT79" s="293"/>
      <c r="GU79" s="293"/>
      <c r="GV79" s="293"/>
      <c r="GW79" s="293"/>
      <c r="GX79" s="293"/>
      <c r="GY79" s="293"/>
      <c r="GZ79" s="293"/>
      <c r="HA79" s="293"/>
      <c r="HB79" s="293"/>
      <c r="HC79" s="293"/>
    </row>
  </sheetData>
  <autoFilter ref="J18:P18"/>
  <dataConsolidate/>
  <mergeCells count="6">
    <mergeCell ref="O4:P4"/>
    <mergeCell ref="O16:P16"/>
    <mergeCell ref="N17:O17"/>
    <mergeCell ref="O15:P15"/>
    <mergeCell ref="H11:L11"/>
    <mergeCell ref="M8:N8"/>
  </mergeCells>
  <phoneticPr fontId="9" type="noConversion"/>
  <conditionalFormatting sqref="B19:B21">
    <cfRule type="cellIs" dxfId="88" priority="1217" stopIfTrue="1" operator="greaterThan">
      <formula>0</formula>
    </cfRule>
  </conditionalFormatting>
  <conditionalFormatting sqref="A19:A21">
    <cfRule type="cellIs" dxfId="87" priority="1221" stopIfTrue="1" operator="notEqual">
      <formula>0</formula>
    </cfRule>
  </conditionalFormatting>
  <conditionalFormatting sqref="H1:I1 H17:I17">
    <cfRule type="expression" dxfId="86" priority="974" stopIfTrue="1">
      <formula>(UpdateIntegrityFlag=TRUE)</formula>
    </cfRule>
    <cfRule type="expression" dxfId="85" priority="975" stopIfTrue="1">
      <formula>(UpdateIntegrityFlag=FALSE)</formula>
    </cfRule>
  </conditionalFormatting>
  <conditionalFormatting sqref="W17:BF17">
    <cfRule type="expression" dxfId="84" priority="1237">
      <formula>W17="CURRENT"</formula>
    </cfRule>
    <cfRule type="expression" dxfId="83" priority="1238">
      <formula>OR(AND(W$1&gt;=Forecast_Start_Key+FFF,LOWER(LEFT(W$18,1))&lt;&gt;"q"),AND(LOWER(LEFT(W$18,1))="q",V$1&gt;=Forecast_Start_Key+FFF))</formula>
    </cfRule>
  </conditionalFormatting>
  <conditionalFormatting sqref="H19:BF59">
    <cfRule type="expression" dxfId="82" priority="61">
      <formula>$A19=0</formula>
    </cfRule>
  </conditionalFormatting>
  <conditionalFormatting sqref="O16">
    <cfRule type="expression" dxfId="81" priority="69" stopIfTrue="1">
      <formula>AND(SUM(H1048568,I1048568,H8,I8)=0,O2="WARNING: THE "&amp;max_items&amp;" ITEM MAX LIMIT IS EXCEEDED")</formula>
    </cfRule>
  </conditionalFormatting>
  <conditionalFormatting sqref="O16">
    <cfRule type="expression" dxfId="80" priority="70" stopIfTrue="1">
      <formula>SUM(H1,I1,H17,I17)&gt;0</formula>
    </cfRule>
    <cfRule type="expression" dxfId="79" priority="71" stopIfTrue="1">
      <formula>SUM(H1,I1,H17,I17)=0</formula>
    </cfRule>
  </conditionalFormatting>
  <conditionalFormatting sqref="B22:B79">
    <cfRule type="cellIs" dxfId="78" priority="68" stopIfTrue="1" operator="greaterThan">
      <formula>0</formula>
    </cfRule>
  </conditionalFormatting>
  <conditionalFormatting sqref="A22:A79">
    <cfRule type="cellIs" dxfId="77" priority="67" stopIfTrue="1" operator="notEqual">
      <formula>0</formula>
    </cfRule>
  </conditionalFormatting>
  <conditionalFormatting sqref="B22:B23">
    <cfRule type="cellIs" dxfId="76" priority="60" stopIfTrue="1" operator="greaterThan">
      <formula>0</formula>
    </cfRule>
  </conditionalFormatting>
  <conditionalFormatting sqref="A22:A23">
    <cfRule type="cellIs" dxfId="75" priority="59" stopIfTrue="1" operator="notEqual">
      <formula>0</formula>
    </cfRule>
  </conditionalFormatting>
  <conditionalFormatting sqref="B24:B25">
    <cfRule type="cellIs" dxfId="74" priority="58" stopIfTrue="1" operator="greaterThan">
      <formula>0</formula>
    </cfRule>
  </conditionalFormatting>
  <conditionalFormatting sqref="A24:A25">
    <cfRule type="cellIs" dxfId="73" priority="57" stopIfTrue="1" operator="notEqual">
      <formula>0</formula>
    </cfRule>
  </conditionalFormatting>
  <conditionalFormatting sqref="B26:B27">
    <cfRule type="cellIs" dxfId="72" priority="56" stopIfTrue="1" operator="greaterThan">
      <formula>0</formula>
    </cfRule>
  </conditionalFormatting>
  <conditionalFormatting sqref="A26:A27">
    <cfRule type="cellIs" dxfId="71" priority="55" stopIfTrue="1" operator="notEqual">
      <formula>0</formula>
    </cfRule>
  </conditionalFormatting>
  <conditionalFormatting sqref="B28:B29">
    <cfRule type="cellIs" dxfId="70" priority="54" stopIfTrue="1" operator="greaterThan">
      <formula>0</formula>
    </cfRule>
  </conditionalFormatting>
  <conditionalFormatting sqref="A28:A29">
    <cfRule type="cellIs" dxfId="69" priority="53" stopIfTrue="1" operator="notEqual">
      <formula>0</formula>
    </cfRule>
  </conditionalFormatting>
  <conditionalFormatting sqref="B30:B31">
    <cfRule type="cellIs" dxfId="68" priority="52" stopIfTrue="1" operator="greaterThan">
      <formula>0</formula>
    </cfRule>
  </conditionalFormatting>
  <conditionalFormatting sqref="A30:A31">
    <cfRule type="cellIs" dxfId="67" priority="51" stopIfTrue="1" operator="notEqual">
      <formula>0</formula>
    </cfRule>
  </conditionalFormatting>
  <conditionalFormatting sqref="B32:B33">
    <cfRule type="cellIs" dxfId="66" priority="50" stopIfTrue="1" operator="greaterThan">
      <formula>0</formula>
    </cfRule>
  </conditionalFormatting>
  <conditionalFormatting sqref="A32:A33">
    <cfRule type="cellIs" dxfId="65" priority="49" stopIfTrue="1" operator="notEqual">
      <formula>0</formula>
    </cfRule>
  </conditionalFormatting>
  <conditionalFormatting sqref="B34:B35">
    <cfRule type="cellIs" dxfId="64" priority="48" stopIfTrue="1" operator="greaterThan">
      <formula>0</formula>
    </cfRule>
  </conditionalFormatting>
  <conditionalFormatting sqref="A34:A35">
    <cfRule type="cellIs" dxfId="63" priority="47" stopIfTrue="1" operator="notEqual">
      <formula>0</formula>
    </cfRule>
  </conditionalFormatting>
  <conditionalFormatting sqref="B36:B37">
    <cfRule type="cellIs" dxfId="62" priority="46" stopIfTrue="1" operator="greaterThan">
      <formula>0</formula>
    </cfRule>
  </conditionalFormatting>
  <conditionalFormatting sqref="A36:A37">
    <cfRule type="cellIs" dxfId="61" priority="45" stopIfTrue="1" operator="notEqual">
      <formula>0</formula>
    </cfRule>
  </conditionalFormatting>
  <conditionalFormatting sqref="B38:B39">
    <cfRule type="cellIs" dxfId="60" priority="44" stopIfTrue="1" operator="greaterThan">
      <formula>0</formula>
    </cfRule>
  </conditionalFormatting>
  <conditionalFormatting sqref="A38:A39">
    <cfRule type="cellIs" dxfId="59" priority="43" stopIfTrue="1" operator="notEqual">
      <formula>0</formula>
    </cfRule>
  </conditionalFormatting>
  <conditionalFormatting sqref="B40:B41">
    <cfRule type="cellIs" dxfId="58" priority="42" stopIfTrue="1" operator="greaterThan">
      <formula>0</formula>
    </cfRule>
  </conditionalFormatting>
  <conditionalFormatting sqref="A40:A41">
    <cfRule type="cellIs" dxfId="57" priority="41" stopIfTrue="1" operator="notEqual">
      <formula>0</formula>
    </cfRule>
  </conditionalFormatting>
  <conditionalFormatting sqref="B42:B43">
    <cfRule type="cellIs" dxfId="56" priority="40" stopIfTrue="1" operator="greaterThan">
      <formula>0</formula>
    </cfRule>
  </conditionalFormatting>
  <conditionalFormatting sqref="A42:A43">
    <cfRule type="cellIs" dxfId="55" priority="39" stopIfTrue="1" operator="notEqual">
      <formula>0</formula>
    </cfRule>
  </conditionalFormatting>
  <conditionalFormatting sqref="B44:B45">
    <cfRule type="cellIs" dxfId="54" priority="38" stopIfTrue="1" operator="greaterThan">
      <formula>0</formula>
    </cfRule>
  </conditionalFormatting>
  <conditionalFormatting sqref="A44:A45">
    <cfRule type="cellIs" dxfId="53" priority="37" stopIfTrue="1" operator="notEqual">
      <formula>0</formula>
    </cfRule>
  </conditionalFormatting>
  <conditionalFormatting sqref="B46:B47">
    <cfRule type="cellIs" dxfId="52" priority="36" stopIfTrue="1" operator="greaterThan">
      <formula>0</formula>
    </cfRule>
  </conditionalFormatting>
  <conditionalFormatting sqref="A46:A47">
    <cfRule type="cellIs" dxfId="51" priority="35" stopIfTrue="1" operator="notEqual">
      <formula>0</formula>
    </cfRule>
  </conditionalFormatting>
  <conditionalFormatting sqref="B48:B49">
    <cfRule type="cellIs" dxfId="50" priority="34" stopIfTrue="1" operator="greaterThan">
      <formula>0</formula>
    </cfRule>
  </conditionalFormatting>
  <conditionalFormatting sqref="A48:A49">
    <cfRule type="cellIs" dxfId="49" priority="33" stopIfTrue="1" operator="notEqual">
      <formula>0</formula>
    </cfRule>
  </conditionalFormatting>
  <conditionalFormatting sqref="B50:B51">
    <cfRule type="cellIs" dxfId="48" priority="32" stopIfTrue="1" operator="greaterThan">
      <formula>0</formula>
    </cfRule>
  </conditionalFormatting>
  <conditionalFormatting sqref="A50:A51">
    <cfRule type="cellIs" dxfId="47" priority="31" stopIfTrue="1" operator="notEqual">
      <formula>0</formula>
    </cfRule>
  </conditionalFormatting>
  <conditionalFormatting sqref="B52:B53">
    <cfRule type="cellIs" dxfId="46" priority="30" stopIfTrue="1" operator="greaterThan">
      <formula>0</formula>
    </cfRule>
  </conditionalFormatting>
  <conditionalFormatting sqref="A52:A53">
    <cfRule type="cellIs" dxfId="45" priority="29" stopIfTrue="1" operator="notEqual">
      <formula>0</formula>
    </cfRule>
  </conditionalFormatting>
  <conditionalFormatting sqref="B54:B55">
    <cfRule type="cellIs" dxfId="44" priority="28" stopIfTrue="1" operator="greaterThan">
      <formula>0</formula>
    </cfRule>
  </conditionalFormatting>
  <conditionalFormatting sqref="A54:A55">
    <cfRule type="cellIs" dxfId="43" priority="27" stopIfTrue="1" operator="notEqual">
      <formula>0</formula>
    </cfRule>
  </conditionalFormatting>
  <conditionalFormatting sqref="B56:B57">
    <cfRule type="cellIs" dxfId="42" priority="26" stopIfTrue="1" operator="greaterThan">
      <formula>0</formula>
    </cfRule>
  </conditionalFormatting>
  <conditionalFormatting sqref="A56:A57">
    <cfRule type="cellIs" dxfId="41" priority="25" stopIfTrue="1" operator="notEqual">
      <formula>0</formula>
    </cfRule>
  </conditionalFormatting>
  <conditionalFormatting sqref="B58:B59">
    <cfRule type="cellIs" dxfId="40" priority="24" stopIfTrue="1" operator="greaterThan">
      <formula>0</formula>
    </cfRule>
  </conditionalFormatting>
  <conditionalFormatting sqref="A58:A59">
    <cfRule type="cellIs" dxfId="39" priority="23" stopIfTrue="1" operator="notEqual">
      <formula>0</formula>
    </cfRule>
  </conditionalFormatting>
  <conditionalFormatting sqref="B60:B61">
    <cfRule type="cellIs" dxfId="38" priority="22" stopIfTrue="1" operator="greaterThan">
      <formula>0</formula>
    </cfRule>
  </conditionalFormatting>
  <conditionalFormatting sqref="A60:A61">
    <cfRule type="cellIs" dxfId="37" priority="21" stopIfTrue="1" operator="notEqual">
      <formula>0</formula>
    </cfRule>
  </conditionalFormatting>
  <conditionalFormatting sqref="B62:B63">
    <cfRule type="cellIs" dxfId="36" priority="20" stopIfTrue="1" operator="greaterThan">
      <formula>0</formula>
    </cfRule>
  </conditionalFormatting>
  <conditionalFormatting sqref="A62:A63">
    <cfRule type="cellIs" dxfId="35" priority="19" stopIfTrue="1" operator="notEqual">
      <formula>0</formula>
    </cfRule>
  </conditionalFormatting>
  <conditionalFormatting sqref="B64:B65">
    <cfRule type="cellIs" dxfId="34" priority="18" stopIfTrue="1" operator="greaterThan">
      <formula>0</formula>
    </cfRule>
  </conditionalFormatting>
  <conditionalFormatting sqref="A64:A65">
    <cfRule type="cellIs" dxfId="33" priority="17" stopIfTrue="1" operator="notEqual">
      <formula>0</formula>
    </cfRule>
  </conditionalFormatting>
  <conditionalFormatting sqref="B66:B67">
    <cfRule type="cellIs" dxfId="32" priority="16" stopIfTrue="1" operator="greaterThan">
      <formula>0</formula>
    </cfRule>
  </conditionalFormatting>
  <conditionalFormatting sqref="A66:A67">
    <cfRule type="cellIs" dxfId="31" priority="15" stopIfTrue="1" operator="notEqual">
      <formula>0</formula>
    </cfRule>
  </conditionalFormatting>
  <conditionalFormatting sqref="B68:B69">
    <cfRule type="cellIs" dxfId="30" priority="14" stopIfTrue="1" operator="greaterThan">
      <formula>0</formula>
    </cfRule>
  </conditionalFormatting>
  <conditionalFormatting sqref="A68:A69">
    <cfRule type="cellIs" dxfId="29" priority="13" stopIfTrue="1" operator="notEqual">
      <formula>0</formula>
    </cfRule>
  </conditionalFormatting>
  <conditionalFormatting sqref="B70:B71">
    <cfRule type="cellIs" dxfId="28" priority="12" stopIfTrue="1" operator="greaterThan">
      <formula>0</formula>
    </cfRule>
  </conditionalFormatting>
  <conditionalFormatting sqref="A70:A71">
    <cfRule type="cellIs" dxfId="27" priority="11" stopIfTrue="1" operator="notEqual">
      <formula>0</formula>
    </cfRule>
  </conditionalFormatting>
  <conditionalFormatting sqref="B72:B73">
    <cfRule type="cellIs" dxfId="26" priority="10" stopIfTrue="1" operator="greaterThan">
      <formula>0</formula>
    </cfRule>
  </conditionalFormatting>
  <conditionalFormatting sqref="A72:A73">
    <cfRule type="cellIs" dxfId="25" priority="9" stopIfTrue="1" operator="notEqual">
      <formula>0</formula>
    </cfRule>
  </conditionalFormatting>
  <conditionalFormatting sqref="B74:B75">
    <cfRule type="cellIs" dxfId="24" priority="8" stopIfTrue="1" operator="greaterThan">
      <formula>0</formula>
    </cfRule>
  </conditionalFormatting>
  <conditionalFormatting sqref="A74:A75">
    <cfRule type="cellIs" dxfId="23" priority="7" stopIfTrue="1" operator="notEqual">
      <formula>0</formula>
    </cfRule>
  </conditionalFormatting>
  <conditionalFormatting sqref="B76:B77">
    <cfRule type="cellIs" dxfId="22" priority="6" stopIfTrue="1" operator="greaterThan">
      <formula>0</formula>
    </cfRule>
  </conditionalFormatting>
  <conditionalFormatting sqref="A76:A77">
    <cfRule type="cellIs" dxfId="21" priority="5" stopIfTrue="1" operator="notEqual">
      <formula>0</formula>
    </cfRule>
  </conditionalFormatting>
  <conditionalFormatting sqref="B78:B79">
    <cfRule type="cellIs" dxfId="20" priority="4" stopIfTrue="1" operator="greaterThan">
      <formula>0</formula>
    </cfRule>
  </conditionalFormatting>
  <conditionalFormatting sqref="A78:A79">
    <cfRule type="cellIs" dxfId="19" priority="3" stopIfTrue="1" operator="notEqual">
      <formula>0</formula>
    </cfRule>
  </conditionalFormatting>
  <conditionalFormatting sqref="B22:B59">
    <cfRule type="cellIs" dxfId="18" priority="2" stopIfTrue="1" operator="greaterThan">
      <formula>0</formula>
    </cfRule>
  </conditionalFormatting>
  <conditionalFormatting sqref="A22:A59">
    <cfRule type="cellIs" dxfId="17" priority="1" stopIfTrue="1" operator="notEqual">
      <formula>0</formula>
    </cfRule>
  </conditionalFormatting>
  <conditionalFormatting sqref="P19:P59">
    <cfRule type="expression" dxfId="16" priority="62">
      <formula>$E19&gt;=1</formula>
    </cfRule>
    <cfRule type="expression" dxfId="15" priority="1168">
      <formula>$E19&lt;-1</formula>
    </cfRule>
  </conditionalFormatting>
  <conditionalFormatting sqref="W19:BF59">
    <cfRule type="expression" dxfId="14" priority="147">
      <formula>OR(AND($E19=1, W$1&gt;=Forecast_Start_Key,LEN(W$1)&gt;0),AND($E19=2, W$1&lt;Forecast_Start_Key,LEN(W$1)&gt;0))</formula>
    </cfRule>
    <cfRule type="expression" dxfId="13" priority="908">
      <formula>OR(AND(OR($E19=-2,$E19=-3), W$1&gt;=Forecast_Start_Key,LEN(W$1)&gt;0),AND($E19=-3, W$1&lt;Forecast_Start_Key,LEN(W$1)&gt;0))</formula>
    </cfRule>
  </conditionalFormatting>
  <dataValidations xWindow="819" yWindow="365" count="13">
    <dataValidation type="custom" errorStyle="warning" allowBlank="1" showErrorMessage="1" errorTitle="Override Correct Cell..." error="Check that you make your override in the right row, in a month and after the forecast freeze fence..." sqref="A1:G5 E7:G12 C7:C12 E14:G18 H18 R13:R17 T15:U17 U1:U11 S14:S17 T1:T10 R1:S3 V1:V14 R9:R10 D7:D79 V17:V79 A7:B79">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I18:J18 I17 Y9:AB13 AC10:AH13 BB1:BB13 BC10:BC13 AR8:BA13 BF1:BR13 BD9:BE13 AI12:AL13 AN12:AQ13 W11:W13 AM12 X11 BC3:BC8 BE1:BE8 AN1:AN8 W1:X9 AI10:AJ10">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P79">
      <formula1>LEN(INDIRECT("SWDATA!C"&amp;XFB19))-1</formula1>
      <formula2>LEN(INDIRECT("SWDATA!C"&amp;XFB19))+1</formula2>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allowBlank="1" showInputMessage="1" showErrorMessage="1" sqref="P9"/>
    <dataValidation type="list" allowBlank="1" showInputMessage="1" showErrorMessage="1" sqref="N5 N7">
      <formula1>TS_Name</formula1>
    </dataValidation>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79">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 allowBlank="1" showInputMessage="1" showErrorMessage="1" sqref="P5 P6 P7 P8"/>
  </dataValidations>
  <pageMargins left="0.75" right="0.75" top="1" bottom="1" header="0.5" footer="0.5"/>
  <pageSetup scale="12" fitToWidth="2" fitToHeight="2" orientation="landscape" r:id="rId1"/>
  <headerFooter alignWithMargins="0"/>
  <cellWatches>
    <cellWatch r="L18"/>
  </cellWatches>
  <ignoredErrors>
    <ignoredError sqref="A2:L5 A77:XFD1048576 A60:R76 T60:XFD76 A20:H20 A21:L21 A22:H22 A23:L23 A24:H24 A25:L25 A26:H26 A27:L27 A28:H28 A29:L29 A30:H30 A31:L31 A32:H32 A33:L33 A34:H34 A35:L35 A36:H36 A37:L37 A38:H38 A39:L39 A40:H40 A41:L41 A42:H42 A43:L43 A44:H44 A45:L45 A46:H46 A47:L47 A48:H48 A49:L49 A50:H50 A51:L51 A52:H52 A53:L53 A54:H54 A55:L55 A56:H56 A57:L57 A58:H58 A59:L59 BG1:XFD7 BG20:XFD59 P59:R59 M59 P58:R58 M58 P57:R57 M57 P56:R56 M56 P55:R55 M55 P54:R54 M54 P53:R53 M53 P52:R52 M52 P51:R51 M51 P50:R50 M50 P49:R49 M49 P48:R48 M48 P47:R47 M47 P46:R46 M46 P45:R45 M45 P44:R44 M44 P43:R43 M43 P42:R42 M42 P41:R41 M41 P40:R40 M40 P39:R39 M39 P38:R38 M38 P37:R37 M37 P36:R36 M36 P35:R35 M35 P34:R34 M34 P33:R33 M33 P32:R32 M32 P31:R31 M31 P30:R30 M30 P29:R29 M29 P28:R28 M28 P27:R27 M27 P26:R26 M26 P25:R25 M25 P24:R24 M24 P23:R23 M23 P22:R22 M22 P21:R21 M21 P20:R20 M20 T20:BF59 M1:BF4 N59:O59 N20:O20 S20 N21:O21 S21 N22:O22 S22 N23:O23 S23 N24:O24 S24 N25:O25 S25 N26:O26 S26 N27:O27 S27 N28:O28 S28 N29:O29 S29 N30:O30 S30 N31:O31 S31 N32:O32 S32 N33:O33 S33 N34:O34 S34 N35:O35 S35 N36:O36 S36 N37:O37 S37 N38:O38 S38 N39:O39 S39 N40:O40 S40 N41:O41 S41 N42:O42 S42 N43:O43 S43 N44:O44 S44 N45:O45 S45 N46:O46 S46 N47:O47 S47 N48:O48 S48 N49:O49 S49 N50:O50 S50 N51:O51 S51 N52:O52 S52 N53:O53 S53 N54:O54 S54 N55:O55 S55 N56:O56 S56 N57:O57 S57 N58:O58 S58 S59 M17:BF19 M15:R15 T15:BF15 M11:BF12 M9:O9 BD9:BF9 A7:L18 A6:J6 L6 M8:O8 M5:O5 Q5:BF5 M6:O6 Q6:BF6 M7:O7 Q7:BF7 Q8:BF8 Q9:BB9 BG11:XFD19 BG8:DN8 DQ8:DS8 BG9:DN9 DQ9:DS9 DU8:XFD8 DU9:XFD9 BG10:DO10 DU10:XFD10 B1:L1 M16:Q16 T16:BF16 M10:Q10 T10:BF10 A19:H19 J19:L19 J20:L20 J22:L22 J24:L24 J26:L26 J28:L28 J30:L30 J32:L32 J34:L34 J36:L36 J38:L38 J40:L40 J42:L42 J44:L44 J46:L46 J48:L48 J50:L50 J52:L52 J54:L54 J56:L56 J58:L58 M14:BF14 M13:S13 T13:BF13 DQ10:DS10" emptyCellReference="1"/>
  </ignoredError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0" r:id="rId5" name="Drop Down 736">
              <controlPr defaultSize="0" autoLine="0" autoPict="0">
                <anchor moveWithCells="1" sizeWithCells="1">
                  <from>
                    <xdr:col>14</xdr:col>
                    <xdr:colOff>38100</xdr:colOff>
                    <xdr:row>11</xdr:row>
                    <xdr:rowOff>0</xdr:rowOff>
                  </from>
                  <to>
                    <xdr:col>14</xdr:col>
                    <xdr:colOff>1000125</xdr:colOff>
                    <xdr:row>12</xdr:row>
                    <xdr:rowOff>47625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H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272</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273</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363</v>
      </c>
      <c r="JE2" s="229">
        <f>COUNTA(SCENARIOMETA!I2:I65536)-COUNTIF(SCENARIOMETA!I2:I65536,"-")</f>
        <v>0</v>
      </c>
    </row>
    <row r="3" spans="2:265" x14ac:dyDescent="0.2">
      <c r="C3" s="46" t="s">
        <v>281</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348</v>
      </c>
      <c r="BL3" s="30"/>
      <c r="BN3" s="49" t="s">
        <v>72</v>
      </c>
      <c r="BO3" s="50"/>
      <c r="BP3" s="51"/>
      <c r="BQ3" s="50"/>
      <c r="BR3" s="52" t="s">
        <v>73</v>
      </c>
      <c r="JD3" s="230" t="s">
        <v>364</v>
      </c>
    </row>
    <row r="4" spans="2:265" x14ac:dyDescent="0.2">
      <c r="C4" s="46" t="s">
        <v>285</v>
      </c>
      <c r="D4" s="21"/>
      <c r="E4" s="21"/>
      <c r="F4" s="28" t="s">
        <v>16</v>
      </c>
      <c r="G4" s="11"/>
      <c r="H4" s="12"/>
      <c r="I4" s="6"/>
      <c r="J4" s="19" t="s">
        <v>280</v>
      </c>
      <c r="K4" s="21"/>
      <c r="L4" s="7">
        <f t="array" aca="1" ref="L4" ca="1">MIN(IF(INDIRECT(F12)&gt;=F3,ROW(INDIRECT(F12)),MAXR))</f>
        <v>9999999</v>
      </c>
      <c r="M4" s="11">
        <f ca="1">IF(L4=MAXR, 1, L4)</f>
        <v>1</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582</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349</v>
      </c>
      <c r="BL4" s="30"/>
      <c r="BN4" s="49" t="s">
        <v>75</v>
      </c>
      <c r="BO4" s="50"/>
      <c r="BP4" s="50"/>
      <c r="BQ4" s="50"/>
      <c r="BR4" s="52" t="s">
        <v>76</v>
      </c>
      <c r="JD4" t="str">
        <f ca="1">IF(JD24&lt;&gt;0,IF(INDIRECT("SCENARIOMETA!I"&amp;JE24)="-","",INDIRECT("SCENARIOMETA!I"&amp;JE24)),"")</f>
        <v/>
      </c>
    </row>
    <row r="5" spans="2:265" x14ac:dyDescent="0.2">
      <c r="C5" s="46" t="s">
        <v>288</v>
      </c>
      <c r="D5" s="21"/>
      <c r="E5" s="21"/>
      <c r="F5" s="28" t="s">
        <v>287</v>
      </c>
      <c r="G5" s="11"/>
      <c r="H5" s="12"/>
      <c r="I5" s="6"/>
      <c r="J5" s="19" t="s">
        <v>276</v>
      </c>
      <c r="K5" s="21"/>
      <c r="L5" s="7">
        <f t="array" aca="1" ref="L5" ca="1">MAX(IF(INDIRECT(F12)=F3,ROW(INDIRECT(F12)),0))</f>
        <v>0</v>
      </c>
      <c r="M5" s="11">
        <f ca="1">IF(L5=0, 1, L5)</f>
        <v>1</v>
      </c>
      <c r="N5" s="12"/>
      <c r="O5" s="32" t="s">
        <v>62</v>
      </c>
      <c r="P5" s="21"/>
      <c r="Q5" s="21"/>
      <c r="R5" s="11" t="str">
        <f>H7&amp;"P1:CA1"</f>
        <v>'SWDATA'!P1:CA1</v>
      </c>
      <c r="S5" s="11"/>
      <c r="T5" s="12"/>
      <c r="U5" s="106" t="b">
        <f t="array" ref="U5">IF(COUNTIF(SWDATA!M:M,1)=0,TRUE,IF(SUM(IF(ISERROR(SWUPD_UPDRANGE),1,0))=0,TRUE,FALSE))</f>
        <v>1</v>
      </c>
      <c r="V5" s="54" t="s">
        <v>149</v>
      </c>
      <c r="W5" s="11"/>
      <c r="X5" s="11"/>
      <c r="Y5" s="11"/>
      <c r="Z5" s="12"/>
      <c r="AA5" s="11" t="s">
        <v>152</v>
      </c>
      <c r="AB5" s="11" t="str">
        <f ca="1">INDEX(currencies_available,AB4)</f>
        <v>EUR</v>
      </c>
      <c r="AC5" s="11"/>
      <c r="AD5" s="11"/>
      <c r="AE5" s="11" t="s">
        <v>583</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350</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282</v>
      </c>
      <c r="J6" s="21"/>
      <c r="K6" s="21"/>
      <c r="L6" s="11" t="str">
        <f ca="1">F9&amp;G11&amp;M4&amp;":"&amp;G11&amp;M5</f>
        <v>'Planning View'!B1:B1</v>
      </c>
      <c r="M6" s="11"/>
      <c r="N6" s="12"/>
      <c r="O6" s="32" t="s">
        <v>279</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283</v>
      </c>
      <c r="J7" s="21"/>
      <c r="K7" s="21"/>
      <c r="L7" s="7">
        <f t="array" aca="1" ref="L7" ca="1">SUM(IF(INDIRECT(L6)&gt;=F3, 1, 0))</f>
        <v>0</v>
      </c>
      <c r="M7" s="11"/>
      <c r="N7" s="12"/>
      <c r="O7" s="32" t="s">
        <v>278</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277</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274</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286</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355</v>
      </c>
      <c r="V10" s="58" t="s">
        <v>356</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284</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271</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275</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t="e">
        <f ca="1">SUM(SWUPD_CHGBOOLEANRANGE)</f>
        <v>#REF!</v>
      </c>
      <c r="W12" s="107"/>
      <c r="X12" s="107"/>
      <c r="Y12" s="5" t="s">
        <v>109</v>
      </c>
      <c r="Z12" s="107">
        <f t="array" aca="1" ref="Z12" ca="1">IF(ISERROR(SUM(IF(     (INDIRECT(V10)&lt;&gt;INDIRECT(Z10))  *  (INDIRECT(Z10)=0),1,0))),0,SUM(IF(     (INDIRECT(V10)&lt;&gt;INDIRECT(Z10))  *  (INDIRECT(Z10)=0),1,0)))</f>
        <v>0</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289</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0</v>
      </c>
      <c r="D17" s="26">
        <f t="array" aca="1" ref="D17" ca="1">SUM(IF(D27:D826&gt;0, 1, 0))</f>
        <v>0</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365</v>
      </c>
      <c r="JE18" s="231" t="s">
        <v>366</v>
      </c>
    </row>
    <row r="19" spans="2:269" x14ac:dyDescent="0.2">
      <c r="C19" s="88"/>
      <c r="D19" s="22"/>
      <c r="E19" s="22"/>
      <c r="F19" s="22"/>
      <c r="G19" s="83" t="s">
        <v>290</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49"/>
      <c r="BL19" s="30"/>
      <c r="JD19" s="19" t="s">
        <v>367</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0"/>
      <c r="BL20" s="30"/>
      <c r="JD20" s="19" t="s">
        <v>368</v>
      </c>
      <c r="JE20" s="231">
        <f>IF(ScenarioType&lt;&gt;"ALL",MATCH(ScenarioType,SCENARIOMETA!B:B,0),ROW(SCENARIOMETA!B2))</f>
        <v>2</v>
      </c>
      <c r="JF20" s="232" t="s">
        <v>369</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370</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371</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372</v>
      </c>
      <c r="JH23" s="144" t="s">
        <v>373</v>
      </c>
      <c r="JI23" s="144" t="s">
        <v>374</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0</v>
      </c>
      <c r="D27" s="9">
        <f t="shared" ref="D27:D31" ca="1" si="85">IF(OR($C27=MAXR, $C27=0), 0, INDIRECT($F$9&amp;$M$13&amp;$C27))</f>
        <v>0</v>
      </c>
      <c r="E27" s="9">
        <f t="shared" ref="E27:E30" ca="1" si="86">D27</f>
        <v>0</v>
      </c>
      <c r="F27" s="105" t="str">
        <f t="shared" ref="F27:F30" ca="1" si="87">IF(E27=0, "", INDIRECT($S$8&amp;E27))</f>
        <v/>
      </c>
      <c r="G27" s="7">
        <f t="shared" ref="G27:G30" ca="1" si="88">IF(OR($C27=MAXR, $C27=0), 0, IF(ISERROR(MATCH($G$6, INDIRECT($F$13&amp;$C27), )), 0, C27))</f>
        <v>0</v>
      </c>
      <c r="H27" s="33">
        <f t="shared" ref="H27:Q31" ca="1" si="89">IF(OR($C27=MAXR, $C27=0, H$24=0, H$19=0), 0, IF(LEN(INDIRECT($F$9&amp;H$20&amp;$C27))=0, NULL,  INDIRECT($F$9&amp;H$20&amp;$C27)))</f>
        <v>0</v>
      </c>
      <c r="I27" s="33">
        <f t="shared" ca="1" si="89"/>
        <v>0</v>
      </c>
      <c r="J27" s="33">
        <f t="shared" ca="1" si="89"/>
        <v>0</v>
      </c>
      <c r="K27" s="33">
        <f t="shared" ca="1" si="89"/>
        <v>0</v>
      </c>
      <c r="L27" s="33">
        <f t="shared" ca="1" si="89"/>
        <v>0</v>
      </c>
      <c r="M27" s="33">
        <f t="shared" ca="1" si="89"/>
        <v>0</v>
      </c>
      <c r="N27" s="33">
        <f t="shared" ca="1" si="89"/>
        <v>0</v>
      </c>
      <c r="O27" s="33">
        <f t="shared" ca="1" si="89"/>
        <v>0</v>
      </c>
      <c r="P27" s="33">
        <f t="shared" ca="1" si="89"/>
        <v>0</v>
      </c>
      <c r="Q27" s="33">
        <f t="shared" ca="1" si="89"/>
        <v>0</v>
      </c>
      <c r="R27" s="33">
        <f t="shared" ref="R27:AG31" ca="1" si="90">IF(OR($C27=MAXR, $C27=0, R$24=0, R$19=0), 0, IF(LEN(INDIRECT($F$9&amp;R$20&amp;$C27))=0, NULL,  INDIRECT($F$9&amp;R$20&amp;$C27)))</f>
        <v>0</v>
      </c>
      <c r="S27" s="33">
        <f t="shared" ca="1" si="90"/>
        <v>0</v>
      </c>
      <c r="T27" s="33">
        <f t="shared" ca="1" si="90"/>
        <v>0</v>
      </c>
      <c r="U27" s="33">
        <f t="shared" ca="1" si="90"/>
        <v>0</v>
      </c>
      <c r="V27" s="33">
        <f t="shared" ca="1" si="90"/>
        <v>0</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t="str">
        <f ca="1">IF(ISERROR(IF(OR(INDIRECT($BI$3&amp;C27)="Excel Override",AND(INDIRECT($BI$4&amp;(C27-15))&lt;0,INDIRECT($BI$5&amp;C27)=1)),1,0)),"",IF(OR(INDIRECT($BI$3&amp;C27)="Excel Override",AND(INDIRECT($BI$4&amp;(C27-15))&lt;0,INDIRECT($BI$5&amp;C27)=1)),1,0))</f>
        <v/>
      </c>
      <c r="BL27" s="30"/>
      <c r="BN27" s="29" t="str">
        <f ca="1">IF(OR(H$19=0,$E27=0,$C27=MAXR),"",IF((INDIRECT(H$23&amp;$E27))&lt;&gt;(INDIRECT($F$9&amp;H$20&amp;$C27)),IF($BJ27=1,0,1),0))</f>
        <v/>
      </c>
      <c r="BO27" s="29" t="str">
        <f t="shared" ref="BO27:BO30" ca="1" si="93">IF(OR(I$19=0,$E27=0,$C27=MAXR),"",IF((INDIRECT(I$23&amp;$E27))&lt;&gt;(INDIRECT($F$9&amp;I$20&amp;$C27)),IF($BJ27=1,0,1),0))</f>
        <v/>
      </c>
      <c r="BP27" s="29" t="str">
        <f t="shared" ref="BP27:BP30" ca="1" si="94">IF(OR(J$19=0,$E27=0,$C27=MAXR),"",IF((INDIRECT(J$23&amp;$E27))&lt;&gt;(INDIRECT($F$9&amp;J$20&amp;$C27)),IF($BJ27=1,0,1),0))</f>
        <v/>
      </c>
      <c r="BQ27" s="29" t="str">
        <f t="shared" ref="BQ27:BQ30" ca="1" si="95">IF(OR(K$19=0,$E27=0,$C27=MAXR),"",IF((INDIRECT(K$23&amp;$E27))&lt;&gt;(INDIRECT($F$9&amp;K$20&amp;$C27)),IF($BJ27=1,0,1),0))</f>
        <v/>
      </c>
      <c r="BR27" s="29" t="str">
        <f t="shared" ref="BR27:BR30" ca="1" si="96">IF(OR(L$19=0,$E27=0,$C27=MAXR),"",IF((INDIRECT(L$23&amp;$E27))&lt;&gt;(INDIRECT($F$9&amp;L$20&amp;$C27)),IF($BJ27=1,0,1),0))</f>
        <v/>
      </c>
      <c r="BS27" s="29" t="str">
        <f t="shared" ref="BS27:BS30" ca="1" si="97">IF(OR(M$19=0,$E27=0,$C27=MAXR),"",IF((INDIRECT(M$23&amp;$E27))&lt;&gt;(INDIRECT($F$9&amp;M$20&amp;$C27)),IF($BJ27=1,0,1),0))</f>
        <v/>
      </c>
      <c r="BT27" s="29" t="str">
        <f t="shared" ref="BT27:BT30" ca="1" si="98">IF(OR(N$19=0,$E27=0,$C27=MAXR),"",IF((INDIRECT(N$23&amp;$E27))&lt;&gt;(INDIRECT($F$9&amp;N$20&amp;$C27)),IF($BJ27=1,0,1),0))</f>
        <v/>
      </c>
      <c r="BU27" s="29" t="str">
        <f t="shared" ref="BU27:BU30" ca="1" si="99">IF(OR(O$19=0,$E27=0,$C27=MAXR),"",IF((INDIRECT(O$23&amp;$E27))&lt;&gt;(INDIRECT($F$9&amp;O$20&amp;$C27)),IF($BJ27=1,0,1),0))</f>
        <v/>
      </c>
      <c r="BV27" s="29" t="str">
        <f t="shared" ref="BV27:BV30" ca="1" si="100">IF(OR(P$19=0,$E27=0,$C27=MAXR),"",IF((INDIRECT(P$23&amp;$E27))&lt;&gt;(INDIRECT($F$9&amp;P$20&amp;$C27)),IF($BJ27=1,0,1),0))</f>
        <v/>
      </c>
      <c r="BW27" s="29" t="str">
        <f t="shared" ref="BW27:BW30" ca="1" si="101">IF(OR(Q$19=0,$E27=0,$C27=MAXR),"",IF((INDIRECT(Q$23&amp;$E27))&lt;&gt;(INDIRECT($F$9&amp;Q$20&amp;$C27)),IF($BJ27=1,0,1),0))</f>
        <v/>
      </c>
      <c r="BX27" s="29" t="str">
        <f t="shared" ref="BX27:BX30" ca="1" si="102">IF(OR(R$19=0,$E27=0,$C27=MAXR),"",IF((INDIRECT(R$23&amp;$E27))&lt;&gt;(INDIRECT($F$9&amp;R$20&amp;$C27)),IF($BJ27=1,0,1),0))</f>
        <v/>
      </c>
      <c r="BY27" s="29" t="str">
        <f t="shared" ref="BY27:BY30" ca="1" si="103">IF(OR(S$19=0,$E27=0,$C27=MAXR),"",IF((INDIRECT(S$23&amp;$E27))&lt;&gt;(INDIRECT($F$9&amp;S$20&amp;$C27)),IF($BJ27=1,0,1),0))</f>
        <v/>
      </c>
      <c r="BZ27" s="29" t="str">
        <f t="shared" ref="BZ27:BZ30" ca="1" si="104">IF(OR(T$19=0,$E27=0,$C27=MAXR),"",IF((INDIRECT(T$23&amp;$E27))&lt;&gt;(INDIRECT($F$9&amp;T$20&amp;$C27)),IF($BJ27=1,0,1),0))</f>
        <v/>
      </c>
      <c r="CA27" s="29" t="str">
        <f t="shared" ref="CA27:CA30" ca="1" si="105">IF(OR(U$19=0,$E27=0,$C27=MAXR),"",IF((INDIRECT(U$23&amp;$E27))&lt;&gt;(INDIRECT($F$9&amp;U$20&amp;$C27)),IF($BJ27=1,0,1),0))</f>
        <v/>
      </c>
      <c r="CB27" s="29" t="str">
        <f t="shared" ref="CB27:CB30" ca="1" si="106">IF(OR(V$19=0,$E27=0,$C27=MAXR),"",IF((INDIRECT(V$23&amp;$E27))&lt;&gt;(INDIRECT($F$9&amp;V$20&amp;$C27)),IF($BJ27=1,0,1),0))</f>
        <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0</v>
      </c>
      <c r="D28" s="9">
        <f t="shared" ca="1" si="85"/>
        <v>0</v>
      </c>
      <c r="E28" s="9">
        <f t="shared" ca="1" si="86"/>
        <v>0</v>
      </c>
      <c r="F28" s="105" t="str">
        <f t="shared" ca="1" si="87"/>
        <v/>
      </c>
      <c r="G28" s="7">
        <f t="shared" ca="1" si="88"/>
        <v>0</v>
      </c>
      <c r="H28" s="33">
        <f t="shared" ca="1" si="89"/>
        <v>0</v>
      </c>
      <c r="I28" s="33">
        <f t="shared" ca="1" si="89"/>
        <v>0</v>
      </c>
      <c r="J28" s="33">
        <f t="shared" ca="1" si="89"/>
        <v>0</v>
      </c>
      <c r="K28" s="33">
        <f t="shared" ca="1" si="89"/>
        <v>0</v>
      </c>
      <c r="L28" s="33">
        <f t="shared" ca="1" si="89"/>
        <v>0</v>
      </c>
      <c r="M28" s="33">
        <f t="shared" ca="1" si="89"/>
        <v>0</v>
      </c>
      <c r="N28" s="33">
        <f t="shared" ca="1" si="89"/>
        <v>0</v>
      </c>
      <c r="O28" s="33">
        <f t="shared" ca="1" si="89"/>
        <v>0</v>
      </c>
      <c r="P28" s="33">
        <f t="shared" ca="1" si="89"/>
        <v>0</v>
      </c>
      <c r="Q28" s="33">
        <f t="shared" ca="1" si="89"/>
        <v>0</v>
      </c>
      <c r="R28" s="33">
        <f t="shared" ca="1" si="90"/>
        <v>0</v>
      </c>
      <c r="S28" s="33">
        <f t="shared" ca="1" si="90"/>
        <v>0</v>
      </c>
      <c r="T28" s="33">
        <f t="shared" ca="1" si="90"/>
        <v>0</v>
      </c>
      <c r="U28" s="33">
        <f t="shared" ca="1" si="90"/>
        <v>0</v>
      </c>
      <c r="V28" s="33">
        <f t="shared" ca="1" si="90"/>
        <v>0</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t="str">
        <f t="shared" ref="BJ28:BJ30" ca="1" si="143">IF(ISERROR(IF(OR(INDIRECT($BI$3&amp;C28)="Excel Override",AND(INDIRECT($BI$4&amp;(C28-15))&lt;0,INDIRECT($BI$5&amp;C28)=1)),1,0)),"",IF(OR(INDIRECT($BI$3&amp;C28)="Excel Override",AND(INDIRECT($BI$4&amp;(C28-15))&lt;0,INDIRECT($BI$5&amp;C28)=1)),1,0))</f>
        <v/>
      </c>
      <c r="BL28" s="30"/>
      <c r="BN28" s="29" t="str">
        <f t="shared" ref="BN28:BN30" ca="1" si="144">IF(OR(H$19=0,$E28=0,$C28=MAXR),"",IF((INDIRECT(H$23&amp;$E28))&lt;&gt;(INDIRECT($F$9&amp;H$20&amp;$C28)),IF($BJ28=1,0,1),0))</f>
        <v/>
      </c>
      <c r="BO28" s="29" t="str">
        <f t="shared" ca="1" si="93"/>
        <v/>
      </c>
      <c r="BP28" s="29" t="str">
        <f t="shared" ca="1" si="94"/>
        <v/>
      </c>
      <c r="BQ28" s="29" t="str">
        <f t="shared" ca="1" si="95"/>
        <v/>
      </c>
      <c r="BR28" s="29" t="str">
        <f t="shared" ca="1" si="96"/>
        <v/>
      </c>
      <c r="BS28" s="29" t="str">
        <f t="shared" ca="1" si="97"/>
        <v/>
      </c>
      <c r="BT28" s="29" t="str">
        <f t="shared" ca="1" si="98"/>
        <v/>
      </c>
      <c r="BU28" s="29" t="str">
        <f t="shared" ca="1" si="99"/>
        <v/>
      </c>
      <c r="BV28" s="29" t="str">
        <f t="shared" ca="1" si="100"/>
        <v/>
      </c>
      <c r="BW28" s="29" t="str">
        <f t="shared" ca="1" si="101"/>
        <v/>
      </c>
      <c r="BX28" s="29" t="str">
        <f t="shared" ca="1" si="102"/>
        <v/>
      </c>
      <c r="BY28" s="29" t="str">
        <f t="shared" ca="1" si="103"/>
        <v/>
      </c>
      <c r="BZ28" s="29" t="str">
        <f t="shared" ca="1" si="104"/>
        <v/>
      </c>
      <c r="CA28" s="29" t="str">
        <f t="shared" ca="1" si="105"/>
        <v/>
      </c>
      <c r="CB28" s="29" t="str">
        <f t="shared" ca="1" si="106"/>
        <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0</v>
      </c>
      <c r="D29" s="9">
        <f t="shared" ca="1" si="85"/>
        <v>0</v>
      </c>
      <c r="E29" s="9">
        <f t="shared" ca="1" si="86"/>
        <v>0</v>
      </c>
      <c r="F29" s="105" t="str">
        <f t="shared" ca="1" si="87"/>
        <v/>
      </c>
      <c r="G29" s="7">
        <f t="shared" ca="1" si="88"/>
        <v>0</v>
      </c>
      <c r="H29" s="33">
        <f t="shared" ca="1" si="89"/>
        <v>0</v>
      </c>
      <c r="I29" s="33">
        <f t="shared" ca="1" si="89"/>
        <v>0</v>
      </c>
      <c r="J29" s="33">
        <f t="shared" ca="1" si="89"/>
        <v>0</v>
      </c>
      <c r="K29" s="33">
        <f t="shared" ca="1" si="89"/>
        <v>0</v>
      </c>
      <c r="L29" s="33">
        <f t="shared" ca="1" si="89"/>
        <v>0</v>
      </c>
      <c r="M29" s="33">
        <f t="shared" ca="1" si="89"/>
        <v>0</v>
      </c>
      <c r="N29" s="33">
        <f t="shared" ca="1" si="89"/>
        <v>0</v>
      </c>
      <c r="O29" s="33">
        <f t="shared" ca="1" si="89"/>
        <v>0</v>
      </c>
      <c r="P29" s="33">
        <f t="shared" ca="1" si="89"/>
        <v>0</v>
      </c>
      <c r="Q29" s="33">
        <f t="shared" ca="1" si="89"/>
        <v>0</v>
      </c>
      <c r="R29" s="33">
        <f t="shared" ca="1" si="90"/>
        <v>0</v>
      </c>
      <c r="S29" s="33">
        <f t="shared" ca="1" si="90"/>
        <v>0</v>
      </c>
      <c r="T29" s="33">
        <f t="shared" ca="1" si="90"/>
        <v>0</v>
      </c>
      <c r="U29" s="33">
        <f t="shared" ca="1" si="90"/>
        <v>0</v>
      </c>
      <c r="V29" s="33">
        <f t="shared" ca="1" si="90"/>
        <v>0</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t="str">
        <f t="shared" ca="1" si="143"/>
        <v/>
      </c>
      <c r="BL29" s="30"/>
      <c r="BN29" s="29" t="str">
        <f t="shared" ca="1" si="144"/>
        <v/>
      </c>
      <c r="BO29" s="29" t="str">
        <f t="shared" ca="1" si="93"/>
        <v/>
      </c>
      <c r="BP29" s="29" t="str">
        <f t="shared" ca="1" si="94"/>
        <v/>
      </c>
      <c r="BQ29" s="29" t="str">
        <f t="shared" ca="1" si="95"/>
        <v/>
      </c>
      <c r="BR29" s="29" t="str">
        <f t="shared" ca="1" si="96"/>
        <v/>
      </c>
      <c r="BS29" s="29" t="str">
        <f t="shared" ca="1" si="97"/>
        <v/>
      </c>
      <c r="BT29" s="29" t="str">
        <f t="shared" ca="1" si="98"/>
        <v/>
      </c>
      <c r="BU29" s="29" t="str">
        <f t="shared" ca="1" si="99"/>
        <v/>
      </c>
      <c r="BV29" s="29" t="str">
        <f t="shared" ca="1" si="100"/>
        <v/>
      </c>
      <c r="BW29" s="29" t="str">
        <f t="shared" ca="1" si="101"/>
        <v/>
      </c>
      <c r="BX29" s="29" t="str">
        <f t="shared" ca="1" si="102"/>
        <v/>
      </c>
      <c r="BY29" s="29" t="str">
        <f t="shared" ca="1" si="103"/>
        <v/>
      </c>
      <c r="BZ29" s="29" t="str">
        <f t="shared" ca="1" si="104"/>
        <v/>
      </c>
      <c r="CA29" s="29" t="str">
        <f t="shared" ca="1" si="105"/>
        <v/>
      </c>
      <c r="CB29" s="29" t="str">
        <f t="shared" ca="1" si="106"/>
        <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0</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0</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H1" sqref="H1"/>
      <selection pane="topRight" activeCell="H1" sqref="H1"/>
      <selection pane="bottomLeft" activeCell="H1" sqref="H1"/>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299</v>
      </c>
      <c r="B12" s="126"/>
      <c r="C12" s="126"/>
      <c r="D12" s="126"/>
      <c r="E12" s="126"/>
      <c r="F12" s="110"/>
      <c r="G12" s="122"/>
      <c r="H12" s="122"/>
      <c r="I12" s="122"/>
      <c r="J12" s="122"/>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08"/>
      <c r="O13" s="308"/>
      <c r="P13" s="308"/>
      <c r="Q13" s="308"/>
      <c r="R13" s="308"/>
      <c r="S13" s="308"/>
      <c r="T13" s="308"/>
      <c r="U13" s="308"/>
      <c r="V13" s="308"/>
      <c r="W13" s="308"/>
      <c r="X13" s="308"/>
      <c r="Y13" s="308"/>
      <c r="Z13" s="308"/>
      <c r="AA13" s="308"/>
      <c r="AB13" s="308"/>
      <c r="AC13" s="308"/>
      <c r="AD13" s="308"/>
      <c r="AE13" s="308"/>
      <c r="AF13" s="308"/>
      <c r="AG13" s="308"/>
      <c r="AH13" s="308"/>
      <c r="AI13" s="308"/>
      <c r="AJ13" s="308"/>
      <c r="AK13" s="308"/>
      <c r="AL13" s="308"/>
      <c r="AM13" s="308"/>
      <c r="AN13" s="308"/>
      <c r="AO13" s="308"/>
      <c r="AP13" s="308"/>
      <c r="AQ13" s="308"/>
      <c r="AR13" s="308"/>
      <c r="AS13" s="308"/>
      <c r="AT13" s="308"/>
      <c r="AU13" s="308"/>
      <c r="AV13" s="308"/>
      <c r="AW13" s="308"/>
      <c r="AX13" s="308"/>
      <c r="AY13" s="308"/>
      <c r="AZ13" s="308"/>
      <c r="BA13" s="308"/>
      <c r="BB13" s="308"/>
      <c r="BC13" s="308"/>
      <c r="BD13" s="308"/>
      <c r="BE13" s="308"/>
      <c r="BF13" s="308"/>
      <c r="BG13" s="308"/>
      <c r="BH13" s="308"/>
      <c r="BI13" s="308"/>
      <c r="BJ13" s="308"/>
      <c r="BK13" s="308"/>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0">COLUMN()+88</f>
        <v>103</v>
      </c>
      <c r="P14" s="113">
        <f t="shared" si="0"/>
        <v>104</v>
      </c>
      <c r="Q14" s="113">
        <f t="shared" si="0"/>
        <v>105</v>
      </c>
      <c r="R14" s="113">
        <f t="shared" si="0"/>
        <v>106</v>
      </c>
      <c r="S14" s="113">
        <f t="shared" si="0"/>
        <v>107</v>
      </c>
      <c r="T14" s="113">
        <f t="shared" si="0"/>
        <v>108</v>
      </c>
      <c r="U14" s="113">
        <f t="shared" si="0"/>
        <v>109</v>
      </c>
      <c r="V14" s="113">
        <f t="shared" si="0"/>
        <v>110</v>
      </c>
      <c r="W14" s="113">
        <f t="shared" si="0"/>
        <v>111</v>
      </c>
      <c r="X14" s="113">
        <f t="shared" si="0"/>
        <v>112</v>
      </c>
      <c r="Y14" s="113">
        <f t="shared" si="0"/>
        <v>113</v>
      </c>
      <c r="Z14" s="113">
        <f t="shared" si="0"/>
        <v>114</v>
      </c>
      <c r="AA14" s="113">
        <f t="shared" si="0"/>
        <v>115</v>
      </c>
      <c r="AB14" s="113">
        <f t="shared" si="0"/>
        <v>116</v>
      </c>
      <c r="AC14" s="113">
        <f t="shared" si="0"/>
        <v>117</v>
      </c>
      <c r="AD14" s="113">
        <f t="shared" si="0"/>
        <v>118</v>
      </c>
      <c r="AE14" s="113">
        <f t="shared" si="0"/>
        <v>119</v>
      </c>
      <c r="AF14" s="113">
        <f t="shared" si="0"/>
        <v>120</v>
      </c>
      <c r="AG14" s="113">
        <f t="shared" si="0"/>
        <v>121</v>
      </c>
      <c r="AH14" s="113">
        <f t="shared" si="0"/>
        <v>122</v>
      </c>
      <c r="AI14" s="113">
        <f t="shared" si="0"/>
        <v>123</v>
      </c>
      <c r="AJ14" s="113">
        <f t="shared" si="0"/>
        <v>124</v>
      </c>
      <c r="AK14" s="113">
        <f t="shared" si="0"/>
        <v>125</v>
      </c>
      <c r="AL14" s="113">
        <f t="shared" si="0"/>
        <v>126</v>
      </c>
      <c r="AM14" s="113">
        <f t="shared" si="0"/>
        <v>127</v>
      </c>
      <c r="AN14" s="113">
        <f t="shared" si="0"/>
        <v>128</v>
      </c>
      <c r="AO14" s="113">
        <f t="shared" si="0"/>
        <v>129</v>
      </c>
      <c r="AP14" s="113">
        <f t="shared" si="0"/>
        <v>130</v>
      </c>
      <c r="AQ14" s="113">
        <f t="shared" si="0"/>
        <v>131</v>
      </c>
      <c r="AR14" s="113">
        <f t="shared" si="0"/>
        <v>132</v>
      </c>
      <c r="AS14" s="113">
        <f t="shared" si="0"/>
        <v>133</v>
      </c>
      <c r="AT14" s="113">
        <f t="shared" si="0"/>
        <v>134</v>
      </c>
      <c r="AU14" s="113">
        <f t="shared" si="0"/>
        <v>135</v>
      </c>
      <c r="AV14" s="113">
        <f t="shared" si="0"/>
        <v>136</v>
      </c>
      <c r="AW14" s="113">
        <f t="shared" si="0"/>
        <v>137</v>
      </c>
      <c r="AX14" s="113">
        <f t="shared" si="0"/>
        <v>138</v>
      </c>
      <c r="AY14" s="113">
        <f t="shared" si="0"/>
        <v>139</v>
      </c>
      <c r="AZ14" s="113">
        <f t="shared" si="0"/>
        <v>140</v>
      </c>
      <c r="BA14" s="113">
        <f t="shared" si="0"/>
        <v>141</v>
      </c>
      <c r="BB14" s="113">
        <f t="shared" si="0"/>
        <v>142</v>
      </c>
      <c r="BC14" s="113">
        <f t="shared" si="0"/>
        <v>143</v>
      </c>
      <c r="BD14" s="113">
        <f t="shared" si="0"/>
        <v>144</v>
      </c>
      <c r="BE14" s="113">
        <f t="shared" si="0"/>
        <v>145</v>
      </c>
      <c r="BF14" s="113">
        <f t="shared" si="0"/>
        <v>146</v>
      </c>
      <c r="BG14" s="113">
        <f t="shared" si="0"/>
        <v>147</v>
      </c>
      <c r="BH14" s="113">
        <f t="shared" si="0"/>
        <v>148</v>
      </c>
      <c r="BI14" s="113">
        <f t="shared" si="0"/>
        <v>149</v>
      </c>
      <c r="BJ14" s="113">
        <f t="shared" si="0"/>
        <v>150</v>
      </c>
      <c r="BK14" s="113">
        <f t="shared" si="0"/>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3" t="s">
        <v>263</v>
      </c>
      <c r="G15" s="264"/>
      <c r="H15" s="263" t="s">
        <v>263</v>
      </c>
      <c r="I15" s="264" t="s">
        <v>231</v>
      </c>
      <c r="J15" s="265" t="s">
        <v>232</v>
      </c>
      <c r="K15" s="265" t="s">
        <v>233</v>
      </c>
      <c r="L15" s="266" t="s">
        <v>234</v>
      </c>
      <c r="M15" s="264"/>
      <c r="N15" s="267"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67"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67"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67"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67"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67"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67"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67"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67"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67"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67"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67"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67"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67"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67"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67"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67"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67"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67"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67"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67"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67"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67"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67"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67"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67"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67"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67"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67"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67"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67"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67"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67"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67"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67"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67"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67"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67"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67"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67"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67"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67"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67"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67"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67"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67"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67"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67"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67"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67"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1">IF(ROW()-$A$15&gt;26, CHAR(64+INT((ROW()-$A$15-1)/26)),"")&amp;CHAR(65+MOD(ROW()-$A$15-1, 26))</f>
        <v>E</v>
      </c>
      <c r="C16" s="126"/>
      <c r="D16" s="126"/>
      <c r="E16" s="126"/>
      <c r="F16" s="268" t="str">
        <f t="shared" ref="F16:F79" ca="1" si="2">IF(LEN(INDIRECT("SWMETA!"&amp;$B16&amp;F$14))=0,"",INDIRECT("SWMETA!"&amp;$B16&amp;F$14))</f>
        <v>PERIOD_MAPE</v>
      </c>
      <c r="G16" s="269"/>
      <c r="H16" s="270" t="s">
        <v>558</v>
      </c>
      <c r="I16" s="271" t="s">
        <v>494</v>
      </c>
      <c r="J16" s="135"/>
      <c r="K16" s="135" t="s">
        <v>147</v>
      </c>
      <c r="L16" s="272" t="s">
        <v>496</v>
      </c>
      <c r="M16" s="134" t="s">
        <v>221</v>
      </c>
      <c r="N16" s="273">
        <f t="shared" ref="N16:AC32" ca="1" si="3">IF(LEN(INDIRECT("SWMETA!"&amp;$B16&amp;N$14))=0,"",INDIRECT("SWMETA!"&amp;$B16&amp;N$14))</f>
        <v>1</v>
      </c>
      <c r="O16" s="273" t="str">
        <f t="shared" ref="O16:AD31" ca="1" si="4">IF(LEN(INDIRECT("SWMETA!"&amp;$B16&amp;O$14))=0,"",INDIRECT("SWMETA!"&amp;$B16&amp;O$14))</f>
        <v/>
      </c>
      <c r="P16" s="273" t="str">
        <f t="shared" ca="1" si="4"/>
        <v/>
      </c>
      <c r="Q16" s="273" t="str">
        <f t="shared" ca="1" si="4"/>
        <v/>
      </c>
      <c r="R16" s="273" t="str">
        <f t="shared" ca="1" si="4"/>
        <v/>
      </c>
      <c r="S16" s="273" t="str">
        <f t="shared" ca="1" si="4"/>
        <v/>
      </c>
      <c r="T16" s="273" t="str">
        <f t="shared" ca="1" si="4"/>
        <v/>
      </c>
      <c r="U16" s="273" t="str">
        <f t="shared" ca="1" si="4"/>
        <v/>
      </c>
      <c r="V16" s="273" t="str">
        <f t="shared" ca="1" si="4"/>
        <v/>
      </c>
      <c r="W16" s="273" t="str">
        <f t="shared" ca="1" si="4"/>
        <v/>
      </c>
      <c r="X16" s="273" t="str">
        <f t="shared" ca="1" si="4"/>
        <v/>
      </c>
      <c r="Y16" s="273" t="str">
        <f t="shared" ca="1" si="4"/>
        <v/>
      </c>
      <c r="Z16" s="273" t="str">
        <f t="shared" ca="1" si="4"/>
        <v/>
      </c>
      <c r="AA16" s="273" t="str">
        <f t="shared" ca="1" si="4"/>
        <v/>
      </c>
      <c r="AB16" s="273" t="str">
        <f t="shared" ca="1" si="4"/>
        <v/>
      </c>
      <c r="AC16" s="273" t="str">
        <f t="shared" ca="1" si="4"/>
        <v/>
      </c>
      <c r="AD16" s="273" t="str">
        <f t="shared" ca="1" si="4"/>
        <v/>
      </c>
      <c r="AE16" s="273" t="str">
        <f t="shared" ref="AE16:AT31" ca="1" si="5">IF(LEN(INDIRECT("SWMETA!"&amp;$B16&amp;AE$14))=0,"",INDIRECT("SWMETA!"&amp;$B16&amp;AE$14))</f>
        <v/>
      </c>
      <c r="AF16" s="273" t="str">
        <f t="shared" ca="1" si="5"/>
        <v/>
      </c>
      <c r="AG16" s="273" t="str">
        <f t="shared" ca="1" si="5"/>
        <v/>
      </c>
      <c r="AH16" s="273" t="str">
        <f t="shared" ca="1" si="5"/>
        <v/>
      </c>
      <c r="AI16" s="273" t="str">
        <f t="shared" ca="1" si="5"/>
        <v/>
      </c>
      <c r="AJ16" s="273" t="str">
        <f t="shared" ca="1" si="5"/>
        <v/>
      </c>
      <c r="AK16" s="273" t="str">
        <f t="shared" ca="1" si="5"/>
        <v/>
      </c>
      <c r="AL16" s="273" t="str">
        <f t="shared" ca="1" si="5"/>
        <v/>
      </c>
      <c r="AM16" s="273" t="str">
        <f t="shared" ca="1" si="5"/>
        <v/>
      </c>
      <c r="AN16" s="273" t="str">
        <f t="shared" ca="1" si="5"/>
        <v/>
      </c>
      <c r="AO16" s="273" t="str">
        <f t="shared" ca="1" si="5"/>
        <v/>
      </c>
      <c r="AP16" s="273" t="str">
        <f t="shared" ca="1" si="5"/>
        <v/>
      </c>
      <c r="AQ16" s="273" t="str">
        <f t="shared" ca="1" si="5"/>
        <v/>
      </c>
      <c r="AR16" s="273" t="str">
        <f t="shared" ca="1" si="5"/>
        <v/>
      </c>
      <c r="AS16" s="273" t="str">
        <f t="shared" ca="1" si="5"/>
        <v/>
      </c>
      <c r="AT16" s="273" t="str">
        <f t="shared" ca="1" si="5"/>
        <v/>
      </c>
      <c r="AU16" s="273" t="str">
        <f t="shared" ref="AR16:BK28" ca="1" si="6">IF(LEN(INDIRECT("SWMETA!"&amp;$B16&amp;AU$14))=0,"",INDIRECT("SWMETA!"&amp;$B16&amp;AU$14))</f>
        <v/>
      </c>
      <c r="AV16" s="273" t="str">
        <f t="shared" ca="1" si="6"/>
        <v/>
      </c>
      <c r="AW16" s="273" t="str">
        <f t="shared" ca="1" si="6"/>
        <v/>
      </c>
      <c r="AX16" s="273" t="str">
        <f t="shared" ca="1" si="6"/>
        <v/>
      </c>
      <c r="AY16" s="273" t="str">
        <f t="shared" ca="1" si="6"/>
        <v/>
      </c>
      <c r="AZ16" s="273" t="str">
        <f t="shared" ca="1" si="6"/>
        <v/>
      </c>
      <c r="BA16" s="273" t="str">
        <f t="shared" ca="1" si="6"/>
        <v/>
      </c>
      <c r="BB16" s="273" t="str">
        <f t="shared" ca="1" si="6"/>
        <v/>
      </c>
      <c r="BC16" s="273" t="str">
        <f t="shared" ca="1" si="6"/>
        <v/>
      </c>
      <c r="BD16" s="273" t="str">
        <f t="shared" ca="1" si="6"/>
        <v/>
      </c>
      <c r="BE16" s="273" t="str">
        <f t="shared" ca="1" si="6"/>
        <v/>
      </c>
      <c r="BF16" s="273" t="str">
        <f t="shared" ca="1" si="6"/>
        <v/>
      </c>
      <c r="BG16" s="273" t="str">
        <f t="shared" ca="1" si="6"/>
        <v/>
      </c>
      <c r="BH16" s="273" t="str">
        <f t="shared" ca="1" si="6"/>
        <v/>
      </c>
      <c r="BI16" s="273" t="str">
        <f t="shared" ca="1" si="6"/>
        <v/>
      </c>
      <c r="BJ16" s="273" t="str">
        <f t="shared" ca="1" si="6"/>
        <v/>
      </c>
      <c r="BK16" s="273" t="str">
        <f t="shared" ca="1" si="6"/>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1"/>
        <v>F</v>
      </c>
      <c r="C17" s="126"/>
      <c r="D17" s="126"/>
      <c r="E17" s="126"/>
      <c r="F17" s="268" t="str">
        <f t="shared" ca="1" si="2"/>
        <v>L3MO</v>
      </c>
      <c r="G17" s="274"/>
      <c r="H17" s="270" t="s">
        <v>559</v>
      </c>
      <c r="I17" s="135" t="s">
        <v>494</v>
      </c>
      <c r="J17" s="135"/>
      <c r="K17" s="135" t="s">
        <v>147</v>
      </c>
      <c r="L17" s="272" t="s">
        <v>496</v>
      </c>
      <c r="M17" s="134" t="s">
        <v>221</v>
      </c>
      <c r="N17" s="273" t="str">
        <f t="shared" ca="1" si="3"/>
        <v/>
      </c>
      <c r="O17" s="273" t="str">
        <f t="shared" ca="1" si="4"/>
        <v/>
      </c>
      <c r="P17" s="273" t="str">
        <f t="shared" ca="1" si="4"/>
        <v/>
      </c>
      <c r="Q17" s="273" t="str">
        <f t="shared" ca="1" si="4"/>
        <v/>
      </c>
      <c r="R17" s="273" t="str">
        <f t="shared" ca="1" si="4"/>
        <v/>
      </c>
      <c r="S17" s="273" t="str">
        <f t="shared" ca="1" si="4"/>
        <v/>
      </c>
      <c r="T17" s="273" t="str">
        <f t="shared" ca="1" si="4"/>
        <v/>
      </c>
      <c r="U17" s="273" t="str">
        <f t="shared" ca="1" si="4"/>
        <v/>
      </c>
      <c r="V17" s="273" t="str">
        <f t="shared" ca="1" si="4"/>
        <v/>
      </c>
      <c r="W17" s="273" t="str">
        <f t="shared" ca="1" si="4"/>
        <v/>
      </c>
      <c r="X17" s="273" t="str">
        <f t="shared" ca="1" si="4"/>
        <v/>
      </c>
      <c r="Y17" s="273" t="str">
        <f t="shared" ca="1" si="4"/>
        <v/>
      </c>
      <c r="Z17" s="273" t="str">
        <f t="shared" ca="1" si="4"/>
        <v/>
      </c>
      <c r="AA17" s="273" t="str">
        <f t="shared" ca="1" si="4"/>
        <v/>
      </c>
      <c r="AB17" s="273" t="str">
        <f t="shared" ca="1" si="4"/>
        <v/>
      </c>
      <c r="AC17" s="273" t="str">
        <f t="shared" ca="1" si="4"/>
        <v/>
      </c>
      <c r="AD17" s="273" t="str">
        <f t="shared" ca="1" si="4"/>
        <v/>
      </c>
      <c r="AE17" s="273" t="str">
        <f t="shared" ca="1" si="5"/>
        <v/>
      </c>
      <c r="AF17" s="273" t="str">
        <f t="shared" ca="1" si="5"/>
        <v/>
      </c>
      <c r="AG17" s="273" t="str">
        <f t="shared" ca="1" si="5"/>
        <v/>
      </c>
      <c r="AH17" s="273" t="str">
        <f t="shared" ca="1" si="5"/>
        <v/>
      </c>
      <c r="AI17" s="273" t="str">
        <f t="shared" ca="1" si="5"/>
        <v/>
      </c>
      <c r="AJ17" s="273" t="str">
        <f t="shared" ca="1" si="5"/>
        <v/>
      </c>
      <c r="AK17" s="273" t="str">
        <f t="shared" ca="1" si="5"/>
        <v/>
      </c>
      <c r="AL17" s="273" t="str">
        <f t="shared" ca="1" si="5"/>
        <v/>
      </c>
      <c r="AM17" s="273" t="str">
        <f t="shared" ca="1" si="5"/>
        <v/>
      </c>
      <c r="AN17" s="273" t="str">
        <f t="shared" ca="1" si="5"/>
        <v/>
      </c>
      <c r="AO17" s="273" t="str">
        <f t="shared" ca="1" si="5"/>
        <v/>
      </c>
      <c r="AP17" s="273" t="str">
        <f t="shared" ca="1" si="5"/>
        <v/>
      </c>
      <c r="AQ17" s="273" t="str">
        <f t="shared" ca="1" si="5"/>
        <v/>
      </c>
      <c r="AR17" s="273" t="str">
        <f t="shared" ca="1" si="6"/>
        <v/>
      </c>
      <c r="AS17" s="273" t="str">
        <f t="shared" ca="1" si="6"/>
        <v/>
      </c>
      <c r="AT17" s="273" t="str">
        <f t="shared" ca="1" si="6"/>
        <v/>
      </c>
      <c r="AU17" s="273" t="str">
        <f t="shared" ca="1" si="6"/>
        <v/>
      </c>
      <c r="AV17" s="273" t="str">
        <f t="shared" ca="1" si="6"/>
        <v/>
      </c>
      <c r="AW17" s="273" t="str">
        <f t="shared" ca="1" si="6"/>
        <v/>
      </c>
      <c r="AX17" s="273" t="str">
        <f t="shared" ca="1" si="6"/>
        <v/>
      </c>
      <c r="AY17" s="273" t="str">
        <f t="shared" ca="1" si="6"/>
        <v/>
      </c>
      <c r="AZ17" s="273" t="str">
        <f t="shared" ca="1" si="6"/>
        <v/>
      </c>
      <c r="BA17" s="273" t="str">
        <f t="shared" ca="1" si="6"/>
        <v/>
      </c>
      <c r="BB17" s="273" t="str">
        <f t="shared" ca="1" si="6"/>
        <v/>
      </c>
      <c r="BC17" s="273" t="str">
        <f t="shared" ca="1" si="6"/>
        <v/>
      </c>
      <c r="BD17" s="273" t="str">
        <f t="shared" ca="1" si="6"/>
        <v/>
      </c>
      <c r="BE17" s="273" t="str">
        <f t="shared" ca="1" si="6"/>
        <v/>
      </c>
      <c r="BF17" s="273" t="str">
        <f t="shared" ca="1" si="6"/>
        <v/>
      </c>
      <c r="BG17" s="273" t="str">
        <f t="shared" ca="1" si="6"/>
        <v/>
      </c>
      <c r="BH17" s="273" t="str">
        <f t="shared" ca="1" si="6"/>
        <v/>
      </c>
      <c r="BI17" s="273" t="str">
        <f t="shared" ca="1" si="6"/>
        <v/>
      </c>
      <c r="BJ17" s="273" t="str">
        <f t="shared" ca="1" si="6"/>
        <v/>
      </c>
      <c r="BK17" s="273" t="str">
        <f t="shared" ca="1" si="6"/>
        <v/>
      </c>
      <c r="BL17" s="110"/>
      <c r="BM17" s="110"/>
      <c r="BN17" s="110"/>
      <c r="BO17" s="110"/>
      <c r="BP17" s="110"/>
      <c r="BQ17" s="110"/>
      <c r="BR17" s="110"/>
      <c r="BS17" s="110"/>
      <c r="BT17" s="110"/>
      <c r="BU17" s="110"/>
      <c r="BV17" s="110"/>
      <c r="CH17" s="128"/>
      <c r="CI17" s="128" t="str">
        <f t="shared" ref="CI17:CI21" ca="1" si="7">F17</f>
        <v>L3MO</v>
      </c>
      <c r="CJ17" s="132" t="e">
        <f t="shared" ref="CJ17:CJ21" ca="1" si="8">INDEX(N17:AQ17,$CJ$11)/100</f>
        <v>#VALUE!</v>
      </c>
      <c r="CK17" s="128"/>
    </row>
    <row r="18" spans="1:89" customFormat="1" ht="13.5" customHeight="1" x14ac:dyDescent="0.2">
      <c r="A18" s="113"/>
      <c r="B18" s="113" t="str">
        <f t="shared" si="1"/>
        <v>G</v>
      </c>
      <c r="C18" s="126"/>
      <c r="D18" s="126"/>
      <c r="E18" s="126"/>
      <c r="F18" s="268" t="str">
        <f t="shared" ca="1" si="2"/>
        <v>N3MO</v>
      </c>
      <c r="G18" s="274"/>
      <c r="H18" s="270" t="s">
        <v>560</v>
      </c>
      <c r="I18" s="135" t="s">
        <v>494</v>
      </c>
      <c r="J18" s="135"/>
      <c r="K18" s="135" t="s">
        <v>147</v>
      </c>
      <c r="L18" s="272" t="s">
        <v>496</v>
      </c>
      <c r="M18" s="134" t="s">
        <v>221</v>
      </c>
      <c r="N18" s="273" t="str">
        <f t="shared" ca="1" si="3"/>
        <v/>
      </c>
      <c r="O18" s="273" t="str">
        <f t="shared" ca="1" si="4"/>
        <v/>
      </c>
      <c r="P18" s="273" t="str">
        <f t="shared" ca="1" si="4"/>
        <v/>
      </c>
      <c r="Q18" s="273" t="str">
        <f t="shared" ca="1" si="4"/>
        <v/>
      </c>
      <c r="R18" s="273" t="str">
        <f t="shared" ca="1" si="4"/>
        <v/>
      </c>
      <c r="S18" s="273" t="str">
        <f t="shared" ca="1" si="4"/>
        <v/>
      </c>
      <c r="T18" s="273" t="str">
        <f t="shared" ca="1" si="4"/>
        <v/>
      </c>
      <c r="U18" s="273" t="str">
        <f t="shared" ca="1" si="4"/>
        <v/>
      </c>
      <c r="V18" s="273" t="str">
        <f t="shared" ca="1" si="4"/>
        <v/>
      </c>
      <c r="W18" s="273" t="str">
        <f t="shared" ca="1" si="4"/>
        <v/>
      </c>
      <c r="X18" s="273" t="str">
        <f t="shared" ca="1" si="4"/>
        <v/>
      </c>
      <c r="Y18" s="273" t="str">
        <f t="shared" ca="1" si="4"/>
        <v/>
      </c>
      <c r="Z18" s="273" t="str">
        <f t="shared" ca="1" si="4"/>
        <v/>
      </c>
      <c r="AA18" s="273" t="str">
        <f t="shared" ca="1" si="4"/>
        <v/>
      </c>
      <c r="AB18" s="273" t="str">
        <f t="shared" ca="1" si="4"/>
        <v/>
      </c>
      <c r="AC18" s="273" t="str">
        <f t="shared" ca="1" si="4"/>
        <v/>
      </c>
      <c r="AD18" s="273" t="str">
        <f t="shared" ca="1" si="4"/>
        <v/>
      </c>
      <c r="AE18" s="273" t="str">
        <f t="shared" ca="1" si="5"/>
        <v/>
      </c>
      <c r="AF18" s="273" t="str">
        <f t="shared" ca="1" si="5"/>
        <v/>
      </c>
      <c r="AG18" s="273" t="str">
        <f t="shared" ca="1" si="5"/>
        <v/>
      </c>
      <c r="AH18" s="273" t="str">
        <f t="shared" ca="1" si="5"/>
        <v/>
      </c>
      <c r="AI18" s="273" t="str">
        <f t="shared" ca="1" si="5"/>
        <v/>
      </c>
      <c r="AJ18" s="273" t="str">
        <f t="shared" ca="1" si="5"/>
        <v/>
      </c>
      <c r="AK18" s="273" t="str">
        <f t="shared" ca="1" si="5"/>
        <v/>
      </c>
      <c r="AL18" s="273" t="str">
        <f t="shared" ca="1" si="5"/>
        <v/>
      </c>
      <c r="AM18" s="273" t="str">
        <f t="shared" ca="1" si="5"/>
        <v/>
      </c>
      <c r="AN18" s="273" t="str">
        <f t="shared" ca="1" si="5"/>
        <v/>
      </c>
      <c r="AO18" s="273" t="str">
        <f t="shared" ca="1" si="5"/>
        <v/>
      </c>
      <c r="AP18" s="273" t="str">
        <f t="shared" ca="1" si="5"/>
        <v/>
      </c>
      <c r="AQ18" s="273" t="str">
        <f t="shared" ca="1" si="5"/>
        <v/>
      </c>
      <c r="AR18" s="273" t="str">
        <f t="shared" ca="1" si="6"/>
        <v/>
      </c>
      <c r="AS18" s="273" t="str">
        <f t="shared" ca="1" si="6"/>
        <v/>
      </c>
      <c r="AT18" s="273" t="str">
        <f t="shared" ca="1" si="6"/>
        <v/>
      </c>
      <c r="AU18" s="273" t="str">
        <f t="shared" ca="1" si="6"/>
        <v/>
      </c>
      <c r="AV18" s="273" t="str">
        <f t="shared" ca="1" si="6"/>
        <v/>
      </c>
      <c r="AW18" s="273" t="str">
        <f t="shared" ca="1" si="6"/>
        <v/>
      </c>
      <c r="AX18" s="273" t="str">
        <f t="shared" ca="1" si="6"/>
        <v/>
      </c>
      <c r="AY18" s="273" t="str">
        <f t="shared" ca="1" si="6"/>
        <v/>
      </c>
      <c r="AZ18" s="273" t="str">
        <f t="shared" ca="1" si="6"/>
        <v/>
      </c>
      <c r="BA18" s="273" t="str">
        <f t="shared" ca="1" si="6"/>
        <v/>
      </c>
      <c r="BB18" s="273" t="str">
        <f t="shared" ca="1" si="6"/>
        <v/>
      </c>
      <c r="BC18" s="273" t="str">
        <f t="shared" ca="1" si="6"/>
        <v/>
      </c>
      <c r="BD18" s="273" t="str">
        <f t="shared" ca="1" si="6"/>
        <v/>
      </c>
      <c r="BE18" s="273" t="str">
        <f t="shared" ca="1" si="6"/>
        <v/>
      </c>
      <c r="BF18" s="273" t="str">
        <f t="shared" ca="1" si="6"/>
        <v/>
      </c>
      <c r="BG18" s="273" t="str">
        <f t="shared" ca="1" si="6"/>
        <v/>
      </c>
      <c r="BH18" s="273" t="str">
        <f t="shared" ca="1" si="6"/>
        <v/>
      </c>
      <c r="BI18" s="273" t="str">
        <f t="shared" ca="1" si="6"/>
        <v/>
      </c>
      <c r="BJ18" s="273" t="str">
        <f t="shared" ca="1" si="6"/>
        <v/>
      </c>
      <c r="BK18" s="273" t="str">
        <f t="shared" ca="1" si="6"/>
        <v/>
      </c>
      <c r="BL18" s="110"/>
      <c r="BM18" s="110"/>
      <c r="BN18" s="110"/>
      <c r="BO18" s="110"/>
      <c r="BP18" s="110"/>
      <c r="BQ18" s="110"/>
      <c r="BR18" s="110"/>
      <c r="BS18" s="110"/>
      <c r="BT18" s="110"/>
      <c r="BU18" s="110"/>
      <c r="BV18" s="110"/>
      <c r="CH18" s="128"/>
      <c r="CI18" s="128" t="str">
        <f t="shared" ca="1" si="7"/>
        <v>N3MO</v>
      </c>
      <c r="CJ18" s="132" t="e">
        <f t="shared" ca="1" si="8"/>
        <v>#VALUE!</v>
      </c>
      <c r="CK18" s="128"/>
    </row>
    <row r="19" spans="1:89" customFormat="1" ht="13.5" customHeight="1" x14ac:dyDescent="0.2">
      <c r="A19" s="113"/>
      <c r="B19" s="113" t="str">
        <f t="shared" si="1"/>
        <v>H</v>
      </c>
      <c r="C19" s="126"/>
      <c r="D19" s="126"/>
      <c r="E19" s="126"/>
      <c r="F19" s="300" t="str">
        <f t="shared" ca="1" si="2"/>
        <v>Sales_Item_Id</v>
      </c>
      <c r="G19" s="301"/>
      <c r="H19" s="302" t="s">
        <v>499</v>
      </c>
      <c r="I19" s="305" t="s">
        <v>557</v>
      </c>
      <c r="J19" s="303" t="s">
        <v>481</v>
      </c>
      <c r="K19" s="303" t="s">
        <v>481</v>
      </c>
      <c r="L19" s="304" t="s">
        <v>497</v>
      </c>
      <c r="M19" s="306" t="s">
        <v>221</v>
      </c>
      <c r="N19" s="309" t="str">
        <f t="shared" ca="1" si="3"/>
        <v/>
      </c>
      <c r="O19" s="309" t="str">
        <f t="shared" ca="1" si="4"/>
        <v/>
      </c>
      <c r="P19" s="309" t="str">
        <f t="shared" ca="1" si="4"/>
        <v/>
      </c>
      <c r="Q19" s="309" t="str">
        <f t="shared" ca="1" si="4"/>
        <v/>
      </c>
      <c r="R19" s="309" t="str">
        <f t="shared" ca="1" si="4"/>
        <v/>
      </c>
      <c r="S19" s="309" t="str">
        <f t="shared" ca="1" si="4"/>
        <v/>
      </c>
      <c r="T19" s="309" t="str">
        <f t="shared" ca="1" si="4"/>
        <v/>
      </c>
      <c r="U19" s="309" t="str">
        <f t="shared" ca="1" si="4"/>
        <v/>
      </c>
      <c r="V19" s="309" t="str">
        <f t="shared" ca="1" si="4"/>
        <v/>
      </c>
      <c r="W19" s="309" t="str">
        <f t="shared" ca="1" si="4"/>
        <v/>
      </c>
      <c r="X19" s="309" t="str">
        <f t="shared" ca="1" si="4"/>
        <v/>
      </c>
      <c r="Y19" s="309" t="str">
        <f t="shared" ca="1" si="4"/>
        <v/>
      </c>
      <c r="Z19" s="309" t="str">
        <f t="shared" ca="1" si="4"/>
        <v/>
      </c>
      <c r="AA19" s="309" t="str">
        <f t="shared" ca="1" si="4"/>
        <v/>
      </c>
      <c r="AB19" s="309" t="str">
        <f t="shared" ca="1" si="4"/>
        <v/>
      </c>
      <c r="AC19" s="309" t="str">
        <f t="shared" ca="1" si="4"/>
        <v/>
      </c>
      <c r="AD19" s="309" t="str">
        <f t="shared" ca="1" si="4"/>
        <v/>
      </c>
      <c r="AE19" s="309" t="str">
        <f t="shared" ca="1" si="5"/>
        <v/>
      </c>
      <c r="AF19" s="309" t="str">
        <f t="shared" ca="1" si="5"/>
        <v/>
      </c>
      <c r="AG19" s="309" t="str">
        <f t="shared" ca="1" si="5"/>
        <v/>
      </c>
      <c r="AH19" s="309" t="str">
        <f t="shared" ca="1" si="5"/>
        <v/>
      </c>
      <c r="AI19" s="309" t="str">
        <f t="shared" ca="1" si="5"/>
        <v/>
      </c>
      <c r="AJ19" s="309" t="str">
        <f t="shared" ca="1" si="5"/>
        <v/>
      </c>
      <c r="AK19" s="309" t="str">
        <f t="shared" ca="1" si="5"/>
        <v/>
      </c>
      <c r="AL19" s="309" t="str">
        <f t="shared" ca="1" si="5"/>
        <v/>
      </c>
      <c r="AM19" s="309" t="str">
        <f t="shared" ca="1" si="5"/>
        <v/>
      </c>
      <c r="AN19" s="309" t="str">
        <f t="shared" ca="1" si="5"/>
        <v/>
      </c>
      <c r="AO19" s="309" t="str">
        <f t="shared" ca="1" si="5"/>
        <v/>
      </c>
      <c r="AP19" s="309" t="str">
        <f t="shared" ca="1" si="5"/>
        <v/>
      </c>
      <c r="AQ19" s="309" t="str">
        <f t="shared" ca="1" si="5"/>
        <v/>
      </c>
      <c r="AR19" s="309" t="str">
        <f t="shared" ca="1" si="6"/>
        <v/>
      </c>
      <c r="AS19" s="309" t="str">
        <f t="shared" ca="1" si="6"/>
        <v/>
      </c>
      <c r="AT19" s="309" t="str">
        <f t="shared" ca="1" si="6"/>
        <v/>
      </c>
      <c r="AU19" s="309" t="str">
        <f t="shared" ca="1" si="6"/>
        <v/>
      </c>
      <c r="AV19" s="309" t="str">
        <f t="shared" ca="1" si="6"/>
        <v/>
      </c>
      <c r="AW19" s="309" t="str">
        <f t="shared" ca="1" si="6"/>
        <v/>
      </c>
      <c r="AX19" s="309" t="str">
        <f t="shared" ca="1" si="6"/>
        <v/>
      </c>
      <c r="AY19" s="309" t="str">
        <f t="shared" ca="1" si="6"/>
        <v/>
      </c>
      <c r="AZ19" s="309" t="str">
        <f t="shared" ca="1" si="6"/>
        <v/>
      </c>
      <c r="BA19" s="309" t="str">
        <f t="shared" ca="1" si="6"/>
        <v/>
      </c>
      <c r="BB19" s="309" t="str">
        <f t="shared" ca="1" si="6"/>
        <v/>
      </c>
      <c r="BC19" s="309" t="str">
        <f t="shared" ca="1" si="6"/>
        <v/>
      </c>
      <c r="BD19" s="309" t="str">
        <f t="shared" ca="1" si="6"/>
        <v/>
      </c>
      <c r="BE19" s="309" t="str">
        <f t="shared" ca="1" si="6"/>
        <v/>
      </c>
      <c r="BF19" s="309" t="str">
        <f t="shared" ca="1" si="6"/>
        <v/>
      </c>
      <c r="BG19" s="309" t="str">
        <f t="shared" ca="1" si="6"/>
        <v/>
      </c>
      <c r="BH19" s="309" t="str">
        <f t="shared" ca="1" si="6"/>
        <v/>
      </c>
      <c r="BI19" s="309" t="str">
        <f t="shared" ca="1" si="6"/>
        <v/>
      </c>
      <c r="BJ19" s="309" t="str">
        <f t="shared" ca="1" si="6"/>
        <v/>
      </c>
      <c r="BK19" s="309" t="str">
        <f t="shared" ca="1" si="6"/>
        <v/>
      </c>
      <c r="BL19" s="110"/>
      <c r="BM19" s="110"/>
      <c r="BN19" s="110"/>
      <c r="BO19" s="110"/>
      <c r="BP19" s="110"/>
      <c r="BQ19" s="110"/>
      <c r="BR19" s="110"/>
      <c r="BS19" s="110"/>
      <c r="BT19" s="110"/>
      <c r="BU19" s="110"/>
      <c r="BV19" s="110"/>
      <c r="CH19" s="128"/>
      <c r="CI19" s="128" t="str">
        <f t="shared" ca="1" si="7"/>
        <v>Sales_Item_Id</v>
      </c>
      <c r="CJ19" s="132" t="e">
        <f t="shared" ca="1" si="8"/>
        <v>#VALUE!</v>
      </c>
      <c r="CK19" s="128"/>
    </row>
    <row r="20" spans="1:89" customFormat="1" ht="13.5" customHeight="1" x14ac:dyDescent="0.2">
      <c r="A20" s="113"/>
      <c r="B20" s="113" t="str">
        <f t="shared" si="1"/>
        <v>I</v>
      </c>
      <c r="C20" s="126"/>
      <c r="D20" s="126"/>
      <c r="E20" s="126"/>
      <c r="F20" s="268" t="str">
        <f t="shared" ca="1" si="2"/>
        <v>Sales_Item_Description</v>
      </c>
      <c r="G20" s="275"/>
      <c r="H20" s="270" t="s">
        <v>500</v>
      </c>
      <c r="I20" s="271" t="s">
        <v>557</v>
      </c>
      <c r="J20" s="135" t="s">
        <v>147</v>
      </c>
      <c r="K20" s="135" t="s">
        <v>147</v>
      </c>
      <c r="L20" s="272" t="s">
        <v>497</v>
      </c>
      <c r="M20" s="134" t="s">
        <v>221</v>
      </c>
      <c r="N20" s="273" t="str">
        <f t="shared" ca="1" si="3"/>
        <v/>
      </c>
      <c r="O20" s="273" t="str">
        <f t="shared" ca="1" si="4"/>
        <v/>
      </c>
      <c r="P20" s="273" t="str">
        <f t="shared" ca="1" si="4"/>
        <v/>
      </c>
      <c r="Q20" s="273" t="str">
        <f t="shared" ca="1" si="4"/>
        <v/>
      </c>
      <c r="R20" s="273" t="str">
        <f t="shared" ca="1" si="4"/>
        <v/>
      </c>
      <c r="S20" s="273" t="str">
        <f t="shared" ca="1" si="4"/>
        <v/>
      </c>
      <c r="T20" s="273" t="str">
        <f t="shared" ca="1" si="4"/>
        <v/>
      </c>
      <c r="U20" s="273" t="str">
        <f t="shared" ca="1" si="4"/>
        <v/>
      </c>
      <c r="V20" s="273" t="str">
        <f t="shared" ca="1" si="4"/>
        <v/>
      </c>
      <c r="W20" s="273" t="str">
        <f t="shared" ca="1" si="4"/>
        <v/>
      </c>
      <c r="X20" s="273" t="str">
        <f t="shared" ca="1" si="4"/>
        <v/>
      </c>
      <c r="Y20" s="273" t="str">
        <f t="shared" ca="1" si="4"/>
        <v/>
      </c>
      <c r="Z20" s="273" t="str">
        <f t="shared" ca="1" si="4"/>
        <v/>
      </c>
      <c r="AA20" s="273" t="str">
        <f t="shared" ca="1" si="4"/>
        <v/>
      </c>
      <c r="AB20" s="273" t="str">
        <f t="shared" ca="1" si="4"/>
        <v/>
      </c>
      <c r="AC20" s="273" t="str">
        <f t="shared" ca="1" si="4"/>
        <v/>
      </c>
      <c r="AD20" s="273" t="str">
        <f t="shared" ca="1" si="4"/>
        <v/>
      </c>
      <c r="AE20" s="273" t="str">
        <f t="shared" ca="1" si="5"/>
        <v/>
      </c>
      <c r="AF20" s="273" t="str">
        <f t="shared" ca="1" si="5"/>
        <v/>
      </c>
      <c r="AG20" s="273" t="str">
        <f t="shared" ca="1" si="5"/>
        <v/>
      </c>
      <c r="AH20" s="273" t="str">
        <f t="shared" ca="1" si="5"/>
        <v/>
      </c>
      <c r="AI20" s="273" t="str">
        <f t="shared" ca="1" si="5"/>
        <v/>
      </c>
      <c r="AJ20" s="273" t="str">
        <f t="shared" ca="1" si="5"/>
        <v/>
      </c>
      <c r="AK20" s="273" t="str">
        <f t="shared" ca="1" si="5"/>
        <v/>
      </c>
      <c r="AL20" s="273" t="str">
        <f t="shared" ca="1" si="5"/>
        <v/>
      </c>
      <c r="AM20" s="273" t="str">
        <f t="shared" ca="1" si="5"/>
        <v/>
      </c>
      <c r="AN20" s="273" t="str">
        <f t="shared" ca="1" si="5"/>
        <v/>
      </c>
      <c r="AO20" s="273" t="str">
        <f t="shared" ca="1" si="5"/>
        <v/>
      </c>
      <c r="AP20" s="273" t="str">
        <f t="shared" ca="1" si="5"/>
        <v/>
      </c>
      <c r="AQ20" s="273" t="str">
        <f t="shared" ca="1" si="5"/>
        <v/>
      </c>
      <c r="AR20" s="273" t="str">
        <f t="shared" ca="1" si="6"/>
        <v/>
      </c>
      <c r="AS20" s="273" t="str">
        <f t="shared" ca="1" si="6"/>
        <v/>
      </c>
      <c r="AT20" s="273" t="str">
        <f t="shared" ca="1" si="6"/>
        <v/>
      </c>
      <c r="AU20" s="273" t="str">
        <f t="shared" ca="1" si="6"/>
        <v/>
      </c>
      <c r="AV20" s="273" t="str">
        <f t="shared" ca="1" si="6"/>
        <v/>
      </c>
      <c r="AW20" s="273" t="str">
        <f t="shared" ca="1" si="6"/>
        <v/>
      </c>
      <c r="AX20" s="273" t="str">
        <f t="shared" ca="1" si="6"/>
        <v/>
      </c>
      <c r="AY20" s="273" t="str">
        <f t="shared" ca="1" si="6"/>
        <v/>
      </c>
      <c r="AZ20" s="273" t="str">
        <f t="shared" ca="1" si="6"/>
        <v/>
      </c>
      <c r="BA20" s="273" t="str">
        <f t="shared" ca="1" si="6"/>
        <v/>
      </c>
      <c r="BB20" s="273" t="str">
        <f t="shared" ca="1" si="6"/>
        <v/>
      </c>
      <c r="BC20" s="273" t="str">
        <f t="shared" ca="1" si="6"/>
        <v/>
      </c>
      <c r="BD20" s="273" t="str">
        <f t="shared" ca="1" si="6"/>
        <v/>
      </c>
      <c r="BE20" s="273" t="str">
        <f t="shared" ca="1" si="6"/>
        <v/>
      </c>
      <c r="BF20" s="273" t="str">
        <f t="shared" ca="1" si="6"/>
        <v/>
      </c>
      <c r="BG20" s="273" t="str">
        <f t="shared" ca="1" si="6"/>
        <v/>
      </c>
      <c r="BH20" s="273" t="str">
        <f t="shared" ca="1" si="6"/>
        <v/>
      </c>
      <c r="BI20" s="273" t="str">
        <f t="shared" ca="1" si="6"/>
        <v/>
      </c>
      <c r="BJ20" s="273" t="str">
        <f t="shared" ca="1" si="6"/>
        <v/>
      </c>
      <c r="BK20" s="273" t="str">
        <f t="shared" ca="1" si="6"/>
        <v/>
      </c>
      <c r="BL20" s="110"/>
      <c r="BM20" s="110"/>
      <c r="BN20" s="110"/>
      <c r="BO20" s="110"/>
      <c r="BP20" s="110"/>
      <c r="BQ20" s="110"/>
      <c r="BR20" s="110"/>
      <c r="BS20" s="110"/>
      <c r="BT20" s="110"/>
      <c r="BU20" s="110"/>
      <c r="BV20" s="110"/>
      <c r="CH20" s="128"/>
      <c r="CI20" s="128" t="str">
        <f t="shared" ca="1" si="7"/>
        <v>Sales_Item_Description</v>
      </c>
      <c r="CJ20" s="132" t="e">
        <f t="shared" ca="1" si="8"/>
        <v>#VALUE!</v>
      </c>
      <c r="CK20" s="128"/>
    </row>
    <row r="21" spans="1:89" customFormat="1" ht="13.5" customHeight="1" x14ac:dyDescent="0.2">
      <c r="A21" s="113"/>
      <c r="B21" s="113" t="str">
        <f t="shared" si="1"/>
        <v>J</v>
      </c>
      <c r="C21" s="126"/>
      <c r="D21" s="126"/>
      <c r="E21" s="126"/>
      <c r="F21" s="268" t="str">
        <f t="shared" ca="1" si="2"/>
        <v>Net_Element_Version_Id</v>
      </c>
      <c r="G21" s="275"/>
      <c r="H21" s="270" t="s">
        <v>501</v>
      </c>
      <c r="I21" s="271" t="s">
        <v>557</v>
      </c>
      <c r="J21" s="135" t="s">
        <v>481</v>
      </c>
      <c r="K21" s="135" t="s">
        <v>481</v>
      </c>
      <c r="L21" s="272" t="s">
        <v>497</v>
      </c>
      <c r="M21" s="134" t="s">
        <v>221</v>
      </c>
      <c r="N21" s="276" t="str">
        <f t="shared" ca="1" si="3"/>
        <v/>
      </c>
      <c r="O21" s="276" t="str">
        <f t="shared" ca="1" si="4"/>
        <v/>
      </c>
      <c r="P21" s="276" t="str">
        <f t="shared" ca="1" si="4"/>
        <v/>
      </c>
      <c r="Q21" s="276" t="str">
        <f t="shared" ca="1" si="4"/>
        <v/>
      </c>
      <c r="R21" s="276" t="str">
        <f t="shared" ca="1" si="4"/>
        <v/>
      </c>
      <c r="S21" s="276" t="str">
        <f t="shared" ca="1" si="4"/>
        <v/>
      </c>
      <c r="T21" s="276" t="str">
        <f t="shared" ca="1" si="4"/>
        <v/>
      </c>
      <c r="U21" s="276" t="str">
        <f t="shared" ca="1" si="4"/>
        <v/>
      </c>
      <c r="V21" s="276" t="str">
        <f t="shared" ca="1" si="4"/>
        <v/>
      </c>
      <c r="W21" s="276" t="str">
        <f t="shared" ca="1" si="4"/>
        <v/>
      </c>
      <c r="X21" s="276" t="str">
        <f t="shared" ca="1" si="4"/>
        <v/>
      </c>
      <c r="Y21" s="276" t="str">
        <f t="shared" ca="1" si="4"/>
        <v/>
      </c>
      <c r="Z21" s="276" t="str">
        <f t="shared" ca="1" si="4"/>
        <v/>
      </c>
      <c r="AA21" s="276" t="str">
        <f t="shared" ca="1" si="4"/>
        <v/>
      </c>
      <c r="AB21" s="276" t="str">
        <f t="shared" ca="1" si="4"/>
        <v/>
      </c>
      <c r="AC21" s="276" t="str">
        <f t="shared" ca="1" si="4"/>
        <v/>
      </c>
      <c r="AD21" s="276" t="str">
        <f t="shared" ca="1" si="4"/>
        <v/>
      </c>
      <c r="AE21" s="276" t="str">
        <f t="shared" ca="1" si="5"/>
        <v/>
      </c>
      <c r="AF21" s="276" t="str">
        <f t="shared" ca="1" si="5"/>
        <v/>
      </c>
      <c r="AG21" s="276" t="str">
        <f t="shared" ca="1" si="5"/>
        <v/>
      </c>
      <c r="AH21" s="276" t="str">
        <f t="shared" ca="1" si="5"/>
        <v/>
      </c>
      <c r="AI21" s="276" t="str">
        <f t="shared" ca="1" si="5"/>
        <v/>
      </c>
      <c r="AJ21" s="276" t="str">
        <f t="shared" ca="1" si="5"/>
        <v/>
      </c>
      <c r="AK21" s="276" t="str">
        <f t="shared" ca="1" si="5"/>
        <v/>
      </c>
      <c r="AL21" s="276" t="str">
        <f t="shared" ca="1" si="5"/>
        <v/>
      </c>
      <c r="AM21" s="276" t="str">
        <f t="shared" ca="1" si="5"/>
        <v/>
      </c>
      <c r="AN21" s="276" t="str">
        <f t="shared" ca="1" si="5"/>
        <v/>
      </c>
      <c r="AO21" s="276" t="str">
        <f t="shared" ca="1" si="5"/>
        <v/>
      </c>
      <c r="AP21" s="276" t="str">
        <f t="shared" ca="1" si="5"/>
        <v/>
      </c>
      <c r="AQ21" s="276" t="str">
        <f t="shared" ca="1" si="5"/>
        <v/>
      </c>
      <c r="AR21" s="276" t="str">
        <f t="shared" ca="1" si="6"/>
        <v/>
      </c>
      <c r="AS21" s="276" t="str">
        <f t="shared" ca="1" si="6"/>
        <v/>
      </c>
      <c r="AT21" s="276" t="str">
        <f t="shared" ca="1" si="6"/>
        <v/>
      </c>
      <c r="AU21" s="276" t="str">
        <f t="shared" ca="1" si="6"/>
        <v/>
      </c>
      <c r="AV21" s="276" t="str">
        <f t="shared" ca="1" si="6"/>
        <v/>
      </c>
      <c r="AW21" s="276" t="str">
        <f t="shared" ca="1" si="6"/>
        <v/>
      </c>
      <c r="AX21" s="276" t="str">
        <f t="shared" ca="1" si="6"/>
        <v/>
      </c>
      <c r="AY21" s="276" t="str">
        <f t="shared" ca="1" si="6"/>
        <v/>
      </c>
      <c r="AZ21" s="276" t="str">
        <f t="shared" ca="1" si="6"/>
        <v/>
      </c>
      <c r="BA21" s="276" t="str">
        <f t="shared" ca="1" si="6"/>
        <v/>
      </c>
      <c r="BB21" s="276" t="str">
        <f t="shared" ca="1" si="6"/>
        <v/>
      </c>
      <c r="BC21" s="276" t="str">
        <f t="shared" ca="1" si="6"/>
        <v/>
      </c>
      <c r="BD21" s="276" t="str">
        <f t="shared" ca="1" si="6"/>
        <v/>
      </c>
      <c r="BE21" s="276" t="str">
        <f t="shared" ca="1" si="6"/>
        <v/>
      </c>
      <c r="BF21" s="276" t="str">
        <f t="shared" ca="1" si="6"/>
        <v/>
      </c>
      <c r="BG21" s="276" t="str">
        <f t="shared" ca="1" si="6"/>
        <v/>
      </c>
      <c r="BH21" s="276" t="str">
        <f t="shared" ca="1" si="6"/>
        <v/>
      </c>
      <c r="BI21" s="276" t="str">
        <f t="shared" ca="1" si="6"/>
        <v/>
      </c>
      <c r="BJ21" s="276" t="str">
        <f t="shared" ca="1" si="6"/>
        <v/>
      </c>
      <c r="BK21" s="276" t="str">
        <f t="shared" ca="1" si="6"/>
        <v/>
      </c>
      <c r="BL21" s="110"/>
      <c r="BM21" s="110"/>
      <c r="BN21" s="110"/>
      <c r="BO21" s="110"/>
      <c r="BP21" s="110"/>
      <c r="BQ21" s="110"/>
      <c r="BR21" s="110"/>
      <c r="BS21" s="110"/>
      <c r="BT21" s="110"/>
      <c r="BU21" s="110"/>
      <c r="BV21" s="110"/>
      <c r="CI21" s="128" t="str">
        <f t="shared" ca="1" si="7"/>
        <v>Net_Element_Version_Id</v>
      </c>
      <c r="CJ21" s="132" t="e">
        <f t="shared" ca="1" si="8"/>
        <v>#VALUE!</v>
      </c>
    </row>
    <row r="22" spans="1:89" customFormat="1" ht="13.5" customHeight="1" x14ac:dyDescent="0.2">
      <c r="A22" s="113"/>
      <c r="B22" s="113" t="str">
        <f t="shared" si="1"/>
        <v>K</v>
      </c>
      <c r="C22" s="126"/>
      <c r="D22" s="126"/>
      <c r="E22" s="126"/>
      <c r="F22" s="268" t="str">
        <f t="shared" ca="1" si="2"/>
        <v>Net_Element_Version_Description</v>
      </c>
      <c r="G22" s="275"/>
      <c r="H22" s="270" t="s">
        <v>502</v>
      </c>
      <c r="I22" s="135" t="s">
        <v>557</v>
      </c>
      <c r="J22" s="135" t="s">
        <v>147</v>
      </c>
      <c r="K22" s="135" t="s">
        <v>147</v>
      </c>
      <c r="L22" s="272" t="s">
        <v>497</v>
      </c>
      <c r="M22" s="281" t="s">
        <v>221</v>
      </c>
      <c r="N22" s="273" t="str">
        <f t="shared" ca="1" si="3"/>
        <v/>
      </c>
      <c r="O22" s="273" t="str">
        <f t="shared" ca="1" si="3"/>
        <v/>
      </c>
      <c r="P22" s="273" t="str">
        <f t="shared" ca="1" si="3"/>
        <v/>
      </c>
      <c r="Q22" s="273" t="str">
        <f t="shared" ca="1" si="3"/>
        <v/>
      </c>
      <c r="R22" s="273" t="str">
        <f t="shared" ca="1" si="3"/>
        <v/>
      </c>
      <c r="S22" s="273" t="str">
        <f t="shared" ca="1" si="3"/>
        <v/>
      </c>
      <c r="T22" s="273" t="str">
        <f t="shared" ca="1" si="3"/>
        <v/>
      </c>
      <c r="U22" s="273" t="str">
        <f t="shared" ca="1" si="3"/>
        <v/>
      </c>
      <c r="V22" s="273" t="str">
        <f t="shared" ca="1" si="3"/>
        <v/>
      </c>
      <c r="W22" s="273" t="str">
        <f t="shared" ca="1" si="3"/>
        <v/>
      </c>
      <c r="X22" s="273" t="str">
        <f t="shared" ca="1" si="3"/>
        <v/>
      </c>
      <c r="Y22" s="273" t="str">
        <f t="shared" ca="1" si="3"/>
        <v/>
      </c>
      <c r="Z22" s="273" t="str">
        <f t="shared" ca="1" si="3"/>
        <v/>
      </c>
      <c r="AA22" s="273" t="str">
        <f t="shared" ca="1" si="3"/>
        <v/>
      </c>
      <c r="AB22" s="273" t="str">
        <f t="shared" ca="1" si="3"/>
        <v/>
      </c>
      <c r="AC22" s="273" t="str">
        <f t="shared" ca="1" si="3"/>
        <v/>
      </c>
      <c r="AD22" s="273" t="str">
        <f t="shared" ref="O22:AD24" ca="1" si="9">IF(LEN(INDIRECT("SWMETA!"&amp;$B22&amp;AD$14))=0,"",INDIRECT("SWMETA!"&amp;$B22&amp;AD$14))</f>
        <v/>
      </c>
      <c r="AE22" s="273" t="str">
        <f t="shared" ca="1" si="5"/>
        <v/>
      </c>
      <c r="AF22" s="273" t="str">
        <f t="shared" ca="1" si="5"/>
        <v/>
      </c>
      <c r="AG22" s="273" t="str">
        <f t="shared" ca="1" si="5"/>
        <v/>
      </c>
      <c r="AH22" s="273" t="str">
        <f t="shared" ca="1" si="5"/>
        <v/>
      </c>
      <c r="AI22" s="273" t="str">
        <f t="shared" ca="1" si="5"/>
        <v/>
      </c>
      <c r="AJ22" s="273" t="str">
        <f t="shared" ca="1" si="5"/>
        <v/>
      </c>
      <c r="AK22" s="273" t="str">
        <f t="shared" ca="1" si="5"/>
        <v/>
      </c>
      <c r="AL22" s="273" t="str">
        <f t="shared" ca="1" si="5"/>
        <v/>
      </c>
      <c r="AM22" s="273" t="str">
        <f t="shared" ca="1" si="5"/>
        <v/>
      </c>
      <c r="AN22" s="273" t="str">
        <f t="shared" ca="1" si="5"/>
        <v/>
      </c>
      <c r="AO22" s="273" t="str">
        <f t="shared" ca="1" si="5"/>
        <v/>
      </c>
      <c r="AP22" s="273" t="str">
        <f t="shared" ca="1" si="5"/>
        <v/>
      </c>
      <c r="AQ22" s="273" t="str">
        <f t="shared" ca="1" si="5"/>
        <v/>
      </c>
      <c r="AR22" s="273" t="str">
        <f t="shared" ca="1" si="5"/>
        <v/>
      </c>
      <c r="AS22" s="273" t="str">
        <f t="shared" ca="1" si="5"/>
        <v/>
      </c>
      <c r="AT22" s="273" t="str">
        <f t="shared" ca="1" si="5"/>
        <v/>
      </c>
      <c r="AU22" s="273" t="str">
        <f t="shared" ref="AU22:BJ22" ca="1" si="10">IF(LEN(INDIRECT("SWMETA!"&amp;$B22&amp;AU$14))=0,"",INDIRECT("SWMETA!"&amp;$B22&amp;AU$14))</f>
        <v/>
      </c>
      <c r="AV22" s="273" t="str">
        <f t="shared" ca="1" si="10"/>
        <v/>
      </c>
      <c r="AW22" s="273" t="str">
        <f t="shared" ca="1" si="10"/>
        <v/>
      </c>
      <c r="AX22" s="273" t="str">
        <f t="shared" ca="1" si="10"/>
        <v/>
      </c>
      <c r="AY22" s="273" t="str">
        <f t="shared" ca="1" si="10"/>
        <v/>
      </c>
      <c r="AZ22" s="273" t="str">
        <f t="shared" ca="1" si="10"/>
        <v/>
      </c>
      <c r="BA22" s="273" t="str">
        <f t="shared" ca="1" si="10"/>
        <v/>
      </c>
      <c r="BB22" s="273" t="str">
        <f t="shared" ca="1" si="10"/>
        <v/>
      </c>
      <c r="BC22" s="273" t="str">
        <f t="shared" ca="1" si="10"/>
        <v/>
      </c>
      <c r="BD22" s="273" t="str">
        <f t="shared" ca="1" si="10"/>
        <v/>
      </c>
      <c r="BE22" s="273" t="str">
        <f t="shared" ca="1" si="10"/>
        <v/>
      </c>
      <c r="BF22" s="273" t="str">
        <f t="shared" ca="1" si="10"/>
        <v/>
      </c>
      <c r="BG22" s="273" t="str">
        <f t="shared" ca="1" si="10"/>
        <v/>
      </c>
      <c r="BH22" s="273" t="str">
        <f t="shared" ca="1" si="10"/>
        <v/>
      </c>
      <c r="BI22" s="273" t="str">
        <f t="shared" ca="1" si="10"/>
        <v/>
      </c>
      <c r="BJ22" s="273" t="str">
        <f t="shared" ca="1" si="10"/>
        <v/>
      </c>
      <c r="BK22" s="273" t="str">
        <f t="shared" ref="AR22:BK24" ca="1" si="11">IF(LEN(INDIRECT("SWMETA!"&amp;$B22&amp;BK$14))=0,"",INDIRECT("SWMETA!"&amp;$B22&amp;BK$14))</f>
        <v/>
      </c>
      <c r="BL22" s="110"/>
      <c r="BM22" s="110"/>
      <c r="BN22" s="110"/>
      <c r="BO22" s="110"/>
      <c r="BP22" s="110"/>
      <c r="BQ22" s="110"/>
      <c r="BR22" s="110"/>
      <c r="BS22" s="110"/>
      <c r="BT22" s="110"/>
      <c r="BU22" s="110"/>
      <c r="BV22" s="110"/>
      <c r="CI22" s="128" t="str">
        <f t="shared" ref="CI22:CI24" ca="1" si="12">F22</f>
        <v>Net_Element_Version_Description</v>
      </c>
      <c r="CJ22" s="132" t="e">
        <f t="shared" ref="CJ22:CJ24" ca="1" si="13">INDEX(N22:AQ22,$CJ$11)/100</f>
        <v>#VALUE!</v>
      </c>
    </row>
    <row r="23" spans="1:89" customFormat="1" ht="13.5" customHeight="1" x14ac:dyDescent="0.2">
      <c r="A23" s="113"/>
      <c r="B23" s="113" t="str">
        <f t="shared" si="1"/>
        <v>L</v>
      </c>
      <c r="C23" s="126"/>
      <c r="D23" s="126"/>
      <c r="E23" s="126"/>
      <c r="F23" s="268" t="str">
        <f t="shared" ca="1" si="2"/>
        <v>Net_Element_Id</v>
      </c>
      <c r="G23" s="282"/>
      <c r="H23" s="270" t="s">
        <v>503</v>
      </c>
      <c r="I23" s="271" t="s">
        <v>557</v>
      </c>
      <c r="J23" s="135" t="s">
        <v>147</v>
      </c>
      <c r="K23" s="135" t="s">
        <v>147</v>
      </c>
      <c r="L23" s="272" t="s">
        <v>497</v>
      </c>
      <c r="M23" s="134" t="s">
        <v>221</v>
      </c>
      <c r="N23" s="283" t="str">
        <f t="shared" ca="1" si="3"/>
        <v/>
      </c>
      <c r="O23" s="283" t="str">
        <f t="shared" ca="1" si="9"/>
        <v/>
      </c>
      <c r="P23" s="283" t="str">
        <f t="shared" ca="1" si="9"/>
        <v/>
      </c>
      <c r="Q23" s="283" t="str">
        <f t="shared" ca="1" si="9"/>
        <v/>
      </c>
      <c r="R23" s="283" t="str">
        <f t="shared" ca="1" si="9"/>
        <v/>
      </c>
      <c r="S23" s="283" t="str">
        <f t="shared" ca="1" si="9"/>
        <v/>
      </c>
      <c r="T23" s="283" t="str">
        <f t="shared" ca="1" si="9"/>
        <v/>
      </c>
      <c r="U23" s="283" t="str">
        <f t="shared" ca="1" si="9"/>
        <v/>
      </c>
      <c r="V23" s="283" t="str">
        <f t="shared" ca="1" si="9"/>
        <v/>
      </c>
      <c r="W23" s="283" t="str">
        <f t="shared" ca="1" si="9"/>
        <v/>
      </c>
      <c r="X23" s="283" t="str">
        <f t="shared" ca="1" si="9"/>
        <v/>
      </c>
      <c r="Y23" s="283" t="str">
        <f t="shared" ca="1" si="9"/>
        <v/>
      </c>
      <c r="Z23" s="283" t="str">
        <f t="shared" ca="1" si="9"/>
        <v/>
      </c>
      <c r="AA23" s="283" t="str">
        <f t="shared" ca="1" si="9"/>
        <v/>
      </c>
      <c r="AB23" s="283" t="str">
        <f t="shared" ca="1" si="9"/>
        <v/>
      </c>
      <c r="AC23" s="283" t="str">
        <f t="shared" ca="1" si="9"/>
        <v/>
      </c>
      <c r="AD23" s="283" t="str">
        <f t="shared" ca="1" si="9"/>
        <v/>
      </c>
      <c r="AE23" s="283" t="str">
        <f t="shared" ca="1" si="5"/>
        <v/>
      </c>
      <c r="AF23" s="283" t="str">
        <f t="shared" ca="1" si="5"/>
        <v/>
      </c>
      <c r="AG23" s="283" t="str">
        <f t="shared" ca="1" si="5"/>
        <v/>
      </c>
      <c r="AH23" s="283" t="str">
        <f t="shared" ca="1" si="5"/>
        <v/>
      </c>
      <c r="AI23" s="283" t="str">
        <f t="shared" ca="1" si="5"/>
        <v/>
      </c>
      <c r="AJ23" s="283" t="str">
        <f t="shared" ca="1" si="5"/>
        <v/>
      </c>
      <c r="AK23" s="283" t="str">
        <f t="shared" ca="1" si="5"/>
        <v/>
      </c>
      <c r="AL23" s="283" t="str">
        <f t="shared" ca="1" si="5"/>
        <v/>
      </c>
      <c r="AM23" s="283" t="str">
        <f t="shared" ca="1" si="5"/>
        <v/>
      </c>
      <c r="AN23" s="283" t="str">
        <f t="shared" ca="1" si="5"/>
        <v/>
      </c>
      <c r="AO23" s="283" t="str">
        <f t="shared" ca="1" si="5"/>
        <v/>
      </c>
      <c r="AP23" s="283" t="str">
        <f t="shared" ca="1" si="5"/>
        <v/>
      </c>
      <c r="AQ23" s="283" t="str">
        <f t="shared" ca="1" si="5"/>
        <v/>
      </c>
      <c r="AR23" s="283" t="str">
        <f t="shared" ca="1" si="11"/>
        <v/>
      </c>
      <c r="AS23" s="283" t="str">
        <f t="shared" ca="1" si="11"/>
        <v/>
      </c>
      <c r="AT23" s="283" t="str">
        <f t="shared" ca="1" si="11"/>
        <v/>
      </c>
      <c r="AU23" s="283" t="str">
        <f t="shared" ca="1" si="11"/>
        <v/>
      </c>
      <c r="AV23" s="283" t="str">
        <f t="shared" ca="1" si="11"/>
        <v/>
      </c>
      <c r="AW23" s="283" t="str">
        <f t="shared" ca="1" si="11"/>
        <v/>
      </c>
      <c r="AX23" s="283" t="str">
        <f t="shared" ca="1" si="11"/>
        <v/>
      </c>
      <c r="AY23" s="283" t="str">
        <f t="shared" ca="1" si="11"/>
        <v/>
      </c>
      <c r="AZ23" s="283" t="str">
        <f t="shared" ca="1" si="11"/>
        <v/>
      </c>
      <c r="BA23" s="283" t="str">
        <f t="shared" ca="1" si="11"/>
        <v/>
      </c>
      <c r="BB23" s="283" t="str">
        <f t="shared" ca="1" si="11"/>
        <v/>
      </c>
      <c r="BC23" s="283" t="str">
        <f t="shared" ca="1" si="11"/>
        <v/>
      </c>
      <c r="BD23" s="283" t="str">
        <f t="shared" ca="1" si="11"/>
        <v/>
      </c>
      <c r="BE23" s="283" t="str">
        <f t="shared" ca="1" si="11"/>
        <v/>
      </c>
      <c r="BF23" s="283" t="str">
        <f t="shared" ca="1" si="11"/>
        <v/>
      </c>
      <c r="BG23" s="283" t="str">
        <f t="shared" ca="1" si="11"/>
        <v/>
      </c>
      <c r="BH23" s="283" t="str">
        <f t="shared" ca="1" si="11"/>
        <v/>
      </c>
      <c r="BI23" s="283" t="str">
        <f t="shared" ca="1" si="11"/>
        <v/>
      </c>
      <c r="BJ23" s="283" t="str">
        <f t="shared" ca="1" si="11"/>
        <v/>
      </c>
      <c r="BK23" s="283" t="str">
        <f t="shared" ca="1" si="11"/>
        <v/>
      </c>
      <c r="BL23" s="110"/>
      <c r="BM23" s="110"/>
      <c r="BN23" s="110"/>
      <c r="BO23" s="110"/>
      <c r="BP23" s="110"/>
      <c r="BQ23" s="110"/>
      <c r="BR23" s="110"/>
      <c r="BS23" s="110"/>
      <c r="BT23" s="110"/>
      <c r="BU23" s="110"/>
      <c r="BV23" s="110"/>
      <c r="CI23" s="128" t="str">
        <f t="shared" ca="1" si="12"/>
        <v>Net_Element_Id</v>
      </c>
      <c r="CJ23" s="132" t="e">
        <f t="shared" ca="1" si="13"/>
        <v>#VALUE!</v>
      </c>
    </row>
    <row r="24" spans="1:89" customFormat="1" ht="13.5" customHeight="1" x14ac:dyDescent="0.2">
      <c r="A24" s="113"/>
      <c r="B24" s="113" t="str">
        <f t="shared" si="1"/>
        <v>M</v>
      </c>
      <c r="C24" s="126"/>
      <c r="D24" s="126"/>
      <c r="E24" s="126"/>
      <c r="F24" s="268" t="str">
        <f t="shared" ca="1" si="2"/>
        <v>Net_Element_Description</v>
      </c>
      <c r="G24" s="284"/>
      <c r="H24" s="270" t="s">
        <v>504</v>
      </c>
      <c r="I24" s="135" t="s">
        <v>557</v>
      </c>
      <c r="J24" s="135" t="s">
        <v>147</v>
      </c>
      <c r="K24" s="135" t="s">
        <v>147</v>
      </c>
      <c r="L24" s="272" t="s">
        <v>497</v>
      </c>
      <c r="M24" s="134" t="s">
        <v>221</v>
      </c>
      <c r="N24" s="283" t="str">
        <f t="shared" ca="1" si="3"/>
        <v/>
      </c>
      <c r="O24" s="283" t="str">
        <f t="shared" ca="1" si="9"/>
        <v/>
      </c>
      <c r="P24" s="283" t="str">
        <f t="shared" ca="1" si="9"/>
        <v/>
      </c>
      <c r="Q24" s="283" t="str">
        <f t="shared" ca="1" si="9"/>
        <v/>
      </c>
      <c r="R24" s="283" t="str">
        <f t="shared" ca="1" si="9"/>
        <v/>
      </c>
      <c r="S24" s="283" t="str">
        <f t="shared" ca="1" si="9"/>
        <v/>
      </c>
      <c r="T24" s="283" t="str">
        <f t="shared" ca="1" si="9"/>
        <v/>
      </c>
      <c r="U24" s="283" t="str">
        <f t="shared" ca="1" si="9"/>
        <v/>
      </c>
      <c r="V24" s="283" t="str">
        <f t="shared" ca="1" si="9"/>
        <v/>
      </c>
      <c r="W24" s="283" t="str">
        <f t="shared" ca="1" si="9"/>
        <v/>
      </c>
      <c r="X24" s="283" t="str">
        <f t="shared" ca="1" si="9"/>
        <v/>
      </c>
      <c r="Y24" s="283" t="str">
        <f t="shared" ca="1" si="9"/>
        <v/>
      </c>
      <c r="Z24" s="283" t="str">
        <f t="shared" ca="1" si="9"/>
        <v/>
      </c>
      <c r="AA24" s="283" t="str">
        <f t="shared" ca="1" si="9"/>
        <v/>
      </c>
      <c r="AB24" s="283" t="str">
        <f t="shared" ca="1" si="9"/>
        <v/>
      </c>
      <c r="AC24" s="283" t="str">
        <f t="shared" ca="1" si="9"/>
        <v/>
      </c>
      <c r="AD24" s="283" t="str">
        <f t="shared" ca="1" si="9"/>
        <v/>
      </c>
      <c r="AE24" s="283" t="str">
        <f t="shared" ca="1" si="5"/>
        <v/>
      </c>
      <c r="AF24" s="283" t="str">
        <f t="shared" ca="1" si="5"/>
        <v/>
      </c>
      <c r="AG24" s="283" t="str">
        <f t="shared" ca="1" si="5"/>
        <v/>
      </c>
      <c r="AH24" s="283" t="str">
        <f t="shared" ca="1" si="5"/>
        <v/>
      </c>
      <c r="AI24" s="283" t="str">
        <f t="shared" ca="1" si="5"/>
        <v/>
      </c>
      <c r="AJ24" s="283" t="str">
        <f t="shared" ca="1" si="5"/>
        <v/>
      </c>
      <c r="AK24" s="283" t="str">
        <f t="shared" ca="1" si="5"/>
        <v/>
      </c>
      <c r="AL24" s="283" t="str">
        <f t="shared" ca="1" si="5"/>
        <v/>
      </c>
      <c r="AM24" s="283" t="str">
        <f t="shared" ca="1" si="5"/>
        <v/>
      </c>
      <c r="AN24" s="283" t="str">
        <f t="shared" ca="1" si="5"/>
        <v/>
      </c>
      <c r="AO24" s="283" t="str">
        <f t="shared" ca="1" si="5"/>
        <v/>
      </c>
      <c r="AP24" s="283" t="str">
        <f t="shared" ca="1" si="5"/>
        <v/>
      </c>
      <c r="AQ24" s="283" t="str">
        <f t="shared" ca="1" si="5"/>
        <v/>
      </c>
      <c r="AR24" s="283" t="str">
        <f t="shared" ca="1" si="11"/>
        <v/>
      </c>
      <c r="AS24" s="283" t="str">
        <f t="shared" ca="1" si="11"/>
        <v/>
      </c>
      <c r="AT24" s="283" t="str">
        <f t="shared" ca="1" si="11"/>
        <v/>
      </c>
      <c r="AU24" s="283" t="str">
        <f t="shared" ca="1" si="11"/>
        <v/>
      </c>
      <c r="AV24" s="283" t="str">
        <f t="shared" ca="1" si="11"/>
        <v/>
      </c>
      <c r="AW24" s="283" t="str">
        <f t="shared" ca="1" si="11"/>
        <v/>
      </c>
      <c r="AX24" s="283" t="str">
        <f t="shared" ca="1" si="11"/>
        <v/>
      </c>
      <c r="AY24" s="283" t="str">
        <f t="shared" ca="1" si="11"/>
        <v/>
      </c>
      <c r="AZ24" s="283" t="str">
        <f t="shared" ca="1" si="11"/>
        <v/>
      </c>
      <c r="BA24" s="283" t="str">
        <f t="shared" ca="1" si="11"/>
        <v/>
      </c>
      <c r="BB24" s="283" t="str">
        <f t="shared" ca="1" si="11"/>
        <v/>
      </c>
      <c r="BC24" s="283" t="str">
        <f t="shared" ca="1" si="11"/>
        <v/>
      </c>
      <c r="BD24" s="283" t="str">
        <f t="shared" ca="1" si="11"/>
        <v/>
      </c>
      <c r="BE24" s="283" t="str">
        <f t="shared" ca="1" si="11"/>
        <v/>
      </c>
      <c r="BF24" s="283" t="str">
        <f t="shared" ca="1" si="11"/>
        <v/>
      </c>
      <c r="BG24" s="283" t="str">
        <f t="shared" ca="1" si="11"/>
        <v/>
      </c>
      <c r="BH24" s="283" t="str">
        <f t="shared" ca="1" si="11"/>
        <v/>
      </c>
      <c r="BI24" s="283" t="str">
        <f t="shared" ca="1" si="11"/>
        <v/>
      </c>
      <c r="BJ24" s="283" t="str">
        <f t="shared" ca="1" si="11"/>
        <v/>
      </c>
      <c r="BK24" s="283" t="str">
        <f t="shared" ca="1" si="11"/>
        <v/>
      </c>
      <c r="BL24" s="110"/>
      <c r="BM24" s="110"/>
      <c r="BN24" s="110"/>
      <c r="BO24" s="110"/>
      <c r="BP24" s="110"/>
      <c r="BQ24" s="110"/>
      <c r="BR24" s="110"/>
      <c r="BS24" s="110"/>
      <c r="BT24" s="110"/>
      <c r="BU24" s="110"/>
      <c r="BV24" s="110"/>
      <c r="CI24" t="str">
        <f t="shared" ca="1" si="12"/>
        <v>Net_Element_Description</v>
      </c>
      <c r="CJ24" t="e">
        <f t="shared" ca="1" si="13"/>
        <v>#VALUE!</v>
      </c>
    </row>
    <row r="25" spans="1:89" customFormat="1" ht="13.5" customHeight="1" x14ac:dyDescent="0.2">
      <c r="A25" s="113"/>
      <c r="B25" s="113" t="str">
        <f t="shared" si="1"/>
        <v>N</v>
      </c>
      <c r="C25" s="126"/>
      <c r="D25" s="126"/>
      <c r="E25" s="126"/>
      <c r="F25" s="268" t="str">
        <f t="shared" ca="1" si="2"/>
        <v>Business_Line_Id</v>
      </c>
      <c r="G25" s="284"/>
      <c r="H25" s="270" t="s">
        <v>505</v>
      </c>
      <c r="I25" s="271" t="s">
        <v>557</v>
      </c>
      <c r="J25" s="135" t="s">
        <v>481</v>
      </c>
      <c r="K25" s="135" t="s">
        <v>481</v>
      </c>
      <c r="L25" s="272" t="s">
        <v>497</v>
      </c>
      <c r="M25" s="134" t="s">
        <v>221</v>
      </c>
      <c r="N25" s="276" t="str">
        <f t="shared" ca="1" si="3"/>
        <v/>
      </c>
      <c r="O25" s="276" t="str">
        <f t="shared" ca="1" si="4"/>
        <v/>
      </c>
      <c r="P25" s="276" t="str">
        <f t="shared" ca="1" si="4"/>
        <v/>
      </c>
      <c r="Q25" s="276" t="str">
        <f t="shared" ca="1" si="4"/>
        <v/>
      </c>
      <c r="R25" s="276" t="str">
        <f t="shared" ca="1" si="4"/>
        <v/>
      </c>
      <c r="S25" s="276" t="str">
        <f t="shared" ca="1" si="4"/>
        <v/>
      </c>
      <c r="T25" s="276" t="str">
        <f t="shared" ca="1" si="4"/>
        <v/>
      </c>
      <c r="U25" s="276" t="str">
        <f t="shared" ca="1" si="4"/>
        <v/>
      </c>
      <c r="V25" s="276" t="str">
        <f t="shared" ca="1" si="4"/>
        <v/>
      </c>
      <c r="W25" s="276" t="str">
        <f t="shared" ca="1" si="4"/>
        <v/>
      </c>
      <c r="X25" s="276" t="str">
        <f t="shared" ca="1" si="4"/>
        <v/>
      </c>
      <c r="Y25" s="276" t="str">
        <f t="shared" ca="1" si="4"/>
        <v/>
      </c>
      <c r="Z25" s="276" t="str">
        <f t="shared" ca="1" si="4"/>
        <v/>
      </c>
      <c r="AA25" s="276" t="str">
        <f t="shared" ca="1" si="4"/>
        <v/>
      </c>
      <c r="AB25" s="276" t="str">
        <f t="shared" ca="1" si="4"/>
        <v/>
      </c>
      <c r="AC25" s="276" t="str">
        <f t="shared" ca="1" si="4"/>
        <v/>
      </c>
      <c r="AD25" s="276" t="str">
        <f t="shared" ca="1" si="4"/>
        <v/>
      </c>
      <c r="AE25" s="276" t="str">
        <f t="shared" ca="1" si="5"/>
        <v/>
      </c>
      <c r="AF25" s="276" t="str">
        <f t="shared" ca="1" si="5"/>
        <v/>
      </c>
      <c r="AG25" s="276" t="str">
        <f t="shared" ca="1" si="5"/>
        <v/>
      </c>
      <c r="AH25" s="276" t="str">
        <f t="shared" ca="1" si="5"/>
        <v/>
      </c>
      <c r="AI25" s="276" t="str">
        <f t="shared" ca="1" si="5"/>
        <v/>
      </c>
      <c r="AJ25" s="276" t="str">
        <f t="shared" ca="1" si="5"/>
        <v/>
      </c>
      <c r="AK25" s="276" t="str">
        <f t="shared" ca="1" si="5"/>
        <v/>
      </c>
      <c r="AL25" s="276" t="str">
        <f t="shared" ca="1" si="5"/>
        <v/>
      </c>
      <c r="AM25" s="276" t="str">
        <f t="shared" ca="1" si="5"/>
        <v/>
      </c>
      <c r="AN25" s="276" t="str">
        <f t="shared" ca="1" si="5"/>
        <v/>
      </c>
      <c r="AO25" s="276" t="str">
        <f t="shared" ca="1" si="5"/>
        <v/>
      </c>
      <c r="AP25" s="276" t="str">
        <f t="shared" ca="1" si="5"/>
        <v/>
      </c>
      <c r="AQ25" s="276" t="str">
        <f t="shared" ca="1" si="5"/>
        <v/>
      </c>
      <c r="AR25" s="276" t="str">
        <f t="shared" ca="1" si="6"/>
        <v/>
      </c>
      <c r="AS25" s="276" t="str">
        <f t="shared" ca="1" si="6"/>
        <v/>
      </c>
      <c r="AT25" s="276" t="str">
        <f t="shared" ca="1" si="6"/>
        <v/>
      </c>
      <c r="AU25" s="276" t="str">
        <f t="shared" ca="1" si="6"/>
        <v/>
      </c>
      <c r="AV25" s="276" t="str">
        <f t="shared" ca="1" si="6"/>
        <v/>
      </c>
      <c r="AW25" s="276" t="str">
        <f t="shared" ca="1" si="6"/>
        <v/>
      </c>
      <c r="AX25" s="276" t="str">
        <f t="shared" ca="1" si="6"/>
        <v/>
      </c>
      <c r="AY25" s="276" t="str">
        <f t="shared" ca="1" si="6"/>
        <v/>
      </c>
      <c r="AZ25" s="276" t="str">
        <f t="shared" ca="1" si="6"/>
        <v/>
      </c>
      <c r="BA25" s="276" t="str">
        <f t="shared" ca="1" si="6"/>
        <v/>
      </c>
      <c r="BB25" s="276" t="str">
        <f t="shared" ca="1" si="6"/>
        <v/>
      </c>
      <c r="BC25" s="276" t="str">
        <f t="shared" ca="1" si="6"/>
        <v/>
      </c>
      <c r="BD25" s="276" t="str">
        <f t="shared" ca="1" si="6"/>
        <v/>
      </c>
      <c r="BE25" s="276" t="str">
        <f t="shared" ca="1" si="6"/>
        <v/>
      </c>
      <c r="BF25" s="276" t="str">
        <f t="shared" ca="1" si="6"/>
        <v/>
      </c>
      <c r="BG25" s="276" t="str">
        <f t="shared" ca="1" si="6"/>
        <v/>
      </c>
      <c r="BH25" s="276" t="str">
        <f t="shared" ca="1" si="6"/>
        <v/>
      </c>
      <c r="BI25" s="276" t="str">
        <f t="shared" ca="1" si="6"/>
        <v/>
      </c>
      <c r="BJ25" s="276" t="str">
        <f t="shared" ca="1" si="6"/>
        <v/>
      </c>
      <c r="BK25" s="276" t="str">
        <f t="shared" ca="1" si="6"/>
        <v/>
      </c>
      <c r="BL25" s="110"/>
      <c r="BM25" s="110"/>
      <c r="BN25" s="110"/>
      <c r="BO25" s="110"/>
      <c r="BP25" s="110"/>
      <c r="BQ25" s="110"/>
      <c r="BR25" s="110"/>
      <c r="BS25" s="110"/>
      <c r="BT25" s="110"/>
      <c r="BU25" s="110"/>
      <c r="BV25" s="110"/>
    </row>
    <row r="26" spans="1:89" customFormat="1" ht="13.5" customHeight="1" x14ac:dyDescent="0.2">
      <c r="A26" s="113"/>
      <c r="B26" s="113" t="str">
        <f t="shared" si="1"/>
        <v>O</v>
      </c>
      <c r="C26" s="126"/>
      <c r="D26" s="126"/>
      <c r="E26" s="126"/>
      <c r="F26" s="268" t="str">
        <f t="shared" ca="1" si="2"/>
        <v>Business_Line_Description</v>
      </c>
      <c r="G26" s="284"/>
      <c r="H26" s="270" t="s">
        <v>506</v>
      </c>
      <c r="I26" s="135" t="s">
        <v>557</v>
      </c>
      <c r="J26" s="135" t="s">
        <v>147</v>
      </c>
      <c r="K26" s="135" t="s">
        <v>147</v>
      </c>
      <c r="L26" s="272" t="s">
        <v>497</v>
      </c>
      <c r="M26" s="134" t="s">
        <v>221</v>
      </c>
      <c r="N26" s="283" t="str">
        <f t="shared" ca="1" si="3"/>
        <v/>
      </c>
      <c r="O26" s="283" t="str">
        <f t="shared" ca="1" si="4"/>
        <v/>
      </c>
      <c r="P26" s="283" t="str">
        <f t="shared" ca="1" si="4"/>
        <v/>
      </c>
      <c r="Q26" s="283" t="str">
        <f t="shared" ca="1" si="4"/>
        <v/>
      </c>
      <c r="R26" s="283" t="str">
        <f t="shared" ca="1" si="4"/>
        <v/>
      </c>
      <c r="S26" s="283" t="str">
        <f t="shared" ca="1" si="4"/>
        <v/>
      </c>
      <c r="T26" s="283" t="str">
        <f t="shared" ca="1" si="4"/>
        <v/>
      </c>
      <c r="U26" s="283" t="str">
        <f t="shared" ca="1" si="4"/>
        <v/>
      </c>
      <c r="V26" s="283" t="str">
        <f t="shared" ca="1" si="4"/>
        <v/>
      </c>
      <c r="W26" s="283" t="str">
        <f t="shared" ca="1" si="4"/>
        <v/>
      </c>
      <c r="X26" s="283" t="str">
        <f t="shared" ca="1" si="4"/>
        <v/>
      </c>
      <c r="Y26" s="283" t="str">
        <f t="shared" ca="1" si="4"/>
        <v/>
      </c>
      <c r="Z26" s="283" t="str">
        <f t="shared" ca="1" si="4"/>
        <v/>
      </c>
      <c r="AA26" s="283" t="str">
        <f t="shared" ca="1" si="4"/>
        <v/>
      </c>
      <c r="AB26" s="283" t="str">
        <f t="shared" ca="1" si="4"/>
        <v/>
      </c>
      <c r="AC26" s="283" t="str">
        <f t="shared" ca="1" si="4"/>
        <v/>
      </c>
      <c r="AD26" s="283" t="str">
        <f t="shared" ca="1" si="4"/>
        <v/>
      </c>
      <c r="AE26" s="283" t="str">
        <f t="shared" ca="1" si="5"/>
        <v/>
      </c>
      <c r="AF26" s="283" t="str">
        <f t="shared" ca="1" si="5"/>
        <v/>
      </c>
      <c r="AG26" s="283" t="str">
        <f t="shared" ca="1" si="5"/>
        <v/>
      </c>
      <c r="AH26" s="283" t="str">
        <f t="shared" ca="1" si="5"/>
        <v/>
      </c>
      <c r="AI26" s="283" t="str">
        <f t="shared" ca="1" si="5"/>
        <v/>
      </c>
      <c r="AJ26" s="283" t="str">
        <f t="shared" ca="1" si="5"/>
        <v/>
      </c>
      <c r="AK26" s="283" t="str">
        <f t="shared" ca="1" si="5"/>
        <v/>
      </c>
      <c r="AL26" s="283" t="str">
        <f t="shared" ca="1" si="5"/>
        <v/>
      </c>
      <c r="AM26" s="283" t="str">
        <f t="shared" ca="1" si="5"/>
        <v/>
      </c>
      <c r="AN26" s="283" t="str">
        <f t="shared" ca="1" si="5"/>
        <v/>
      </c>
      <c r="AO26" s="283" t="str">
        <f t="shared" ca="1" si="5"/>
        <v/>
      </c>
      <c r="AP26" s="283" t="str">
        <f t="shared" ca="1" si="5"/>
        <v/>
      </c>
      <c r="AQ26" s="283" t="str">
        <f t="shared" ca="1" si="5"/>
        <v/>
      </c>
      <c r="AR26" s="283" t="str">
        <f t="shared" ca="1" si="6"/>
        <v/>
      </c>
      <c r="AS26" s="283" t="str">
        <f t="shared" ca="1" si="6"/>
        <v/>
      </c>
      <c r="AT26" s="283" t="str">
        <f t="shared" ca="1" si="6"/>
        <v/>
      </c>
      <c r="AU26" s="283" t="str">
        <f t="shared" ca="1" si="6"/>
        <v/>
      </c>
      <c r="AV26" s="283" t="str">
        <f t="shared" ca="1" si="6"/>
        <v/>
      </c>
      <c r="AW26" s="283" t="str">
        <f t="shared" ca="1" si="6"/>
        <v/>
      </c>
      <c r="AX26" s="283" t="str">
        <f t="shared" ca="1" si="6"/>
        <v/>
      </c>
      <c r="AY26" s="283" t="str">
        <f t="shared" ca="1" si="6"/>
        <v/>
      </c>
      <c r="AZ26" s="283" t="str">
        <f t="shared" ca="1" si="6"/>
        <v/>
      </c>
      <c r="BA26" s="283" t="str">
        <f t="shared" ca="1" si="6"/>
        <v/>
      </c>
      <c r="BB26" s="283" t="str">
        <f t="shared" ca="1" si="6"/>
        <v/>
      </c>
      <c r="BC26" s="283" t="str">
        <f t="shared" ca="1" si="6"/>
        <v/>
      </c>
      <c r="BD26" s="283" t="str">
        <f t="shared" ca="1" si="6"/>
        <v/>
      </c>
      <c r="BE26" s="283" t="str">
        <f t="shared" ca="1" si="6"/>
        <v/>
      </c>
      <c r="BF26" s="283" t="str">
        <f t="shared" ca="1" si="6"/>
        <v/>
      </c>
      <c r="BG26" s="283" t="str">
        <f t="shared" ca="1" si="6"/>
        <v/>
      </c>
      <c r="BH26" s="283" t="str">
        <f t="shared" ca="1" si="6"/>
        <v/>
      </c>
      <c r="BI26" s="283" t="str">
        <f t="shared" ca="1" si="6"/>
        <v/>
      </c>
      <c r="BJ26" s="283" t="str">
        <f t="shared" ca="1" si="6"/>
        <v/>
      </c>
      <c r="BK26" s="283" t="str">
        <f t="shared" ca="1" si="6"/>
        <v/>
      </c>
      <c r="BL26" s="110"/>
      <c r="BM26" s="110"/>
      <c r="BN26" s="110"/>
      <c r="BO26" s="110"/>
      <c r="BP26" s="110"/>
      <c r="BQ26" s="110"/>
      <c r="BR26" s="110"/>
      <c r="BS26" s="110"/>
      <c r="BT26" s="110"/>
      <c r="BU26" s="110"/>
      <c r="BV26" s="110"/>
    </row>
    <row r="27" spans="1:89" customFormat="1" ht="13.5" customHeight="1" x14ac:dyDescent="0.2">
      <c r="A27" s="113"/>
      <c r="B27" s="113" t="str">
        <f t="shared" si="1"/>
        <v>P</v>
      </c>
      <c r="C27" s="126"/>
      <c r="D27" s="126"/>
      <c r="E27" s="126"/>
      <c r="F27" s="268" t="str">
        <f t="shared" ca="1" si="2"/>
        <v>Business_Unit_Id</v>
      </c>
      <c r="G27" s="284"/>
      <c r="H27" s="270" t="s">
        <v>507</v>
      </c>
      <c r="I27" s="135" t="s">
        <v>557</v>
      </c>
      <c r="J27" s="135" t="s">
        <v>481</v>
      </c>
      <c r="K27" s="135" t="s">
        <v>481</v>
      </c>
      <c r="L27" s="272" t="s">
        <v>497</v>
      </c>
      <c r="M27" s="134" t="s">
        <v>221</v>
      </c>
      <c r="N27" s="276" t="str">
        <f t="shared" ca="1" si="3"/>
        <v/>
      </c>
      <c r="O27" s="276" t="str">
        <f t="shared" ca="1" si="4"/>
        <v/>
      </c>
      <c r="P27" s="276" t="str">
        <f t="shared" ca="1" si="4"/>
        <v/>
      </c>
      <c r="Q27" s="276" t="str">
        <f t="shared" ca="1" si="4"/>
        <v/>
      </c>
      <c r="R27" s="276" t="str">
        <f t="shared" ca="1" si="4"/>
        <v/>
      </c>
      <c r="S27" s="276" t="str">
        <f t="shared" ca="1" si="4"/>
        <v/>
      </c>
      <c r="T27" s="276" t="str">
        <f t="shared" ca="1" si="4"/>
        <v/>
      </c>
      <c r="U27" s="276" t="str">
        <f t="shared" ca="1" si="4"/>
        <v/>
      </c>
      <c r="V27" s="276" t="str">
        <f t="shared" ca="1" si="4"/>
        <v/>
      </c>
      <c r="W27" s="276" t="str">
        <f t="shared" ca="1" si="4"/>
        <v/>
      </c>
      <c r="X27" s="276" t="str">
        <f t="shared" ca="1" si="4"/>
        <v/>
      </c>
      <c r="Y27" s="276" t="str">
        <f t="shared" ca="1" si="4"/>
        <v/>
      </c>
      <c r="Z27" s="276" t="str">
        <f t="shared" ca="1" si="4"/>
        <v/>
      </c>
      <c r="AA27" s="276" t="str">
        <f t="shared" ca="1" si="4"/>
        <v/>
      </c>
      <c r="AB27" s="276" t="str">
        <f t="shared" ca="1" si="4"/>
        <v/>
      </c>
      <c r="AC27" s="276" t="str">
        <f t="shared" ca="1" si="4"/>
        <v/>
      </c>
      <c r="AD27" s="276" t="str">
        <f t="shared" ca="1" si="4"/>
        <v/>
      </c>
      <c r="AE27" s="276" t="str">
        <f t="shared" ca="1" si="5"/>
        <v/>
      </c>
      <c r="AF27" s="276" t="str">
        <f t="shared" ca="1" si="5"/>
        <v/>
      </c>
      <c r="AG27" s="276" t="str">
        <f t="shared" ca="1" si="5"/>
        <v/>
      </c>
      <c r="AH27" s="276" t="str">
        <f t="shared" ca="1" si="5"/>
        <v/>
      </c>
      <c r="AI27" s="276" t="str">
        <f t="shared" ca="1" si="5"/>
        <v/>
      </c>
      <c r="AJ27" s="276" t="str">
        <f t="shared" ca="1" si="5"/>
        <v/>
      </c>
      <c r="AK27" s="276" t="str">
        <f t="shared" ca="1" si="5"/>
        <v/>
      </c>
      <c r="AL27" s="276" t="str">
        <f t="shared" ca="1" si="5"/>
        <v/>
      </c>
      <c r="AM27" s="276" t="str">
        <f t="shared" ca="1" si="5"/>
        <v/>
      </c>
      <c r="AN27" s="276" t="str">
        <f t="shared" ca="1" si="5"/>
        <v/>
      </c>
      <c r="AO27" s="276" t="str">
        <f t="shared" ca="1" si="5"/>
        <v/>
      </c>
      <c r="AP27" s="276" t="str">
        <f t="shared" ca="1" si="5"/>
        <v/>
      </c>
      <c r="AQ27" s="276" t="str">
        <f t="shared" ca="1" si="5"/>
        <v/>
      </c>
      <c r="AR27" s="276" t="str">
        <f t="shared" ca="1" si="6"/>
        <v/>
      </c>
      <c r="AS27" s="276" t="str">
        <f t="shared" ca="1" si="6"/>
        <v/>
      </c>
      <c r="AT27" s="276" t="str">
        <f t="shared" ca="1" si="6"/>
        <v/>
      </c>
      <c r="AU27" s="276" t="str">
        <f t="shared" ca="1" si="6"/>
        <v/>
      </c>
      <c r="AV27" s="276" t="str">
        <f t="shared" ca="1" si="6"/>
        <v/>
      </c>
      <c r="AW27" s="276" t="str">
        <f t="shared" ca="1" si="6"/>
        <v/>
      </c>
      <c r="AX27" s="276" t="str">
        <f t="shared" ca="1" si="6"/>
        <v/>
      </c>
      <c r="AY27" s="276" t="str">
        <f t="shared" ca="1" si="6"/>
        <v/>
      </c>
      <c r="AZ27" s="276" t="str">
        <f t="shared" ca="1" si="6"/>
        <v/>
      </c>
      <c r="BA27" s="276" t="str">
        <f t="shared" ca="1" si="6"/>
        <v/>
      </c>
      <c r="BB27" s="276" t="str">
        <f t="shared" ca="1" si="6"/>
        <v/>
      </c>
      <c r="BC27" s="276" t="str">
        <f t="shared" ca="1" si="6"/>
        <v/>
      </c>
      <c r="BD27" s="276" t="str">
        <f t="shared" ca="1" si="6"/>
        <v/>
      </c>
      <c r="BE27" s="276" t="str">
        <f t="shared" ca="1" si="6"/>
        <v/>
      </c>
      <c r="BF27" s="276" t="str">
        <f t="shared" ca="1" si="6"/>
        <v/>
      </c>
      <c r="BG27" s="276" t="str">
        <f t="shared" ca="1" si="6"/>
        <v/>
      </c>
      <c r="BH27" s="276" t="str">
        <f t="shared" ca="1" si="6"/>
        <v/>
      </c>
      <c r="BI27" s="276" t="str">
        <f t="shared" ca="1" si="6"/>
        <v/>
      </c>
      <c r="BJ27" s="276" t="str">
        <f t="shared" ca="1" si="6"/>
        <v/>
      </c>
      <c r="BK27" s="276" t="str">
        <f t="shared" ca="1" si="6"/>
        <v/>
      </c>
      <c r="BL27" s="110"/>
      <c r="BM27" s="110"/>
      <c r="BN27" s="110"/>
      <c r="BO27" s="110"/>
      <c r="BP27" s="110"/>
      <c r="BQ27" s="110"/>
      <c r="BR27" s="110"/>
      <c r="BS27" s="110"/>
      <c r="BT27" s="110"/>
      <c r="BU27" s="110"/>
      <c r="BV27" s="110"/>
    </row>
    <row r="28" spans="1:89" customFormat="1" ht="13.5" customHeight="1" x14ac:dyDescent="0.2">
      <c r="A28" s="113"/>
      <c r="B28" s="113" t="str">
        <f t="shared" si="1"/>
        <v>Q</v>
      </c>
      <c r="C28" s="126"/>
      <c r="D28" s="126"/>
      <c r="E28" s="126"/>
      <c r="F28" s="268" t="str">
        <f t="shared" ca="1" si="2"/>
        <v>Business_Unit_Description</v>
      </c>
      <c r="G28" s="284"/>
      <c r="H28" s="270" t="s">
        <v>508</v>
      </c>
      <c r="I28" s="271" t="s">
        <v>557</v>
      </c>
      <c r="J28" s="135" t="s">
        <v>147</v>
      </c>
      <c r="K28" s="135" t="s">
        <v>147</v>
      </c>
      <c r="L28" s="272" t="s">
        <v>497</v>
      </c>
      <c r="M28" s="134" t="s">
        <v>221</v>
      </c>
      <c r="N28" s="283" t="str">
        <f t="shared" ca="1" si="3"/>
        <v/>
      </c>
      <c r="O28" s="283" t="str">
        <f t="shared" ca="1" si="4"/>
        <v/>
      </c>
      <c r="P28" s="283" t="str">
        <f t="shared" ca="1" si="4"/>
        <v/>
      </c>
      <c r="Q28" s="283" t="str">
        <f t="shared" ca="1" si="4"/>
        <v/>
      </c>
      <c r="R28" s="283" t="str">
        <f t="shared" ca="1" si="4"/>
        <v/>
      </c>
      <c r="S28" s="283" t="str">
        <f t="shared" ca="1" si="4"/>
        <v/>
      </c>
      <c r="T28" s="283" t="str">
        <f t="shared" ca="1" si="4"/>
        <v/>
      </c>
      <c r="U28" s="283" t="str">
        <f t="shared" ca="1" si="4"/>
        <v/>
      </c>
      <c r="V28" s="283" t="str">
        <f t="shared" ca="1" si="4"/>
        <v/>
      </c>
      <c r="W28" s="283" t="str">
        <f t="shared" ca="1" si="4"/>
        <v/>
      </c>
      <c r="X28" s="283" t="str">
        <f t="shared" ca="1" si="4"/>
        <v/>
      </c>
      <c r="Y28" s="283" t="str">
        <f t="shared" ca="1" si="4"/>
        <v/>
      </c>
      <c r="Z28" s="283" t="str">
        <f t="shared" ca="1" si="4"/>
        <v/>
      </c>
      <c r="AA28" s="283" t="str">
        <f t="shared" ca="1" si="4"/>
        <v/>
      </c>
      <c r="AB28" s="283" t="str">
        <f t="shared" ca="1" si="4"/>
        <v/>
      </c>
      <c r="AC28" s="283" t="str">
        <f t="shared" ca="1" si="4"/>
        <v/>
      </c>
      <c r="AD28" s="283" t="str">
        <f t="shared" ca="1" si="4"/>
        <v/>
      </c>
      <c r="AE28" s="283" t="str">
        <f t="shared" ca="1" si="5"/>
        <v/>
      </c>
      <c r="AF28" s="283" t="str">
        <f t="shared" ca="1" si="5"/>
        <v/>
      </c>
      <c r="AG28" s="283" t="str">
        <f t="shared" ca="1" si="5"/>
        <v/>
      </c>
      <c r="AH28" s="283" t="str">
        <f t="shared" ca="1" si="5"/>
        <v/>
      </c>
      <c r="AI28" s="283" t="str">
        <f t="shared" ca="1" si="5"/>
        <v/>
      </c>
      <c r="AJ28" s="283" t="str">
        <f t="shared" ca="1" si="5"/>
        <v/>
      </c>
      <c r="AK28" s="283" t="str">
        <f t="shared" ca="1" si="5"/>
        <v/>
      </c>
      <c r="AL28" s="283" t="str">
        <f t="shared" ca="1" si="5"/>
        <v/>
      </c>
      <c r="AM28" s="283" t="str">
        <f t="shared" ca="1" si="5"/>
        <v/>
      </c>
      <c r="AN28" s="283" t="str">
        <f t="shared" ca="1" si="5"/>
        <v/>
      </c>
      <c r="AO28" s="283" t="str">
        <f t="shared" ca="1" si="5"/>
        <v/>
      </c>
      <c r="AP28" s="283" t="str">
        <f t="shared" ca="1" si="5"/>
        <v/>
      </c>
      <c r="AQ28" s="283" t="str">
        <f t="shared" ca="1" si="5"/>
        <v/>
      </c>
      <c r="AR28" s="283" t="str">
        <f t="shared" ca="1" si="6"/>
        <v/>
      </c>
      <c r="AS28" s="283" t="str">
        <f t="shared" ca="1" si="6"/>
        <v/>
      </c>
      <c r="AT28" s="283" t="str">
        <f t="shared" ca="1" si="6"/>
        <v/>
      </c>
      <c r="AU28" s="283" t="str">
        <f t="shared" ca="1" si="6"/>
        <v/>
      </c>
      <c r="AV28" s="283" t="str">
        <f t="shared" ca="1" si="6"/>
        <v/>
      </c>
      <c r="AW28" s="283" t="str">
        <f t="shared" ca="1" si="6"/>
        <v/>
      </c>
      <c r="AX28" s="283" t="str">
        <f t="shared" ca="1" si="6"/>
        <v/>
      </c>
      <c r="AY28" s="283" t="str">
        <f t="shared" ca="1" si="6"/>
        <v/>
      </c>
      <c r="AZ28" s="283" t="str">
        <f t="shared" ca="1" si="6"/>
        <v/>
      </c>
      <c r="BA28" s="283" t="str">
        <f t="shared" ca="1" si="6"/>
        <v/>
      </c>
      <c r="BB28" s="283" t="str">
        <f t="shared" ca="1" si="6"/>
        <v/>
      </c>
      <c r="BC28" s="283" t="str">
        <f t="shared" ca="1" si="6"/>
        <v/>
      </c>
      <c r="BD28" s="283" t="str">
        <f t="shared" ca="1" si="6"/>
        <v/>
      </c>
      <c r="BE28" s="283" t="str">
        <f t="shared" ca="1" si="6"/>
        <v/>
      </c>
      <c r="BF28" s="283" t="str">
        <f t="shared" ca="1" si="6"/>
        <v/>
      </c>
      <c r="BG28" s="283" t="str">
        <f t="shared" ca="1" si="6"/>
        <v/>
      </c>
      <c r="BH28" s="283" t="str">
        <f t="shared" ca="1" si="6"/>
        <v/>
      </c>
      <c r="BI28" s="283" t="str">
        <f t="shared" ca="1" si="6"/>
        <v/>
      </c>
      <c r="BJ28" s="283" t="str">
        <f t="shared" ref="AR28:BK41" ca="1" si="14">IF(LEN(INDIRECT("SWMETA!"&amp;$B28&amp;BJ$14))=0,"",INDIRECT("SWMETA!"&amp;$B28&amp;BJ$14))</f>
        <v/>
      </c>
      <c r="BK28" s="283" t="str">
        <f t="shared" ca="1" si="14"/>
        <v/>
      </c>
      <c r="BL28" s="110"/>
      <c r="BM28" s="110"/>
      <c r="BN28" s="110"/>
      <c r="BO28" s="110"/>
      <c r="BP28" s="110"/>
      <c r="BQ28" s="110"/>
      <c r="BR28" s="110"/>
      <c r="BS28" s="110"/>
      <c r="BT28" s="110"/>
      <c r="BU28" s="110"/>
      <c r="BV28" s="110"/>
    </row>
    <row r="29" spans="1:89" customFormat="1" ht="13.5" customHeight="1" x14ac:dyDescent="0.2">
      <c r="A29" s="113"/>
      <c r="B29" s="113" t="str">
        <f t="shared" si="1"/>
        <v>R</v>
      </c>
      <c r="C29" s="126"/>
      <c r="D29" s="126"/>
      <c r="E29" s="126"/>
      <c r="F29" s="268" t="str">
        <f t="shared" ca="1" si="2"/>
        <v>Unit_Class_Id</v>
      </c>
      <c r="G29" s="284"/>
      <c r="H29" s="270" t="s">
        <v>509</v>
      </c>
      <c r="I29" s="135" t="s">
        <v>557</v>
      </c>
      <c r="J29" s="135" t="s">
        <v>147</v>
      </c>
      <c r="K29" s="135" t="s">
        <v>481</v>
      </c>
      <c r="L29" s="272" t="s">
        <v>497</v>
      </c>
      <c r="M29" s="134" t="s">
        <v>221</v>
      </c>
      <c r="N29" s="289" t="str">
        <f t="shared" ca="1" si="3"/>
        <v/>
      </c>
      <c r="O29" s="289" t="str">
        <f t="shared" ca="1" si="4"/>
        <v/>
      </c>
      <c r="P29" s="289" t="str">
        <f t="shared" ca="1" si="4"/>
        <v/>
      </c>
      <c r="Q29" s="289" t="str">
        <f t="shared" ca="1" si="4"/>
        <v/>
      </c>
      <c r="R29" s="289" t="str">
        <f t="shared" ca="1" si="4"/>
        <v/>
      </c>
      <c r="S29" s="289" t="str">
        <f t="shared" ca="1" si="4"/>
        <v/>
      </c>
      <c r="T29" s="289" t="str">
        <f t="shared" ca="1" si="4"/>
        <v/>
      </c>
      <c r="U29" s="289" t="str">
        <f t="shared" ca="1" si="4"/>
        <v/>
      </c>
      <c r="V29" s="289" t="str">
        <f t="shared" ca="1" si="4"/>
        <v/>
      </c>
      <c r="W29" s="289" t="str">
        <f t="shared" ca="1" si="4"/>
        <v/>
      </c>
      <c r="X29" s="289" t="str">
        <f t="shared" ca="1" si="4"/>
        <v/>
      </c>
      <c r="Y29" s="289" t="str">
        <f t="shared" ca="1" si="4"/>
        <v/>
      </c>
      <c r="Z29" s="289" t="str">
        <f t="shared" ca="1" si="4"/>
        <v/>
      </c>
      <c r="AA29" s="289" t="str">
        <f t="shared" ca="1" si="4"/>
        <v/>
      </c>
      <c r="AB29" s="289" t="str">
        <f t="shared" ca="1" si="4"/>
        <v/>
      </c>
      <c r="AC29" s="289" t="str">
        <f t="shared" ca="1" si="4"/>
        <v/>
      </c>
      <c r="AD29" s="289" t="str">
        <f t="shared" ca="1" si="4"/>
        <v/>
      </c>
      <c r="AE29" s="289" t="str">
        <f t="shared" ca="1" si="5"/>
        <v/>
      </c>
      <c r="AF29" s="289" t="str">
        <f t="shared" ca="1" si="5"/>
        <v/>
      </c>
      <c r="AG29" s="289" t="str">
        <f t="shared" ca="1" si="5"/>
        <v/>
      </c>
      <c r="AH29" s="289" t="str">
        <f t="shared" ca="1" si="5"/>
        <v/>
      </c>
      <c r="AI29" s="289" t="str">
        <f t="shared" ca="1" si="5"/>
        <v/>
      </c>
      <c r="AJ29" s="289" t="str">
        <f t="shared" ca="1" si="5"/>
        <v/>
      </c>
      <c r="AK29" s="289" t="str">
        <f t="shared" ca="1" si="5"/>
        <v/>
      </c>
      <c r="AL29" s="289" t="str">
        <f t="shared" ca="1" si="5"/>
        <v/>
      </c>
      <c r="AM29" s="289" t="str">
        <f t="shared" ca="1" si="5"/>
        <v/>
      </c>
      <c r="AN29" s="289" t="str">
        <f t="shared" ca="1" si="5"/>
        <v/>
      </c>
      <c r="AO29" s="289" t="str">
        <f t="shared" ca="1" si="5"/>
        <v/>
      </c>
      <c r="AP29" s="289" t="str">
        <f t="shared" ca="1" si="5"/>
        <v/>
      </c>
      <c r="AQ29" s="289" t="str">
        <f t="shared" ca="1" si="5"/>
        <v/>
      </c>
      <c r="AR29" s="289" t="str">
        <f t="shared" ca="1" si="14"/>
        <v/>
      </c>
      <c r="AS29" s="289" t="str">
        <f t="shared" ca="1" si="14"/>
        <v/>
      </c>
      <c r="AT29" s="289" t="str">
        <f t="shared" ca="1" si="14"/>
        <v/>
      </c>
      <c r="AU29" s="289" t="str">
        <f t="shared" ca="1" si="14"/>
        <v/>
      </c>
      <c r="AV29" s="289" t="str">
        <f t="shared" ca="1" si="14"/>
        <v/>
      </c>
      <c r="AW29" s="289" t="str">
        <f t="shared" ca="1" si="14"/>
        <v/>
      </c>
      <c r="AX29" s="289" t="str">
        <f t="shared" ca="1" si="14"/>
        <v/>
      </c>
      <c r="AY29" s="289" t="str">
        <f t="shared" ca="1" si="14"/>
        <v/>
      </c>
      <c r="AZ29" s="289" t="str">
        <f t="shared" ca="1" si="14"/>
        <v/>
      </c>
      <c r="BA29" s="289" t="str">
        <f t="shared" ca="1" si="14"/>
        <v/>
      </c>
      <c r="BB29" s="289" t="str">
        <f t="shared" ca="1" si="14"/>
        <v/>
      </c>
      <c r="BC29" s="289" t="str">
        <f t="shared" ca="1" si="14"/>
        <v/>
      </c>
      <c r="BD29" s="289" t="str">
        <f t="shared" ca="1" si="14"/>
        <v/>
      </c>
      <c r="BE29" s="289" t="str">
        <f t="shared" ca="1" si="14"/>
        <v/>
      </c>
      <c r="BF29" s="289" t="str">
        <f t="shared" ca="1" si="14"/>
        <v/>
      </c>
      <c r="BG29" s="289" t="str">
        <f t="shared" ca="1" si="14"/>
        <v/>
      </c>
      <c r="BH29" s="289" t="str">
        <f t="shared" ca="1" si="14"/>
        <v/>
      </c>
      <c r="BI29" s="289" t="str">
        <f t="shared" ca="1" si="14"/>
        <v/>
      </c>
      <c r="BJ29" s="289" t="str">
        <f t="shared" ca="1" si="14"/>
        <v/>
      </c>
      <c r="BK29" s="289" t="str">
        <f t="shared" ca="1" si="14"/>
        <v/>
      </c>
      <c r="BL29" s="110"/>
      <c r="BM29" s="110"/>
      <c r="BN29" s="110"/>
      <c r="BO29" s="110"/>
      <c r="BP29" s="110"/>
      <c r="BQ29" s="110"/>
      <c r="BR29" s="110"/>
      <c r="BS29" s="110"/>
      <c r="BT29" s="110"/>
      <c r="BU29" s="110"/>
      <c r="BV29" s="110"/>
    </row>
    <row r="30" spans="1:89" customFormat="1" ht="13.5" customHeight="1" x14ac:dyDescent="0.2">
      <c r="A30" s="113"/>
      <c r="B30" s="113" t="str">
        <f t="shared" si="1"/>
        <v>S</v>
      </c>
      <c r="C30" s="126"/>
      <c r="D30" s="126"/>
      <c r="E30" s="126"/>
      <c r="F30" s="268" t="str">
        <f t="shared" ca="1" si="2"/>
        <v>Unit_Class_Description</v>
      </c>
      <c r="G30" s="284"/>
      <c r="H30" s="270" t="s">
        <v>510</v>
      </c>
      <c r="I30" s="135" t="s">
        <v>557</v>
      </c>
      <c r="J30" s="135" t="s">
        <v>147</v>
      </c>
      <c r="K30" s="135" t="s">
        <v>147</v>
      </c>
      <c r="L30" s="272" t="s">
        <v>497</v>
      </c>
      <c r="M30" s="134" t="s">
        <v>221</v>
      </c>
      <c r="N30" s="290" t="str">
        <f t="shared" ca="1" si="3"/>
        <v/>
      </c>
      <c r="O30" s="290" t="str">
        <f t="shared" ca="1" si="4"/>
        <v/>
      </c>
      <c r="P30" s="290" t="str">
        <f t="shared" ca="1" si="4"/>
        <v/>
      </c>
      <c r="Q30" s="290" t="str">
        <f t="shared" ca="1" si="4"/>
        <v/>
      </c>
      <c r="R30" s="290" t="str">
        <f t="shared" ca="1" si="4"/>
        <v/>
      </c>
      <c r="S30" s="290" t="str">
        <f t="shared" ca="1" si="4"/>
        <v/>
      </c>
      <c r="T30" s="290" t="str">
        <f t="shared" ca="1" si="4"/>
        <v/>
      </c>
      <c r="U30" s="290" t="str">
        <f t="shared" ca="1" si="4"/>
        <v/>
      </c>
      <c r="V30" s="290" t="str">
        <f t="shared" ca="1" si="4"/>
        <v/>
      </c>
      <c r="W30" s="290" t="str">
        <f t="shared" ca="1" si="4"/>
        <v/>
      </c>
      <c r="X30" s="290" t="str">
        <f t="shared" ca="1" si="4"/>
        <v/>
      </c>
      <c r="Y30" s="290" t="str">
        <f t="shared" ca="1" si="4"/>
        <v/>
      </c>
      <c r="Z30" s="290" t="str">
        <f t="shared" ca="1" si="4"/>
        <v/>
      </c>
      <c r="AA30" s="290" t="str">
        <f t="shared" ca="1" si="4"/>
        <v/>
      </c>
      <c r="AB30" s="290" t="str">
        <f t="shared" ca="1" si="4"/>
        <v/>
      </c>
      <c r="AC30" s="290" t="str">
        <f t="shared" ca="1" si="4"/>
        <v/>
      </c>
      <c r="AD30" s="290" t="str">
        <f t="shared" ca="1" si="4"/>
        <v/>
      </c>
      <c r="AE30" s="290" t="str">
        <f t="shared" ca="1" si="5"/>
        <v/>
      </c>
      <c r="AF30" s="290" t="str">
        <f t="shared" ca="1" si="5"/>
        <v/>
      </c>
      <c r="AG30" s="290" t="str">
        <f t="shared" ca="1" si="5"/>
        <v/>
      </c>
      <c r="AH30" s="290" t="str">
        <f t="shared" ca="1" si="5"/>
        <v/>
      </c>
      <c r="AI30" s="290" t="str">
        <f t="shared" ca="1" si="5"/>
        <v/>
      </c>
      <c r="AJ30" s="290" t="str">
        <f t="shared" ca="1" si="5"/>
        <v/>
      </c>
      <c r="AK30" s="290" t="str">
        <f t="shared" ca="1" si="5"/>
        <v/>
      </c>
      <c r="AL30" s="290" t="str">
        <f t="shared" ca="1" si="5"/>
        <v/>
      </c>
      <c r="AM30" s="290" t="str">
        <f t="shared" ca="1" si="5"/>
        <v/>
      </c>
      <c r="AN30" s="290" t="str">
        <f t="shared" ca="1" si="5"/>
        <v/>
      </c>
      <c r="AO30" s="290" t="str">
        <f t="shared" ca="1" si="5"/>
        <v/>
      </c>
      <c r="AP30" s="290" t="str">
        <f t="shared" ca="1" si="5"/>
        <v/>
      </c>
      <c r="AQ30" s="290" t="str">
        <f t="shared" ca="1" si="5"/>
        <v/>
      </c>
      <c r="AR30" s="290" t="str">
        <f t="shared" ca="1" si="14"/>
        <v/>
      </c>
      <c r="AS30" s="290" t="str">
        <f t="shared" ca="1" si="14"/>
        <v/>
      </c>
      <c r="AT30" s="290" t="str">
        <f t="shared" ca="1" si="14"/>
        <v/>
      </c>
      <c r="AU30" s="290" t="str">
        <f t="shared" ca="1" si="14"/>
        <v/>
      </c>
      <c r="AV30" s="290" t="str">
        <f t="shared" ca="1" si="14"/>
        <v/>
      </c>
      <c r="AW30" s="290" t="str">
        <f t="shared" ca="1" si="14"/>
        <v/>
      </c>
      <c r="AX30" s="290" t="str">
        <f t="shared" ca="1" si="14"/>
        <v/>
      </c>
      <c r="AY30" s="290" t="str">
        <f t="shared" ca="1" si="14"/>
        <v/>
      </c>
      <c r="AZ30" s="290" t="str">
        <f t="shared" ca="1" si="14"/>
        <v/>
      </c>
      <c r="BA30" s="290" t="str">
        <f t="shared" ca="1" si="14"/>
        <v/>
      </c>
      <c r="BB30" s="290" t="str">
        <f t="shared" ca="1" si="14"/>
        <v/>
      </c>
      <c r="BC30" s="290" t="str">
        <f t="shared" ca="1" si="14"/>
        <v/>
      </c>
      <c r="BD30" s="290" t="str">
        <f t="shared" ca="1" si="14"/>
        <v/>
      </c>
      <c r="BE30" s="290" t="str">
        <f t="shared" ca="1" si="14"/>
        <v/>
      </c>
      <c r="BF30" s="290" t="str">
        <f t="shared" ca="1" si="14"/>
        <v/>
      </c>
      <c r="BG30" s="290" t="str">
        <f t="shared" ca="1" si="14"/>
        <v/>
      </c>
      <c r="BH30" s="290" t="str">
        <f t="shared" ca="1" si="14"/>
        <v/>
      </c>
      <c r="BI30" s="290" t="str">
        <f t="shared" ca="1" si="14"/>
        <v/>
      </c>
      <c r="BJ30" s="290" t="str">
        <f t="shared" ca="1" si="14"/>
        <v/>
      </c>
      <c r="BK30" s="290" t="str">
        <f t="shared" ca="1" si="14"/>
        <v/>
      </c>
      <c r="BL30" s="110"/>
      <c r="BM30" s="110"/>
      <c r="BN30" s="110"/>
      <c r="BO30" s="110"/>
      <c r="BP30" s="110"/>
      <c r="BQ30" s="110"/>
      <c r="BR30" s="110"/>
      <c r="BS30" s="110"/>
      <c r="BT30" s="110"/>
      <c r="BU30" s="110"/>
      <c r="BV30" s="110"/>
    </row>
    <row r="31" spans="1:89" customFormat="1" ht="13.5" customHeight="1" x14ac:dyDescent="0.2">
      <c r="A31" s="113"/>
      <c r="B31" s="113" t="str">
        <f t="shared" si="1"/>
        <v>T</v>
      </c>
      <c r="C31" s="126"/>
      <c r="D31" s="126"/>
      <c r="E31" s="126"/>
      <c r="F31" s="268" t="str">
        <f t="shared" ca="1" si="2"/>
        <v>SW_Prod_Type</v>
      </c>
      <c r="G31" s="284"/>
      <c r="H31" s="270" t="s">
        <v>511</v>
      </c>
      <c r="I31" s="271" t="s">
        <v>557</v>
      </c>
      <c r="J31" s="135" t="s">
        <v>147</v>
      </c>
      <c r="K31" s="135" t="s">
        <v>147</v>
      </c>
      <c r="L31" s="272" t="s">
        <v>497</v>
      </c>
      <c r="M31" s="134" t="s">
        <v>221</v>
      </c>
      <c r="N31" s="289" t="str">
        <f t="shared" ca="1" si="3"/>
        <v/>
      </c>
      <c r="O31" s="289" t="str">
        <f t="shared" ca="1" si="4"/>
        <v/>
      </c>
      <c r="P31" s="289" t="str">
        <f t="shared" ca="1" si="4"/>
        <v/>
      </c>
      <c r="Q31" s="289" t="str">
        <f t="shared" ca="1" si="4"/>
        <v/>
      </c>
      <c r="R31" s="289" t="str">
        <f t="shared" ca="1" si="4"/>
        <v/>
      </c>
      <c r="S31" s="289" t="str">
        <f t="shared" ca="1" si="4"/>
        <v/>
      </c>
      <c r="T31" s="289" t="str">
        <f t="shared" ca="1" si="4"/>
        <v/>
      </c>
      <c r="U31" s="289" t="str">
        <f t="shared" ca="1" si="4"/>
        <v/>
      </c>
      <c r="V31" s="289" t="str">
        <f t="shared" ca="1" si="4"/>
        <v/>
      </c>
      <c r="W31" s="289" t="str">
        <f t="shared" ca="1" si="4"/>
        <v/>
      </c>
      <c r="X31" s="289" t="str">
        <f t="shared" ca="1" si="4"/>
        <v/>
      </c>
      <c r="Y31" s="289" t="str">
        <f t="shared" ca="1" si="4"/>
        <v/>
      </c>
      <c r="Z31" s="289" t="str">
        <f t="shared" ca="1" si="4"/>
        <v/>
      </c>
      <c r="AA31" s="289" t="str">
        <f t="shared" ca="1" si="4"/>
        <v/>
      </c>
      <c r="AB31" s="289" t="str">
        <f t="shared" ca="1" si="4"/>
        <v/>
      </c>
      <c r="AC31" s="289" t="str">
        <f t="shared" ca="1" si="4"/>
        <v/>
      </c>
      <c r="AD31" s="289" t="str">
        <f t="shared" ref="AD31:AS46" ca="1" si="15">IF(LEN(INDIRECT("SWMETA!"&amp;$B31&amp;AD$14))=0,"",INDIRECT("SWMETA!"&amp;$B31&amp;AD$14))</f>
        <v/>
      </c>
      <c r="AE31" s="289" t="str">
        <f t="shared" ca="1" si="5"/>
        <v/>
      </c>
      <c r="AF31" s="289" t="str">
        <f t="shared" ca="1" si="5"/>
        <v/>
      </c>
      <c r="AG31" s="289" t="str">
        <f t="shared" ca="1" si="5"/>
        <v/>
      </c>
      <c r="AH31" s="289" t="str">
        <f t="shared" ca="1" si="5"/>
        <v/>
      </c>
      <c r="AI31" s="289" t="str">
        <f t="shared" ca="1" si="5"/>
        <v/>
      </c>
      <c r="AJ31" s="289" t="str">
        <f t="shared" ca="1" si="5"/>
        <v/>
      </c>
      <c r="AK31" s="289" t="str">
        <f t="shared" ca="1" si="5"/>
        <v/>
      </c>
      <c r="AL31" s="289" t="str">
        <f t="shared" ca="1" si="5"/>
        <v/>
      </c>
      <c r="AM31" s="289" t="str">
        <f t="shared" ca="1" si="5"/>
        <v/>
      </c>
      <c r="AN31" s="289" t="str">
        <f t="shared" ca="1" si="5"/>
        <v/>
      </c>
      <c r="AO31" s="289" t="str">
        <f t="shared" ca="1" si="5"/>
        <v/>
      </c>
      <c r="AP31" s="289" t="str">
        <f t="shared" ca="1" si="5"/>
        <v/>
      </c>
      <c r="AQ31" s="289" t="str">
        <f t="shared" ca="1" si="5"/>
        <v/>
      </c>
      <c r="AR31" s="289" t="str">
        <f t="shared" ca="1" si="14"/>
        <v/>
      </c>
      <c r="AS31" s="289" t="str">
        <f t="shared" ca="1" si="14"/>
        <v/>
      </c>
      <c r="AT31" s="289" t="str">
        <f t="shared" ca="1" si="14"/>
        <v/>
      </c>
      <c r="AU31" s="289" t="str">
        <f t="shared" ca="1" si="14"/>
        <v/>
      </c>
      <c r="AV31" s="289" t="str">
        <f t="shared" ca="1" si="14"/>
        <v/>
      </c>
      <c r="AW31" s="289" t="str">
        <f t="shared" ca="1" si="14"/>
        <v/>
      </c>
      <c r="AX31" s="289" t="str">
        <f t="shared" ca="1" si="14"/>
        <v/>
      </c>
      <c r="AY31" s="289" t="str">
        <f t="shared" ca="1" si="14"/>
        <v/>
      </c>
      <c r="AZ31" s="289" t="str">
        <f t="shared" ca="1" si="14"/>
        <v/>
      </c>
      <c r="BA31" s="289" t="str">
        <f t="shared" ca="1" si="14"/>
        <v/>
      </c>
      <c r="BB31" s="289" t="str">
        <f t="shared" ca="1" si="14"/>
        <v/>
      </c>
      <c r="BC31" s="289" t="str">
        <f t="shared" ca="1" si="14"/>
        <v/>
      </c>
      <c r="BD31" s="289" t="str">
        <f t="shared" ca="1" si="14"/>
        <v/>
      </c>
      <c r="BE31" s="289" t="str">
        <f t="shared" ca="1" si="14"/>
        <v/>
      </c>
      <c r="BF31" s="289" t="str">
        <f t="shared" ca="1" si="14"/>
        <v/>
      </c>
      <c r="BG31" s="289" t="str">
        <f t="shared" ca="1" si="14"/>
        <v/>
      </c>
      <c r="BH31" s="289" t="str">
        <f t="shared" ca="1" si="14"/>
        <v/>
      </c>
      <c r="BI31" s="289" t="str">
        <f t="shared" ca="1" si="14"/>
        <v/>
      </c>
      <c r="BJ31" s="289" t="str">
        <f t="shared" ca="1" si="14"/>
        <v/>
      </c>
      <c r="BK31" s="289" t="str">
        <f t="shared" ca="1" si="14"/>
        <v/>
      </c>
      <c r="BL31" s="110"/>
      <c r="BM31" s="110"/>
      <c r="BN31" s="110"/>
      <c r="BO31" s="110"/>
      <c r="BP31" s="110"/>
      <c r="BQ31" s="110"/>
      <c r="BR31" s="110"/>
      <c r="BS31" s="110"/>
      <c r="BT31" s="110"/>
      <c r="BU31" s="110"/>
      <c r="BV31" s="110"/>
    </row>
    <row r="32" spans="1:89" customFormat="1" ht="13.5" customHeight="1" x14ac:dyDescent="0.2">
      <c r="A32" s="113"/>
      <c r="B32" s="113" t="str">
        <f t="shared" si="1"/>
        <v>U</v>
      </c>
      <c r="C32" s="126"/>
      <c r="D32" s="126"/>
      <c r="E32" s="126"/>
      <c r="F32" s="268" t="str">
        <f t="shared" ca="1" si="2"/>
        <v>Unit_Of_Measure</v>
      </c>
      <c r="G32" s="284"/>
      <c r="H32" s="270" t="s">
        <v>512</v>
      </c>
      <c r="I32" s="135" t="s">
        <v>557</v>
      </c>
      <c r="J32" s="135" t="s">
        <v>147</v>
      </c>
      <c r="K32" s="135" t="s">
        <v>147</v>
      </c>
      <c r="L32" s="272" t="s">
        <v>497</v>
      </c>
      <c r="M32" s="134" t="s">
        <v>221</v>
      </c>
      <c r="N32" s="283" t="str">
        <f t="shared" ca="1" si="3"/>
        <v/>
      </c>
      <c r="O32" s="283" t="str">
        <f t="shared" ref="O32:AC32" ca="1" si="16">IF(LEN(INDIRECT("SWMETA!"&amp;$B32&amp;O$14))=0,"",INDIRECT("SWMETA!"&amp;$B32&amp;O$14))</f>
        <v/>
      </c>
      <c r="P32" s="283" t="str">
        <f t="shared" ca="1" si="16"/>
        <v/>
      </c>
      <c r="Q32" s="283" t="str">
        <f t="shared" ca="1" si="16"/>
        <v/>
      </c>
      <c r="R32" s="283" t="str">
        <f t="shared" ca="1" si="16"/>
        <v/>
      </c>
      <c r="S32" s="283" t="str">
        <f t="shared" ca="1" si="16"/>
        <v/>
      </c>
      <c r="T32" s="283" t="str">
        <f t="shared" ca="1" si="16"/>
        <v/>
      </c>
      <c r="U32" s="283" t="str">
        <f t="shared" ca="1" si="16"/>
        <v/>
      </c>
      <c r="V32" s="283" t="str">
        <f t="shared" ca="1" si="16"/>
        <v/>
      </c>
      <c r="W32" s="283" t="str">
        <f t="shared" ca="1" si="16"/>
        <v/>
      </c>
      <c r="X32" s="283" t="str">
        <f t="shared" ca="1" si="16"/>
        <v/>
      </c>
      <c r="Y32" s="283" t="str">
        <f t="shared" ca="1" si="16"/>
        <v/>
      </c>
      <c r="Z32" s="283" t="str">
        <f t="shared" ca="1" si="16"/>
        <v/>
      </c>
      <c r="AA32" s="283" t="str">
        <f t="shared" ca="1" si="16"/>
        <v/>
      </c>
      <c r="AB32" s="283" t="str">
        <f t="shared" ca="1" si="16"/>
        <v/>
      </c>
      <c r="AC32" s="283" t="str">
        <f t="shared" ca="1" si="16"/>
        <v/>
      </c>
      <c r="AD32" s="283" t="str">
        <f t="shared" ca="1" si="15"/>
        <v/>
      </c>
      <c r="AE32" s="283" t="str">
        <f t="shared" ca="1" si="15"/>
        <v/>
      </c>
      <c r="AF32" s="283" t="str">
        <f t="shared" ca="1" si="15"/>
        <v/>
      </c>
      <c r="AG32" s="283" t="str">
        <f t="shared" ca="1" si="15"/>
        <v/>
      </c>
      <c r="AH32" s="283" t="str">
        <f t="shared" ca="1" si="15"/>
        <v/>
      </c>
      <c r="AI32" s="283" t="str">
        <f t="shared" ca="1" si="15"/>
        <v/>
      </c>
      <c r="AJ32" s="283" t="str">
        <f t="shared" ca="1" si="15"/>
        <v/>
      </c>
      <c r="AK32" s="283" t="str">
        <f t="shared" ca="1" si="15"/>
        <v/>
      </c>
      <c r="AL32" s="283" t="str">
        <f t="shared" ca="1" si="15"/>
        <v/>
      </c>
      <c r="AM32" s="283" t="str">
        <f t="shared" ca="1" si="15"/>
        <v/>
      </c>
      <c r="AN32" s="283" t="str">
        <f t="shared" ca="1" si="15"/>
        <v/>
      </c>
      <c r="AO32" s="283" t="str">
        <f t="shared" ca="1" si="15"/>
        <v/>
      </c>
      <c r="AP32" s="283" t="str">
        <f t="shared" ca="1" si="15"/>
        <v/>
      </c>
      <c r="AQ32" s="283" t="str">
        <f t="shared" ca="1" si="15"/>
        <v/>
      </c>
      <c r="AR32" s="283" t="str">
        <f t="shared" ca="1" si="15"/>
        <v/>
      </c>
      <c r="AS32" s="283" t="str">
        <f t="shared" ca="1" si="15"/>
        <v/>
      </c>
      <c r="AT32" s="283" t="str">
        <f t="shared" ca="1" si="14"/>
        <v/>
      </c>
      <c r="AU32" s="283" t="str">
        <f t="shared" ca="1" si="14"/>
        <v/>
      </c>
      <c r="AV32" s="283" t="str">
        <f t="shared" ca="1" si="14"/>
        <v/>
      </c>
      <c r="AW32" s="283" t="str">
        <f t="shared" ca="1" si="14"/>
        <v/>
      </c>
      <c r="AX32" s="283" t="str">
        <f t="shared" ca="1" si="14"/>
        <v/>
      </c>
      <c r="AY32" s="283" t="str">
        <f t="shared" ca="1" si="14"/>
        <v/>
      </c>
      <c r="AZ32" s="283" t="str">
        <f t="shared" ca="1" si="14"/>
        <v/>
      </c>
      <c r="BA32" s="283" t="str">
        <f t="shared" ca="1" si="14"/>
        <v/>
      </c>
      <c r="BB32" s="283" t="str">
        <f t="shared" ca="1" si="14"/>
        <v/>
      </c>
      <c r="BC32" s="283" t="str">
        <f t="shared" ca="1" si="14"/>
        <v/>
      </c>
      <c r="BD32" s="283" t="str">
        <f t="shared" ca="1" si="14"/>
        <v/>
      </c>
      <c r="BE32" s="283" t="str">
        <f t="shared" ca="1" si="14"/>
        <v/>
      </c>
      <c r="BF32" s="283" t="str">
        <f t="shared" ca="1" si="14"/>
        <v/>
      </c>
      <c r="BG32" s="283" t="str">
        <f t="shared" ca="1" si="14"/>
        <v/>
      </c>
      <c r="BH32" s="283" t="str">
        <f t="shared" ca="1" si="14"/>
        <v/>
      </c>
      <c r="BI32" s="283" t="str">
        <f t="shared" ca="1" si="14"/>
        <v/>
      </c>
      <c r="BJ32" s="283" t="str">
        <f t="shared" ca="1" si="14"/>
        <v/>
      </c>
      <c r="BK32" s="283" t="str">
        <f t="shared" ca="1" si="14"/>
        <v/>
      </c>
      <c r="BL32" s="110"/>
      <c r="BM32" s="110"/>
      <c r="BN32" s="110"/>
      <c r="BO32" s="110"/>
      <c r="BP32" s="110"/>
      <c r="BQ32" s="110"/>
      <c r="BR32" s="110"/>
      <c r="BS32" s="110"/>
      <c r="BT32" s="110"/>
      <c r="BU32" s="110"/>
      <c r="BV32" s="110"/>
    </row>
    <row r="33" spans="1:74" customFormat="1" ht="13.5" customHeight="1" x14ac:dyDescent="0.2">
      <c r="A33" s="113"/>
      <c r="B33" s="113" t="str">
        <f t="shared" si="1"/>
        <v>V</v>
      </c>
      <c r="C33" s="126"/>
      <c r="D33" s="126"/>
      <c r="E33" s="126"/>
      <c r="F33" s="268" t="str">
        <f t="shared" ca="1" si="2"/>
        <v>Lead_KSI_Flag</v>
      </c>
      <c r="G33" s="284"/>
      <c r="H33" s="270" t="s">
        <v>513</v>
      </c>
      <c r="I33" s="135" t="s">
        <v>557</v>
      </c>
      <c r="J33" s="135" t="s">
        <v>147</v>
      </c>
      <c r="K33" s="135" t="s">
        <v>147</v>
      </c>
      <c r="L33" s="272" t="s">
        <v>497</v>
      </c>
      <c r="M33" s="134" t="s">
        <v>221</v>
      </c>
      <c r="N33" s="276" t="str">
        <f t="shared" ref="N33:AC48" ca="1" si="17">IF(LEN(INDIRECT("SWMETA!"&amp;$B33&amp;N$14))=0,"",INDIRECT("SWMETA!"&amp;$B33&amp;N$14))</f>
        <v/>
      </c>
      <c r="O33" s="276" t="str">
        <f t="shared" ca="1" si="17"/>
        <v/>
      </c>
      <c r="P33" s="276" t="str">
        <f t="shared" ca="1" si="17"/>
        <v/>
      </c>
      <c r="Q33" s="276" t="str">
        <f t="shared" ca="1" si="17"/>
        <v/>
      </c>
      <c r="R33" s="276" t="str">
        <f t="shared" ca="1" si="17"/>
        <v/>
      </c>
      <c r="S33" s="276" t="str">
        <f t="shared" ca="1" si="17"/>
        <v/>
      </c>
      <c r="T33" s="276" t="str">
        <f t="shared" ca="1" si="17"/>
        <v/>
      </c>
      <c r="U33" s="276" t="str">
        <f t="shared" ca="1" si="17"/>
        <v/>
      </c>
      <c r="V33" s="276" t="str">
        <f t="shared" ca="1" si="17"/>
        <v/>
      </c>
      <c r="W33" s="276" t="str">
        <f t="shared" ca="1" si="17"/>
        <v/>
      </c>
      <c r="X33" s="276" t="str">
        <f t="shared" ca="1" si="17"/>
        <v/>
      </c>
      <c r="Y33" s="276" t="str">
        <f t="shared" ca="1" si="17"/>
        <v/>
      </c>
      <c r="Z33" s="276" t="str">
        <f t="shared" ca="1" si="17"/>
        <v/>
      </c>
      <c r="AA33" s="276" t="str">
        <f t="shared" ca="1" si="17"/>
        <v/>
      </c>
      <c r="AB33" s="276" t="str">
        <f t="shared" ca="1" si="17"/>
        <v/>
      </c>
      <c r="AC33" s="276" t="str">
        <f t="shared" ca="1" si="17"/>
        <v/>
      </c>
      <c r="AD33" s="276" t="str">
        <f t="shared" ca="1" si="15"/>
        <v/>
      </c>
      <c r="AE33" s="276" t="str">
        <f t="shared" ca="1" si="15"/>
        <v/>
      </c>
      <c r="AF33" s="276" t="str">
        <f t="shared" ca="1" si="15"/>
        <v/>
      </c>
      <c r="AG33" s="276" t="str">
        <f t="shared" ca="1" si="15"/>
        <v/>
      </c>
      <c r="AH33" s="276" t="str">
        <f t="shared" ca="1" si="15"/>
        <v/>
      </c>
      <c r="AI33" s="276" t="str">
        <f t="shared" ca="1" si="15"/>
        <v/>
      </c>
      <c r="AJ33" s="276" t="str">
        <f t="shared" ca="1" si="15"/>
        <v/>
      </c>
      <c r="AK33" s="276" t="str">
        <f t="shared" ca="1" si="15"/>
        <v/>
      </c>
      <c r="AL33" s="276" t="str">
        <f t="shared" ca="1" si="15"/>
        <v/>
      </c>
      <c r="AM33" s="276" t="str">
        <f t="shared" ca="1" si="15"/>
        <v/>
      </c>
      <c r="AN33" s="276" t="str">
        <f t="shared" ca="1" si="15"/>
        <v/>
      </c>
      <c r="AO33" s="276" t="str">
        <f t="shared" ca="1" si="15"/>
        <v/>
      </c>
      <c r="AP33" s="276" t="str">
        <f t="shared" ca="1" si="15"/>
        <v/>
      </c>
      <c r="AQ33" s="276" t="str">
        <f t="shared" ca="1" si="15"/>
        <v/>
      </c>
      <c r="AR33" s="276" t="str">
        <f t="shared" ca="1" si="14"/>
        <v/>
      </c>
      <c r="AS33" s="276" t="str">
        <f t="shared" ca="1" si="14"/>
        <v/>
      </c>
      <c r="AT33" s="276" t="str">
        <f t="shared" ca="1" si="14"/>
        <v/>
      </c>
      <c r="AU33" s="276" t="str">
        <f t="shared" ca="1" si="14"/>
        <v/>
      </c>
      <c r="AV33" s="276" t="str">
        <f t="shared" ca="1" si="14"/>
        <v/>
      </c>
      <c r="AW33" s="276" t="str">
        <f t="shared" ca="1" si="14"/>
        <v/>
      </c>
      <c r="AX33" s="276" t="str">
        <f t="shared" ca="1" si="14"/>
        <v/>
      </c>
      <c r="AY33" s="276" t="str">
        <f t="shared" ca="1" si="14"/>
        <v/>
      </c>
      <c r="AZ33" s="276" t="str">
        <f t="shared" ca="1" si="14"/>
        <v/>
      </c>
      <c r="BA33" s="276" t="str">
        <f t="shared" ca="1" si="14"/>
        <v/>
      </c>
      <c r="BB33" s="276" t="str">
        <f t="shared" ca="1" si="14"/>
        <v/>
      </c>
      <c r="BC33" s="276" t="str">
        <f t="shared" ca="1" si="14"/>
        <v/>
      </c>
      <c r="BD33" s="276" t="str">
        <f t="shared" ca="1" si="14"/>
        <v/>
      </c>
      <c r="BE33" s="276" t="str">
        <f t="shared" ca="1" si="14"/>
        <v/>
      </c>
      <c r="BF33" s="276" t="str">
        <f t="shared" ca="1" si="14"/>
        <v/>
      </c>
      <c r="BG33" s="276" t="str">
        <f t="shared" ca="1" si="14"/>
        <v/>
      </c>
      <c r="BH33" s="276" t="str">
        <f t="shared" ca="1" si="14"/>
        <v/>
      </c>
      <c r="BI33" s="276" t="str">
        <f t="shared" ca="1" si="14"/>
        <v/>
      </c>
      <c r="BJ33" s="276" t="str">
        <f t="shared" ca="1" si="14"/>
        <v/>
      </c>
      <c r="BK33" s="276" t="str">
        <f t="shared" ca="1" si="14"/>
        <v/>
      </c>
      <c r="BL33" s="110"/>
      <c r="BM33" s="110"/>
      <c r="BN33" s="110"/>
      <c r="BO33" s="110"/>
      <c r="BP33" s="110"/>
      <c r="BQ33" s="110"/>
      <c r="BR33" s="110"/>
      <c r="BS33" s="110"/>
      <c r="BT33" s="110"/>
      <c r="BU33" s="110"/>
      <c r="BV33" s="110"/>
    </row>
    <row r="34" spans="1:74" customFormat="1" ht="13.5" customHeight="1" x14ac:dyDescent="0.2">
      <c r="A34" s="113"/>
      <c r="B34" s="113" t="str">
        <f t="shared" si="1"/>
        <v>W</v>
      </c>
      <c r="C34" s="126"/>
      <c r="D34" s="126"/>
      <c r="E34" s="126"/>
      <c r="F34" s="268" t="str">
        <f t="shared" ca="1" si="2"/>
        <v>DSP_Product_Family</v>
      </c>
      <c r="G34" s="284"/>
      <c r="H34" s="270" t="s">
        <v>514</v>
      </c>
      <c r="I34" s="271" t="s">
        <v>557</v>
      </c>
      <c r="J34" s="135" t="s">
        <v>147</v>
      </c>
      <c r="K34" s="135" t="s">
        <v>147</v>
      </c>
      <c r="L34" s="272" t="s">
        <v>497</v>
      </c>
      <c r="M34" s="134" t="s">
        <v>221</v>
      </c>
      <c r="N34" s="283" t="str">
        <f t="shared" ca="1" si="17"/>
        <v/>
      </c>
      <c r="O34" s="283" t="str">
        <f t="shared" ca="1" si="17"/>
        <v/>
      </c>
      <c r="P34" s="283" t="str">
        <f t="shared" ca="1" si="17"/>
        <v/>
      </c>
      <c r="Q34" s="283" t="str">
        <f t="shared" ca="1" si="17"/>
        <v/>
      </c>
      <c r="R34" s="283" t="str">
        <f t="shared" ca="1" si="17"/>
        <v/>
      </c>
      <c r="S34" s="283" t="str">
        <f t="shared" ca="1" si="17"/>
        <v/>
      </c>
      <c r="T34" s="283" t="str">
        <f t="shared" ca="1" si="17"/>
        <v/>
      </c>
      <c r="U34" s="283" t="str">
        <f t="shared" ca="1" si="17"/>
        <v/>
      </c>
      <c r="V34" s="283" t="str">
        <f t="shared" ca="1" si="17"/>
        <v/>
      </c>
      <c r="W34" s="283" t="str">
        <f t="shared" ca="1" si="17"/>
        <v/>
      </c>
      <c r="X34" s="283" t="str">
        <f t="shared" ca="1" si="17"/>
        <v/>
      </c>
      <c r="Y34" s="283" t="str">
        <f t="shared" ca="1" si="17"/>
        <v/>
      </c>
      <c r="Z34" s="283" t="str">
        <f t="shared" ca="1" si="17"/>
        <v/>
      </c>
      <c r="AA34" s="283" t="str">
        <f t="shared" ca="1" si="17"/>
        <v/>
      </c>
      <c r="AB34" s="283" t="str">
        <f t="shared" ca="1" si="17"/>
        <v/>
      </c>
      <c r="AC34" s="283" t="str">
        <f t="shared" ca="1" si="17"/>
        <v/>
      </c>
      <c r="AD34" s="283" t="str">
        <f t="shared" ca="1" si="15"/>
        <v/>
      </c>
      <c r="AE34" s="283" t="str">
        <f t="shared" ca="1" si="15"/>
        <v/>
      </c>
      <c r="AF34" s="283" t="str">
        <f t="shared" ca="1" si="15"/>
        <v/>
      </c>
      <c r="AG34" s="283" t="str">
        <f t="shared" ca="1" si="15"/>
        <v/>
      </c>
      <c r="AH34" s="283" t="str">
        <f t="shared" ca="1" si="15"/>
        <v/>
      </c>
      <c r="AI34" s="283" t="str">
        <f t="shared" ca="1" si="15"/>
        <v/>
      </c>
      <c r="AJ34" s="283" t="str">
        <f t="shared" ca="1" si="15"/>
        <v/>
      </c>
      <c r="AK34" s="283" t="str">
        <f t="shared" ca="1" si="15"/>
        <v/>
      </c>
      <c r="AL34" s="283" t="str">
        <f t="shared" ca="1" si="15"/>
        <v/>
      </c>
      <c r="AM34" s="283" t="str">
        <f t="shared" ca="1" si="15"/>
        <v/>
      </c>
      <c r="AN34" s="283" t="str">
        <f t="shared" ca="1" si="15"/>
        <v/>
      </c>
      <c r="AO34" s="283" t="str">
        <f t="shared" ca="1" si="15"/>
        <v/>
      </c>
      <c r="AP34" s="283" t="str">
        <f t="shared" ca="1" si="15"/>
        <v/>
      </c>
      <c r="AQ34" s="283" t="str">
        <f t="shared" ca="1" si="15"/>
        <v/>
      </c>
      <c r="AR34" s="283" t="str">
        <f t="shared" ca="1" si="14"/>
        <v/>
      </c>
      <c r="AS34" s="283" t="str">
        <f t="shared" ca="1" si="14"/>
        <v/>
      </c>
      <c r="AT34" s="283" t="str">
        <f t="shared" ca="1" si="14"/>
        <v/>
      </c>
      <c r="AU34" s="283" t="str">
        <f t="shared" ca="1" si="14"/>
        <v/>
      </c>
      <c r="AV34" s="283" t="str">
        <f t="shared" ca="1" si="14"/>
        <v/>
      </c>
      <c r="AW34" s="283" t="str">
        <f t="shared" ca="1" si="14"/>
        <v/>
      </c>
      <c r="AX34" s="283" t="str">
        <f t="shared" ca="1" si="14"/>
        <v/>
      </c>
      <c r="AY34" s="283" t="str">
        <f t="shared" ca="1" si="14"/>
        <v/>
      </c>
      <c r="AZ34" s="283" t="str">
        <f t="shared" ca="1" si="14"/>
        <v/>
      </c>
      <c r="BA34" s="283" t="str">
        <f t="shared" ca="1" si="14"/>
        <v/>
      </c>
      <c r="BB34" s="283" t="str">
        <f t="shared" ca="1" si="14"/>
        <v/>
      </c>
      <c r="BC34" s="283" t="str">
        <f t="shared" ca="1" si="14"/>
        <v/>
      </c>
      <c r="BD34" s="283" t="str">
        <f t="shared" ca="1" si="14"/>
        <v/>
      </c>
      <c r="BE34" s="283" t="str">
        <f t="shared" ca="1" si="14"/>
        <v/>
      </c>
      <c r="BF34" s="283" t="str">
        <f t="shared" ca="1" si="14"/>
        <v/>
      </c>
      <c r="BG34" s="283" t="str">
        <f t="shared" ca="1" si="14"/>
        <v/>
      </c>
      <c r="BH34" s="283" t="str">
        <f t="shared" ca="1" si="14"/>
        <v/>
      </c>
      <c r="BI34" s="283" t="str">
        <f t="shared" ca="1" si="14"/>
        <v/>
      </c>
      <c r="BJ34" s="283" t="str">
        <f t="shared" ca="1" si="14"/>
        <v/>
      </c>
      <c r="BK34" s="283" t="str">
        <f t="shared" ca="1" si="14"/>
        <v/>
      </c>
      <c r="BL34" s="110"/>
      <c r="BM34" s="110"/>
      <c r="BN34" s="110"/>
      <c r="BO34" s="110"/>
      <c r="BP34" s="110"/>
      <c r="BQ34" s="110"/>
      <c r="BR34" s="110"/>
      <c r="BS34" s="110"/>
      <c r="BT34" s="110"/>
      <c r="BU34" s="110"/>
      <c r="BV34" s="110"/>
    </row>
    <row r="35" spans="1:74" customFormat="1" ht="13.5" customHeight="1" x14ac:dyDescent="0.2">
      <c r="A35" s="113"/>
      <c r="B35" s="113" t="str">
        <f t="shared" si="1"/>
        <v>X</v>
      </c>
      <c r="C35" s="126"/>
      <c r="D35" s="126"/>
      <c r="E35" s="126"/>
      <c r="F35" s="268" t="str">
        <f t="shared" ca="1" si="2"/>
        <v>DSP_Product_Line</v>
      </c>
      <c r="G35" s="284"/>
      <c r="H35" s="270" t="s">
        <v>515</v>
      </c>
      <c r="I35" s="135" t="s">
        <v>557</v>
      </c>
      <c r="J35" s="135" t="s">
        <v>147</v>
      </c>
      <c r="K35" s="135" t="s">
        <v>147</v>
      </c>
      <c r="L35" s="272" t="s">
        <v>497</v>
      </c>
      <c r="M35" s="134" t="s">
        <v>221</v>
      </c>
      <c r="N35" s="276" t="str">
        <f t="shared" ca="1" si="17"/>
        <v/>
      </c>
      <c r="O35" s="276" t="str">
        <f t="shared" ca="1" si="17"/>
        <v/>
      </c>
      <c r="P35" s="276" t="str">
        <f t="shared" ca="1" si="17"/>
        <v/>
      </c>
      <c r="Q35" s="276" t="str">
        <f t="shared" ca="1" si="17"/>
        <v/>
      </c>
      <c r="R35" s="276" t="str">
        <f t="shared" ca="1" si="17"/>
        <v/>
      </c>
      <c r="S35" s="276" t="str">
        <f t="shared" ca="1" si="17"/>
        <v/>
      </c>
      <c r="T35" s="276" t="str">
        <f t="shared" ca="1" si="17"/>
        <v/>
      </c>
      <c r="U35" s="276" t="str">
        <f t="shared" ca="1" si="17"/>
        <v/>
      </c>
      <c r="V35" s="276" t="str">
        <f t="shared" ca="1" si="17"/>
        <v/>
      </c>
      <c r="W35" s="276" t="str">
        <f t="shared" ca="1" si="17"/>
        <v/>
      </c>
      <c r="X35" s="276" t="str">
        <f t="shared" ca="1" si="17"/>
        <v/>
      </c>
      <c r="Y35" s="276" t="str">
        <f t="shared" ca="1" si="17"/>
        <v/>
      </c>
      <c r="Z35" s="276" t="str">
        <f t="shared" ca="1" si="17"/>
        <v/>
      </c>
      <c r="AA35" s="276" t="str">
        <f t="shared" ca="1" si="17"/>
        <v/>
      </c>
      <c r="AB35" s="276" t="str">
        <f t="shared" ca="1" si="17"/>
        <v/>
      </c>
      <c r="AC35" s="276" t="str">
        <f t="shared" ca="1" si="17"/>
        <v/>
      </c>
      <c r="AD35" s="276" t="str">
        <f t="shared" ca="1" si="15"/>
        <v/>
      </c>
      <c r="AE35" s="276" t="str">
        <f t="shared" ca="1" si="15"/>
        <v/>
      </c>
      <c r="AF35" s="276" t="str">
        <f t="shared" ca="1" si="15"/>
        <v/>
      </c>
      <c r="AG35" s="276" t="str">
        <f t="shared" ca="1" si="15"/>
        <v/>
      </c>
      <c r="AH35" s="276" t="str">
        <f t="shared" ca="1" si="15"/>
        <v/>
      </c>
      <c r="AI35" s="276" t="str">
        <f t="shared" ca="1" si="15"/>
        <v/>
      </c>
      <c r="AJ35" s="276" t="str">
        <f t="shared" ca="1" si="15"/>
        <v/>
      </c>
      <c r="AK35" s="276" t="str">
        <f t="shared" ca="1" si="15"/>
        <v/>
      </c>
      <c r="AL35" s="276" t="str">
        <f t="shared" ca="1" si="15"/>
        <v/>
      </c>
      <c r="AM35" s="276" t="str">
        <f t="shared" ca="1" si="15"/>
        <v/>
      </c>
      <c r="AN35" s="276" t="str">
        <f t="shared" ca="1" si="15"/>
        <v/>
      </c>
      <c r="AO35" s="276" t="str">
        <f t="shared" ca="1" si="15"/>
        <v/>
      </c>
      <c r="AP35" s="276" t="str">
        <f t="shared" ca="1" si="15"/>
        <v/>
      </c>
      <c r="AQ35" s="276" t="str">
        <f t="shared" ca="1" si="15"/>
        <v/>
      </c>
      <c r="AR35" s="276" t="str">
        <f t="shared" ca="1" si="14"/>
        <v/>
      </c>
      <c r="AS35" s="276" t="str">
        <f t="shared" ca="1" si="14"/>
        <v/>
      </c>
      <c r="AT35" s="276" t="str">
        <f t="shared" ca="1" si="14"/>
        <v/>
      </c>
      <c r="AU35" s="276" t="str">
        <f t="shared" ca="1" si="14"/>
        <v/>
      </c>
      <c r="AV35" s="276" t="str">
        <f t="shared" ca="1" si="14"/>
        <v/>
      </c>
      <c r="AW35" s="276" t="str">
        <f t="shared" ca="1" si="14"/>
        <v/>
      </c>
      <c r="AX35" s="276" t="str">
        <f t="shared" ca="1" si="14"/>
        <v/>
      </c>
      <c r="AY35" s="276" t="str">
        <f t="shared" ca="1" si="14"/>
        <v/>
      </c>
      <c r="AZ35" s="276" t="str">
        <f t="shared" ca="1" si="14"/>
        <v/>
      </c>
      <c r="BA35" s="276" t="str">
        <f t="shared" ca="1" si="14"/>
        <v/>
      </c>
      <c r="BB35" s="276" t="str">
        <f t="shared" ca="1" si="14"/>
        <v/>
      </c>
      <c r="BC35" s="276" t="str">
        <f t="shared" ca="1" si="14"/>
        <v/>
      </c>
      <c r="BD35" s="276" t="str">
        <f t="shared" ca="1" si="14"/>
        <v/>
      </c>
      <c r="BE35" s="276" t="str">
        <f t="shared" ca="1" si="14"/>
        <v/>
      </c>
      <c r="BF35" s="276" t="str">
        <f t="shared" ca="1" si="14"/>
        <v/>
      </c>
      <c r="BG35" s="276" t="str">
        <f t="shared" ca="1" si="14"/>
        <v/>
      </c>
      <c r="BH35" s="276" t="str">
        <f t="shared" ca="1" si="14"/>
        <v/>
      </c>
      <c r="BI35" s="276" t="str">
        <f t="shared" ca="1" si="14"/>
        <v/>
      </c>
      <c r="BJ35" s="276" t="str">
        <f t="shared" ca="1" si="14"/>
        <v/>
      </c>
      <c r="BK35" s="276" t="str">
        <f t="shared" ca="1" si="14"/>
        <v/>
      </c>
      <c r="BL35" s="110"/>
      <c r="BM35" s="110"/>
      <c r="BN35" s="110"/>
      <c r="BO35" s="110"/>
      <c r="BP35" s="110"/>
      <c r="BQ35" s="110"/>
      <c r="BR35" s="110"/>
      <c r="BS35" s="110"/>
      <c r="BT35" s="110"/>
      <c r="BU35" s="110"/>
      <c r="BV35" s="110"/>
    </row>
    <row r="36" spans="1:74" customFormat="1" ht="13.5" customHeight="1" x14ac:dyDescent="0.2">
      <c r="A36" s="113"/>
      <c r="B36" s="113" t="str">
        <f t="shared" si="1"/>
        <v>Y</v>
      </c>
      <c r="C36" s="126"/>
      <c r="D36" s="126"/>
      <c r="E36" s="126"/>
      <c r="F36" s="268" t="str">
        <f t="shared" ca="1" si="2"/>
        <v>SNP_Relevance</v>
      </c>
      <c r="G36" s="284"/>
      <c r="H36" s="270" t="s">
        <v>516</v>
      </c>
      <c r="I36" s="135" t="s">
        <v>557</v>
      </c>
      <c r="J36" s="135" t="s">
        <v>147</v>
      </c>
      <c r="K36" s="135" t="s">
        <v>147</v>
      </c>
      <c r="L36" s="272" t="s">
        <v>497</v>
      </c>
      <c r="M36" s="134" t="s">
        <v>221</v>
      </c>
      <c r="N36" s="283" t="str">
        <f t="shared" ca="1" si="17"/>
        <v/>
      </c>
      <c r="O36" s="283" t="str">
        <f t="shared" ca="1" si="17"/>
        <v/>
      </c>
      <c r="P36" s="283" t="str">
        <f t="shared" ca="1" si="17"/>
        <v/>
      </c>
      <c r="Q36" s="283" t="str">
        <f t="shared" ca="1" si="17"/>
        <v/>
      </c>
      <c r="R36" s="283" t="str">
        <f t="shared" ca="1" si="17"/>
        <v/>
      </c>
      <c r="S36" s="283" t="str">
        <f t="shared" ca="1" si="17"/>
        <v/>
      </c>
      <c r="T36" s="283" t="str">
        <f t="shared" ca="1" si="17"/>
        <v/>
      </c>
      <c r="U36" s="283" t="str">
        <f t="shared" ca="1" si="17"/>
        <v/>
      </c>
      <c r="V36" s="283" t="str">
        <f t="shared" ca="1" si="17"/>
        <v/>
      </c>
      <c r="W36" s="283" t="str">
        <f t="shared" ca="1" si="17"/>
        <v/>
      </c>
      <c r="X36" s="283" t="str">
        <f t="shared" ca="1" si="17"/>
        <v/>
      </c>
      <c r="Y36" s="283" t="str">
        <f t="shared" ca="1" si="17"/>
        <v/>
      </c>
      <c r="Z36" s="283" t="str">
        <f t="shared" ca="1" si="17"/>
        <v/>
      </c>
      <c r="AA36" s="283" t="str">
        <f t="shared" ca="1" si="17"/>
        <v/>
      </c>
      <c r="AB36" s="283" t="str">
        <f t="shared" ca="1" si="17"/>
        <v/>
      </c>
      <c r="AC36" s="283" t="str">
        <f t="shared" ca="1" si="17"/>
        <v/>
      </c>
      <c r="AD36" s="283" t="str">
        <f t="shared" ca="1" si="15"/>
        <v/>
      </c>
      <c r="AE36" s="283" t="str">
        <f t="shared" ca="1" si="15"/>
        <v/>
      </c>
      <c r="AF36" s="283" t="str">
        <f t="shared" ca="1" si="15"/>
        <v/>
      </c>
      <c r="AG36" s="283" t="str">
        <f t="shared" ca="1" si="15"/>
        <v/>
      </c>
      <c r="AH36" s="283" t="str">
        <f t="shared" ca="1" si="15"/>
        <v/>
      </c>
      <c r="AI36" s="283" t="str">
        <f t="shared" ca="1" si="15"/>
        <v/>
      </c>
      <c r="AJ36" s="283" t="str">
        <f t="shared" ca="1" si="15"/>
        <v/>
      </c>
      <c r="AK36" s="283" t="str">
        <f t="shared" ca="1" si="15"/>
        <v/>
      </c>
      <c r="AL36" s="283" t="str">
        <f t="shared" ca="1" si="15"/>
        <v/>
      </c>
      <c r="AM36" s="283" t="str">
        <f t="shared" ca="1" si="15"/>
        <v/>
      </c>
      <c r="AN36" s="283" t="str">
        <f t="shared" ca="1" si="15"/>
        <v/>
      </c>
      <c r="AO36" s="283" t="str">
        <f t="shared" ca="1" si="15"/>
        <v/>
      </c>
      <c r="AP36" s="283" t="str">
        <f t="shared" ca="1" si="15"/>
        <v/>
      </c>
      <c r="AQ36" s="283" t="str">
        <f t="shared" ca="1" si="15"/>
        <v/>
      </c>
      <c r="AR36" s="283" t="str">
        <f t="shared" ca="1" si="14"/>
        <v/>
      </c>
      <c r="AS36" s="283" t="str">
        <f t="shared" ca="1" si="14"/>
        <v/>
      </c>
      <c r="AT36" s="283" t="str">
        <f t="shared" ca="1" si="14"/>
        <v/>
      </c>
      <c r="AU36" s="283" t="str">
        <f t="shared" ca="1" si="14"/>
        <v/>
      </c>
      <c r="AV36" s="283" t="str">
        <f t="shared" ca="1" si="14"/>
        <v/>
      </c>
      <c r="AW36" s="283" t="str">
        <f t="shared" ca="1" si="14"/>
        <v/>
      </c>
      <c r="AX36" s="283" t="str">
        <f t="shared" ca="1" si="14"/>
        <v/>
      </c>
      <c r="AY36" s="283" t="str">
        <f t="shared" ca="1" si="14"/>
        <v/>
      </c>
      <c r="AZ36" s="283" t="str">
        <f t="shared" ca="1" si="14"/>
        <v/>
      </c>
      <c r="BA36" s="283" t="str">
        <f t="shared" ca="1" si="14"/>
        <v/>
      </c>
      <c r="BB36" s="283" t="str">
        <f t="shared" ca="1" si="14"/>
        <v/>
      </c>
      <c r="BC36" s="283" t="str">
        <f t="shared" ca="1" si="14"/>
        <v/>
      </c>
      <c r="BD36" s="283" t="str">
        <f t="shared" ca="1" si="14"/>
        <v/>
      </c>
      <c r="BE36" s="283" t="str">
        <f t="shared" ca="1" si="14"/>
        <v/>
      </c>
      <c r="BF36" s="283" t="str">
        <f t="shared" ca="1" si="14"/>
        <v/>
      </c>
      <c r="BG36" s="283" t="str">
        <f t="shared" ca="1" si="14"/>
        <v/>
      </c>
      <c r="BH36" s="283" t="str">
        <f t="shared" ca="1" si="14"/>
        <v/>
      </c>
      <c r="BI36" s="283" t="str">
        <f t="shared" ca="1" si="14"/>
        <v/>
      </c>
      <c r="BJ36" s="283" t="str">
        <f t="shared" ca="1" si="14"/>
        <v/>
      </c>
      <c r="BK36" s="283" t="str">
        <f t="shared" ca="1" si="14"/>
        <v/>
      </c>
      <c r="BL36" s="110"/>
      <c r="BM36" s="110"/>
      <c r="BN36" s="110"/>
      <c r="BO36" s="110"/>
      <c r="BP36" s="110"/>
      <c r="BQ36" s="110"/>
      <c r="BR36" s="110"/>
      <c r="BS36" s="110"/>
      <c r="BT36" s="110"/>
      <c r="BU36" s="110"/>
      <c r="BV36" s="110"/>
    </row>
    <row r="37" spans="1:74" customFormat="1" ht="13.5" customHeight="1" x14ac:dyDescent="0.2">
      <c r="A37" s="113"/>
      <c r="B37" s="113" t="str">
        <f t="shared" si="1"/>
        <v>Z</v>
      </c>
      <c r="C37" s="126"/>
      <c r="D37" s="126"/>
      <c r="E37" s="126"/>
      <c r="F37" s="268" t="str">
        <f t="shared" ca="1" si="2"/>
        <v>Phase_In_Start_Date</v>
      </c>
      <c r="G37" s="284"/>
      <c r="H37" s="270" t="s">
        <v>517</v>
      </c>
      <c r="I37" s="271" t="s">
        <v>557</v>
      </c>
      <c r="J37" s="135" t="s">
        <v>147</v>
      </c>
      <c r="K37" s="135" t="s">
        <v>147</v>
      </c>
      <c r="L37" s="272" t="s">
        <v>497</v>
      </c>
      <c r="M37" s="134" t="s">
        <v>221</v>
      </c>
      <c r="N37" s="289" t="str">
        <f t="shared" ca="1" si="17"/>
        <v/>
      </c>
      <c r="O37" s="289" t="str">
        <f t="shared" ca="1" si="17"/>
        <v/>
      </c>
      <c r="P37" s="289" t="str">
        <f t="shared" ca="1" si="17"/>
        <v/>
      </c>
      <c r="Q37" s="289" t="str">
        <f t="shared" ca="1" si="17"/>
        <v/>
      </c>
      <c r="R37" s="289" t="str">
        <f t="shared" ca="1" si="17"/>
        <v/>
      </c>
      <c r="S37" s="289" t="str">
        <f t="shared" ca="1" si="17"/>
        <v/>
      </c>
      <c r="T37" s="289" t="str">
        <f t="shared" ca="1" si="17"/>
        <v/>
      </c>
      <c r="U37" s="289" t="str">
        <f t="shared" ca="1" si="17"/>
        <v/>
      </c>
      <c r="V37" s="289" t="str">
        <f t="shared" ca="1" si="17"/>
        <v/>
      </c>
      <c r="W37" s="289" t="str">
        <f t="shared" ca="1" si="17"/>
        <v/>
      </c>
      <c r="X37" s="289" t="str">
        <f t="shared" ca="1" si="17"/>
        <v/>
      </c>
      <c r="Y37" s="289" t="str">
        <f t="shared" ca="1" si="17"/>
        <v/>
      </c>
      <c r="Z37" s="289" t="str">
        <f t="shared" ca="1" si="17"/>
        <v/>
      </c>
      <c r="AA37" s="289" t="str">
        <f t="shared" ca="1" si="17"/>
        <v/>
      </c>
      <c r="AB37" s="289" t="str">
        <f t="shared" ca="1" si="17"/>
        <v/>
      </c>
      <c r="AC37" s="289" t="str">
        <f t="shared" ca="1" si="17"/>
        <v/>
      </c>
      <c r="AD37" s="289" t="str">
        <f t="shared" ca="1" si="15"/>
        <v/>
      </c>
      <c r="AE37" s="289" t="str">
        <f t="shared" ca="1" si="15"/>
        <v/>
      </c>
      <c r="AF37" s="289" t="str">
        <f t="shared" ca="1" si="15"/>
        <v/>
      </c>
      <c r="AG37" s="289" t="str">
        <f t="shared" ca="1" si="15"/>
        <v/>
      </c>
      <c r="AH37" s="289" t="str">
        <f t="shared" ca="1" si="15"/>
        <v/>
      </c>
      <c r="AI37" s="289" t="str">
        <f t="shared" ca="1" si="15"/>
        <v/>
      </c>
      <c r="AJ37" s="289" t="str">
        <f t="shared" ca="1" si="15"/>
        <v/>
      </c>
      <c r="AK37" s="289" t="str">
        <f t="shared" ca="1" si="15"/>
        <v/>
      </c>
      <c r="AL37" s="289" t="str">
        <f t="shared" ca="1" si="15"/>
        <v/>
      </c>
      <c r="AM37" s="289" t="str">
        <f t="shared" ca="1" si="15"/>
        <v/>
      </c>
      <c r="AN37" s="289" t="str">
        <f t="shared" ca="1" si="15"/>
        <v/>
      </c>
      <c r="AO37" s="289" t="str">
        <f t="shared" ca="1" si="15"/>
        <v/>
      </c>
      <c r="AP37" s="289" t="str">
        <f t="shared" ca="1" si="15"/>
        <v/>
      </c>
      <c r="AQ37" s="289" t="str">
        <f t="shared" ca="1" si="15"/>
        <v/>
      </c>
      <c r="AR37" s="289" t="str">
        <f t="shared" ca="1" si="14"/>
        <v/>
      </c>
      <c r="AS37" s="289" t="str">
        <f t="shared" ca="1" si="14"/>
        <v/>
      </c>
      <c r="AT37" s="289" t="str">
        <f t="shared" ca="1" si="14"/>
        <v/>
      </c>
      <c r="AU37" s="289" t="str">
        <f t="shared" ca="1" si="14"/>
        <v/>
      </c>
      <c r="AV37" s="289" t="str">
        <f t="shared" ca="1" si="14"/>
        <v/>
      </c>
      <c r="AW37" s="289" t="str">
        <f t="shared" ca="1" si="14"/>
        <v/>
      </c>
      <c r="AX37" s="289" t="str">
        <f t="shared" ca="1" si="14"/>
        <v/>
      </c>
      <c r="AY37" s="289" t="str">
        <f t="shared" ca="1" si="14"/>
        <v/>
      </c>
      <c r="AZ37" s="289" t="str">
        <f t="shared" ca="1" si="14"/>
        <v/>
      </c>
      <c r="BA37" s="289" t="str">
        <f t="shared" ca="1" si="14"/>
        <v/>
      </c>
      <c r="BB37" s="289" t="str">
        <f t="shared" ca="1" si="14"/>
        <v/>
      </c>
      <c r="BC37" s="289" t="str">
        <f t="shared" ca="1" si="14"/>
        <v/>
      </c>
      <c r="BD37" s="289" t="str">
        <f t="shared" ca="1" si="14"/>
        <v/>
      </c>
      <c r="BE37" s="289" t="str">
        <f t="shared" ca="1" si="14"/>
        <v/>
      </c>
      <c r="BF37" s="289" t="str">
        <f t="shared" ca="1" si="14"/>
        <v/>
      </c>
      <c r="BG37" s="289" t="str">
        <f t="shared" ca="1" si="14"/>
        <v/>
      </c>
      <c r="BH37" s="289" t="str">
        <f t="shared" ca="1" si="14"/>
        <v/>
      </c>
      <c r="BI37" s="289" t="str">
        <f t="shared" ca="1" si="14"/>
        <v/>
      </c>
      <c r="BJ37" s="289" t="str">
        <f t="shared" ca="1" si="14"/>
        <v/>
      </c>
      <c r="BK37" s="289" t="str">
        <f t="shared" ca="1" si="14"/>
        <v/>
      </c>
      <c r="BL37" s="110"/>
      <c r="BM37" s="110"/>
      <c r="BN37" s="110"/>
      <c r="BO37" s="110"/>
      <c r="BP37" s="110"/>
      <c r="BQ37" s="110"/>
      <c r="BR37" s="110"/>
      <c r="BS37" s="110"/>
      <c r="BT37" s="110"/>
      <c r="BU37" s="110"/>
      <c r="BV37" s="110"/>
    </row>
    <row r="38" spans="1:74" customFormat="1" ht="13.5" customHeight="1" x14ac:dyDescent="0.2">
      <c r="A38" s="113"/>
      <c r="B38" s="113" t="str">
        <f t="shared" si="1"/>
        <v>AA</v>
      </c>
      <c r="C38" s="126"/>
      <c r="D38" s="126"/>
      <c r="E38" s="126"/>
      <c r="F38" s="268" t="str">
        <f t="shared" ca="1" si="2"/>
        <v>Phase_Out_Start_Date</v>
      </c>
      <c r="G38" s="284"/>
      <c r="H38" s="270" t="s">
        <v>518</v>
      </c>
      <c r="I38" s="135" t="s">
        <v>557</v>
      </c>
      <c r="J38" s="135" t="s">
        <v>147</v>
      </c>
      <c r="K38" s="135" t="s">
        <v>147</v>
      </c>
      <c r="L38" s="272" t="s">
        <v>497</v>
      </c>
      <c r="M38" s="134" t="s">
        <v>221</v>
      </c>
      <c r="N38" s="289" t="str">
        <f t="shared" ca="1" si="17"/>
        <v/>
      </c>
      <c r="O38" s="289" t="str">
        <f t="shared" ca="1" si="17"/>
        <v/>
      </c>
      <c r="P38" s="289" t="str">
        <f t="shared" ca="1" si="17"/>
        <v/>
      </c>
      <c r="Q38" s="289" t="str">
        <f t="shared" ca="1" si="17"/>
        <v/>
      </c>
      <c r="R38" s="289" t="str">
        <f t="shared" ca="1" si="17"/>
        <v/>
      </c>
      <c r="S38" s="289" t="str">
        <f t="shared" ca="1" si="17"/>
        <v/>
      </c>
      <c r="T38" s="289" t="str">
        <f t="shared" ca="1" si="17"/>
        <v/>
      </c>
      <c r="U38" s="289" t="str">
        <f t="shared" ca="1" si="17"/>
        <v/>
      </c>
      <c r="V38" s="289" t="str">
        <f t="shared" ca="1" si="17"/>
        <v/>
      </c>
      <c r="W38" s="289" t="str">
        <f t="shared" ca="1" si="17"/>
        <v/>
      </c>
      <c r="X38" s="289" t="str">
        <f t="shared" ca="1" si="17"/>
        <v/>
      </c>
      <c r="Y38" s="289" t="str">
        <f t="shared" ca="1" si="17"/>
        <v/>
      </c>
      <c r="Z38" s="289" t="str">
        <f t="shared" ca="1" si="17"/>
        <v/>
      </c>
      <c r="AA38" s="289" t="str">
        <f t="shared" ca="1" si="17"/>
        <v/>
      </c>
      <c r="AB38" s="289" t="str">
        <f t="shared" ca="1" si="17"/>
        <v/>
      </c>
      <c r="AC38" s="289" t="str">
        <f t="shared" ca="1" si="17"/>
        <v/>
      </c>
      <c r="AD38" s="289" t="str">
        <f t="shared" ca="1" si="15"/>
        <v/>
      </c>
      <c r="AE38" s="289" t="str">
        <f t="shared" ca="1" si="15"/>
        <v/>
      </c>
      <c r="AF38" s="289" t="str">
        <f t="shared" ca="1" si="15"/>
        <v/>
      </c>
      <c r="AG38" s="289" t="str">
        <f t="shared" ca="1" si="15"/>
        <v/>
      </c>
      <c r="AH38" s="289" t="str">
        <f t="shared" ca="1" si="15"/>
        <v/>
      </c>
      <c r="AI38" s="289" t="str">
        <f t="shared" ca="1" si="15"/>
        <v/>
      </c>
      <c r="AJ38" s="289" t="str">
        <f t="shared" ca="1" si="15"/>
        <v/>
      </c>
      <c r="AK38" s="289" t="str">
        <f t="shared" ca="1" si="15"/>
        <v/>
      </c>
      <c r="AL38" s="289" t="str">
        <f t="shared" ca="1" si="15"/>
        <v/>
      </c>
      <c r="AM38" s="289" t="str">
        <f t="shared" ca="1" si="15"/>
        <v/>
      </c>
      <c r="AN38" s="289" t="str">
        <f t="shared" ca="1" si="15"/>
        <v/>
      </c>
      <c r="AO38" s="289" t="str">
        <f t="shared" ca="1" si="15"/>
        <v/>
      </c>
      <c r="AP38" s="289" t="str">
        <f t="shared" ca="1" si="15"/>
        <v/>
      </c>
      <c r="AQ38" s="289" t="str">
        <f t="shared" ca="1" si="15"/>
        <v/>
      </c>
      <c r="AR38" s="289" t="str">
        <f t="shared" ca="1" si="14"/>
        <v/>
      </c>
      <c r="AS38" s="289" t="str">
        <f t="shared" ca="1" si="14"/>
        <v/>
      </c>
      <c r="AT38" s="289" t="str">
        <f t="shared" ca="1" si="14"/>
        <v/>
      </c>
      <c r="AU38" s="289" t="str">
        <f t="shared" ca="1" si="14"/>
        <v/>
      </c>
      <c r="AV38" s="289" t="str">
        <f t="shared" ca="1" si="14"/>
        <v/>
      </c>
      <c r="AW38" s="289" t="str">
        <f t="shared" ca="1" si="14"/>
        <v/>
      </c>
      <c r="AX38" s="289" t="str">
        <f t="shared" ca="1" si="14"/>
        <v/>
      </c>
      <c r="AY38" s="289" t="str">
        <f t="shared" ca="1" si="14"/>
        <v/>
      </c>
      <c r="AZ38" s="289" t="str">
        <f t="shared" ca="1" si="14"/>
        <v/>
      </c>
      <c r="BA38" s="289" t="str">
        <f t="shared" ca="1" si="14"/>
        <v/>
      </c>
      <c r="BB38" s="289" t="str">
        <f t="shared" ca="1" si="14"/>
        <v/>
      </c>
      <c r="BC38" s="289" t="str">
        <f t="shared" ca="1" si="14"/>
        <v/>
      </c>
      <c r="BD38" s="289" t="str">
        <f t="shared" ca="1" si="14"/>
        <v/>
      </c>
      <c r="BE38" s="289" t="str">
        <f t="shared" ca="1" si="14"/>
        <v/>
      </c>
      <c r="BF38" s="289" t="str">
        <f t="shared" ca="1" si="14"/>
        <v/>
      </c>
      <c r="BG38" s="289" t="str">
        <f t="shared" ca="1" si="14"/>
        <v/>
      </c>
      <c r="BH38" s="289" t="str">
        <f t="shared" ca="1" si="14"/>
        <v/>
      </c>
      <c r="BI38" s="289" t="str">
        <f t="shared" ca="1" si="14"/>
        <v/>
      </c>
      <c r="BJ38" s="289" t="str">
        <f t="shared" ca="1" si="14"/>
        <v/>
      </c>
      <c r="BK38" s="289" t="str">
        <f t="shared" ca="1" si="14"/>
        <v/>
      </c>
      <c r="BL38" s="110"/>
      <c r="BM38" s="110"/>
      <c r="BN38" s="110"/>
      <c r="BO38" s="110"/>
      <c r="BP38" s="110"/>
      <c r="BQ38" s="110"/>
      <c r="BR38" s="110"/>
      <c r="BS38" s="110"/>
      <c r="BT38" s="110"/>
      <c r="BU38" s="110"/>
      <c r="BV38" s="110"/>
    </row>
    <row r="39" spans="1:74" customFormat="1" ht="13.5" customHeight="1" x14ac:dyDescent="0.2">
      <c r="A39" s="113"/>
      <c r="B39" s="113" t="str">
        <f t="shared" si="1"/>
        <v>AB</v>
      </c>
      <c r="C39" s="126"/>
      <c r="D39" s="126"/>
      <c r="E39" s="126"/>
      <c r="F39" s="268" t="str">
        <f t="shared" ca="1" si="2"/>
        <v>Free_Sales_Start_Date</v>
      </c>
      <c r="G39" s="284"/>
      <c r="H39" s="270" t="s">
        <v>586</v>
      </c>
      <c r="I39" s="135" t="s">
        <v>557</v>
      </c>
      <c r="J39" s="135" t="s">
        <v>147</v>
      </c>
      <c r="K39" s="135" t="s">
        <v>147</v>
      </c>
      <c r="L39" s="272" t="s">
        <v>497</v>
      </c>
      <c r="M39" s="134" t="s">
        <v>221</v>
      </c>
      <c r="N39" s="289" t="str">
        <f t="shared" ca="1" si="17"/>
        <v/>
      </c>
      <c r="O39" s="289" t="str">
        <f t="shared" ca="1" si="17"/>
        <v/>
      </c>
      <c r="P39" s="289" t="str">
        <f t="shared" ca="1" si="17"/>
        <v/>
      </c>
      <c r="Q39" s="289" t="str">
        <f t="shared" ca="1" si="17"/>
        <v/>
      </c>
      <c r="R39" s="289" t="str">
        <f t="shared" ca="1" si="17"/>
        <v/>
      </c>
      <c r="S39" s="289" t="str">
        <f t="shared" ca="1" si="17"/>
        <v/>
      </c>
      <c r="T39" s="289" t="str">
        <f t="shared" ca="1" si="17"/>
        <v/>
      </c>
      <c r="U39" s="289" t="str">
        <f t="shared" ca="1" si="17"/>
        <v/>
      </c>
      <c r="V39" s="289" t="str">
        <f t="shared" ca="1" si="17"/>
        <v/>
      </c>
      <c r="W39" s="289" t="str">
        <f t="shared" ca="1" si="17"/>
        <v/>
      </c>
      <c r="X39" s="289" t="str">
        <f t="shared" ca="1" si="17"/>
        <v/>
      </c>
      <c r="Y39" s="289" t="str">
        <f t="shared" ca="1" si="17"/>
        <v/>
      </c>
      <c r="Z39" s="289" t="str">
        <f t="shared" ca="1" si="17"/>
        <v/>
      </c>
      <c r="AA39" s="289" t="str">
        <f t="shared" ca="1" si="17"/>
        <v/>
      </c>
      <c r="AB39" s="289" t="str">
        <f t="shared" ca="1" si="17"/>
        <v/>
      </c>
      <c r="AC39" s="289" t="str">
        <f t="shared" ca="1" si="17"/>
        <v/>
      </c>
      <c r="AD39" s="289" t="str">
        <f t="shared" ca="1" si="15"/>
        <v/>
      </c>
      <c r="AE39" s="289" t="str">
        <f t="shared" ca="1" si="15"/>
        <v/>
      </c>
      <c r="AF39" s="289" t="str">
        <f t="shared" ca="1" si="15"/>
        <v/>
      </c>
      <c r="AG39" s="289" t="str">
        <f t="shared" ca="1" si="15"/>
        <v/>
      </c>
      <c r="AH39" s="289" t="str">
        <f t="shared" ca="1" si="15"/>
        <v/>
      </c>
      <c r="AI39" s="289" t="str">
        <f t="shared" ca="1" si="15"/>
        <v/>
      </c>
      <c r="AJ39" s="289" t="str">
        <f t="shared" ca="1" si="15"/>
        <v/>
      </c>
      <c r="AK39" s="289" t="str">
        <f t="shared" ca="1" si="15"/>
        <v/>
      </c>
      <c r="AL39" s="289" t="str">
        <f t="shared" ca="1" si="15"/>
        <v/>
      </c>
      <c r="AM39" s="289" t="str">
        <f t="shared" ca="1" si="15"/>
        <v/>
      </c>
      <c r="AN39" s="289" t="str">
        <f t="shared" ca="1" si="15"/>
        <v/>
      </c>
      <c r="AO39" s="289" t="str">
        <f t="shared" ca="1" si="15"/>
        <v/>
      </c>
      <c r="AP39" s="289" t="str">
        <f t="shared" ca="1" si="15"/>
        <v/>
      </c>
      <c r="AQ39" s="289" t="str">
        <f t="shared" ca="1" si="15"/>
        <v/>
      </c>
      <c r="AR39" s="289" t="str">
        <f t="shared" ca="1" si="14"/>
        <v/>
      </c>
      <c r="AS39" s="289" t="str">
        <f t="shared" ca="1" si="14"/>
        <v/>
      </c>
      <c r="AT39" s="289" t="str">
        <f t="shared" ca="1" si="14"/>
        <v/>
      </c>
      <c r="AU39" s="289" t="str">
        <f t="shared" ca="1" si="14"/>
        <v/>
      </c>
      <c r="AV39" s="289" t="str">
        <f t="shared" ca="1" si="14"/>
        <v/>
      </c>
      <c r="AW39" s="289" t="str">
        <f t="shared" ca="1" si="14"/>
        <v/>
      </c>
      <c r="AX39" s="289" t="str">
        <f t="shared" ca="1" si="14"/>
        <v/>
      </c>
      <c r="AY39" s="289" t="str">
        <f t="shared" ca="1" si="14"/>
        <v/>
      </c>
      <c r="AZ39" s="289" t="str">
        <f t="shared" ca="1" si="14"/>
        <v/>
      </c>
      <c r="BA39" s="289" t="str">
        <f t="shared" ca="1" si="14"/>
        <v/>
      </c>
      <c r="BB39" s="289" t="str">
        <f t="shared" ca="1" si="14"/>
        <v/>
      </c>
      <c r="BC39" s="289" t="str">
        <f t="shared" ca="1" si="14"/>
        <v/>
      </c>
      <c r="BD39" s="289" t="str">
        <f t="shared" ca="1" si="14"/>
        <v/>
      </c>
      <c r="BE39" s="289" t="str">
        <f t="shared" ca="1" si="14"/>
        <v/>
      </c>
      <c r="BF39" s="289" t="str">
        <f t="shared" ca="1" si="14"/>
        <v/>
      </c>
      <c r="BG39" s="289" t="str">
        <f t="shared" ca="1" si="14"/>
        <v/>
      </c>
      <c r="BH39" s="289" t="str">
        <f t="shared" ca="1" si="14"/>
        <v/>
      </c>
      <c r="BI39" s="289" t="str">
        <f t="shared" ca="1" si="14"/>
        <v/>
      </c>
      <c r="BJ39" s="289" t="str">
        <f t="shared" ca="1" si="14"/>
        <v/>
      </c>
      <c r="BK39" s="289" t="str">
        <f t="shared" ca="1" si="14"/>
        <v/>
      </c>
      <c r="BL39" s="110"/>
      <c r="BM39" s="110"/>
      <c r="BN39" s="110"/>
      <c r="BO39" s="110"/>
      <c r="BP39" s="110"/>
      <c r="BQ39" s="110"/>
      <c r="BR39" s="110"/>
      <c r="BS39" s="110"/>
      <c r="BT39" s="110"/>
      <c r="BU39" s="110"/>
      <c r="BV39" s="110"/>
    </row>
    <row r="40" spans="1:74" customFormat="1" ht="13.5" customHeight="1" x14ac:dyDescent="0.2">
      <c r="A40" s="113"/>
      <c r="B40" s="113" t="str">
        <f t="shared" si="1"/>
        <v>AC</v>
      </c>
      <c r="C40" s="126"/>
      <c r="D40" s="126"/>
      <c r="E40" s="126"/>
      <c r="F40" s="268" t="str">
        <f t="shared" ca="1" si="2"/>
        <v>PIPO_Activity_Scheduled</v>
      </c>
      <c r="G40" s="284"/>
      <c r="H40" s="270" t="s">
        <v>587</v>
      </c>
      <c r="I40" s="271" t="s">
        <v>557</v>
      </c>
      <c r="J40" s="135" t="s">
        <v>147</v>
      </c>
      <c r="K40" s="135" t="s">
        <v>147</v>
      </c>
      <c r="L40" s="272" t="s">
        <v>497</v>
      </c>
      <c r="M40" s="134" t="s">
        <v>221</v>
      </c>
      <c r="N40" s="276" t="str">
        <f t="shared" ca="1" si="17"/>
        <v/>
      </c>
      <c r="O40" s="276" t="str">
        <f t="shared" ca="1" si="17"/>
        <v/>
      </c>
      <c r="P40" s="276" t="str">
        <f t="shared" ca="1" si="17"/>
        <v/>
      </c>
      <c r="Q40" s="276" t="str">
        <f t="shared" ca="1" si="17"/>
        <v/>
      </c>
      <c r="R40" s="276" t="str">
        <f t="shared" ca="1" si="17"/>
        <v/>
      </c>
      <c r="S40" s="276" t="str">
        <f t="shared" ca="1" si="17"/>
        <v/>
      </c>
      <c r="T40" s="276" t="str">
        <f t="shared" ca="1" si="17"/>
        <v/>
      </c>
      <c r="U40" s="276" t="str">
        <f t="shared" ca="1" si="17"/>
        <v/>
      </c>
      <c r="V40" s="276" t="str">
        <f t="shared" ca="1" si="17"/>
        <v/>
      </c>
      <c r="W40" s="276" t="str">
        <f t="shared" ca="1" si="17"/>
        <v/>
      </c>
      <c r="X40" s="276" t="str">
        <f t="shared" ca="1" si="17"/>
        <v/>
      </c>
      <c r="Y40" s="276" t="str">
        <f t="shared" ca="1" si="17"/>
        <v/>
      </c>
      <c r="Z40" s="276" t="str">
        <f t="shared" ca="1" si="17"/>
        <v/>
      </c>
      <c r="AA40" s="276" t="str">
        <f t="shared" ca="1" si="17"/>
        <v/>
      </c>
      <c r="AB40" s="276" t="str">
        <f t="shared" ca="1" si="17"/>
        <v/>
      </c>
      <c r="AC40" s="276" t="str">
        <f t="shared" ca="1" si="17"/>
        <v/>
      </c>
      <c r="AD40" s="276" t="str">
        <f t="shared" ca="1" si="15"/>
        <v/>
      </c>
      <c r="AE40" s="276" t="str">
        <f t="shared" ca="1" si="15"/>
        <v/>
      </c>
      <c r="AF40" s="276" t="str">
        <f t="shared" ca="1" si="15"/>
        <v/>
      </c>
      <c r="AG40" s="276" t="str">
        <f t="shared" ca="1" si="15"/>
        <v/>
      </c>
      <c r="AH40" s="276" t="str">
        <f t="shared" ca="1" si="15"/>
        <v/>
      </c>
      <c r="AI40" s="276" t="str">
        <f t="shared" ca="1" si="15"/>
        <v/>
      </c>
      <c r="AJ40" s="276" t="str">
        <f t="shared" ca="1" si="15"/>
        <v/>
      </c>
      <c r="AK40" s="276" t="str">
        <f t="shared" ca="1" si="15"/>
        <v/>
      </c>
      <c r="AL40" s="276" t="str">
        <f t="shared" ca="1" si="15"/>
        <v/>
      </c>
      <c r="AM40" s="276" t="str">
        <f t="shared" ca="1" si="15"/>
        <v/>
      </c>
      <c r="AN40" s="276" t="str">
        <f t="shared" ca="1" si="15"/>
        <v/>
      </c>
      <c r="AO40" s="276" t="str">
        <f t="shared" ca="1" si="15"/>
        <v/>
      </c>
      <c r="AP40" s="276" t="str">
        <f t="shared" ca="1" si="15"/>
        <v/>
      </c>
      <c r="AQ40" s="276" t="str">
        <f t="shared" ca="1" si="15"/>
        <v/>
      </c>
      <c r="AR40" s="276" t="str">
        <f t="shared" ca="1" si="14"/>
        <v/>
      </c>
      <c r="AS40" s="276" t="str">
        <f t="shared" ca="1" si="14"/>
        <v/>
      </c>
      <c r="AT40" s="276" t="str">
        <f t="shared" ca="1" si="14"/>
        <v/>
      </c>
      <c r="AU40" s="276" t="str">
        <f t="shared" ca="1" si="14"/>
        <v/>
      </c>
      <c r="AV40" s="276" t="str">
        <f t="shared" ca="1" si="14"/>
        <v/>
      </c>
      <c r="AW40" s="276" t="str">
        <f t="shared" ca="1" si="14"/>
        <v/>
      </c>
      <c r="AX40" s="276" t="str">
        <f t="shared" ca="1" si="14"/>
        <v/>
      </c>
      <c r="AY40" s="276" t="str">
        <f t="shared" ca="1" si="14"/>
        <v/>
      </c>
      <c r="AZ40" s="276" t="str">
        <f t="shared" ca="1" si="14"/>
        <v/>
      </c>
      <c r="BA40" s="276" t="str">
        <f t="shared" ca="1" si="14"/>
        <v/>
      </c>
      <c r="BB40" s="276" t="str">
        <f t="shared" ca="1" si="14"/>
        <v/>
      </c>
      <c r="BC40" s="276" t="str">
        <f t="shared" ca="1" si="14"/>
        <v/>
      </c>
      <c r="BD40" s="276" t="str">
        <f t="shared" ca="1" si="14"/>
        <v/>
      </c>
      <c r="BE40" s="276" t="str">
        <f t="shared" ca="1" si="14"/>
        <v/>
      </c>
      <c r="BF40" s="276" t="str">
        <f t="shared" ca="1" si="14"/>
        <v/>
      </c>
      <c r="BG40" s="276" t="str">
        <f t="shared" ca="1" si="14"/>
        <v/>
      </c>
      <c r="BH40" s="276" t="str">
        <f t="shared" ca="1" si="14"/>
        <v/>
      </c>
      <c r="BI40" s="276" t="str">
        <f t="shared" ca="1" si="14"/>
        <v/>
      </c>
      <c r="BJ40" s="276" t="str">
        <f t="shared" ca="1" si="14"/>
        <v/>
      </c>
      <c r="BK40" s="276" t="str">
        <f t="shared" ca="1" si="14"/>
        <v/>
      </c>
      <c r="BL40" s="110"/>
      <c r="BM40" s="110"/>
      <c r="BN40" s="110"/>
      <c r="BO40" s="110"/>
      <c r="BP40" s="110"/>
      <c r="BQ40" s="110"/>
      <c r="BR40" s="110"/>
      <c r="BS40" s="110"/>
      <c r="BT40" s="110"/>
      <c r="BU40" s="110"/>
      <c r="BV40" s="110"/>
    </row>
    <row r="41" spans="1:74" customFormat="1" ht="13.5" customHeight="1" x14ac:dyDescent="0.2">
      <c r="A41" s="113"/>
      <c r="B41" s="113" t="str">
        <f t="shared" si="1"/>
        <v>AD</v>
      </c>
      <c r="C41" s="126"/>
      <c r="D41" s="126"/>
      <c r="E41" s="126"/>
      <c r="F41" s="268" t="str">
        <f t="shared" ca="1" si="2"/>
        <v>Replaced_By</v>
      </c>
      <c r="G41" s="284"/>
      <c r="H41" s="270" t="s">
        <v>588</v>
      </c>
      <c r="I41" s="135" t="s">
        <v>557</v>
      </c>
      <c r="J41" s="135" t="s">
        <v>147</v>
      </c>
      <c r="K41" s="135" t="s">
        <v>147</v>
      </c>
      <c r="L41" s="272" t="s">
        <v>497</v>
      </c>
      <c r="M41" s="134" t="s">
        <v>221</v>
      </c>
      <c r="N41" s="276" t="str">
        <f t="shared" ca="1" si="17"/>
        <v/>
      </c>
      <c r="O41" s="276" t="str">
        <f t="shared" ca="1" si="17"/>
        <v/>
      </c>
      <c r="P41" s="276" t="str">
        <f t="shared" ca="1" si="17"/>
        <v/>
      </c>
      <c r="Q41" s="276" t="str">
        <f t="shared" ca="1" si="17"/>
        <v/>
      </c>
      <c r="R41" s="276" t="str">
        <f t="shared" ca="1" si="17"/>
        <v/>
      </c>
      <c r="S41" s="276" t="str">
        <f t="shared" ca="1" si="17"/>
        <v/>
      </c>
      <c r="T41" s="276" t="str">
        <f t="shared" ca="1" si="17"/>
        <v/>
      </c>
      <c r="U41" s="276" t="str">
        <f t="shared" ca="1" si="17"/>
        <v/>
      </c>
      <c r="V41" s="276" t="str">
        <f t="shared" ca="1" si="17"/>
        <v/>
      </c>
      <c r="W41" s="276" t="str">
        <f t="shared" ca="1" si="17"/>
        <v/>
      </c>
      <c r="X41" s="276" t="str">
        <f t="shared" ca="1" si="17"/>
        <v/>
      </c>
      <c r="Y41" s="276" t="str">
        <f t="shared" ca="1" si="17"/>
        <v/>
      </c>
      <c r="Z41" s="276" t="str">
        <f t="shared" ca="1" si="17"/>
        <v/>
      </c>
      <c r="AA41" s="276" t="str">
        <f t="shared" ca="1" si="17"/>
        <v/>
      </c>
      <c r="AB41" s="276" t="str">
        <f t="shared" ca="1" si="17"/>
        <v/>
      </c>
      <c r="AC41" s="276" t="str">
        <f t="shared" ca="1" si="17"/>
        <v/>
      </c>
      <c r="AD41" s="276" t="str">
        <f t="shared" ca="1" si="15"/>
        <v/>
      </c>
      <c r="AE41" s="276" t="str">
        <f t="shared" ca="1" si="15"/>
        <v/>
      </c>
      <c r="AF41" s="276" t="str">
        <f t="shared" ca="1" si="15"/>
        <v/>
      </c>
      <c r="AG41" s="276" t="str">
        <f t="shared" ca="1" si="15"/>
        <v/>
      </c>
      <c r="AH41" s="276" t="str">
        <f t="shared" ca="1" si="15"/>
        <v/>
      </c>
      <c r="AI41" s="276" t="str">
        <f t="shared" ca="1" si="15"/>
        <v/>
      </c>
      <c r="AJ41" s="276" t="str">
        <f t="shared" ca="1" si="15"/>
        <v/>
      </c>
      <c r="AK41" s="276" t="str">
        <f t="shared" ca="1" si="15"/>
        <v/>
      </c>
      <c r="AL41" s="276" t="str">
        <f t="shared" ca="1" si="15"/>
        <v/>
      </c>
      <c r="AM41" s="276" t="str">
        <f t="shared" ca="1" si="15"/>
        <v/>
      </c>
      <c r="AN41" s="276" t="str">
        <f t="shared" ca="1" si="15"/>
        <v/>
      </c>
      <c r="AO41" s="276" t="str">
        <f t="shared" ca="1" si="15"/>
        <v/>
      </c>
      <c r="AP41" s="276" t="str">
        <f t="shared" ca="1" si="15"/>
        <v/>
      </c>
      <c r="AQ41" s="276" t="str">
        <f t="shared" ca="1" si="15"/>
        <v/>
      </c>
      <c r="AR41" s="276" t="str">
        <f t="shared" ca="1" si="14"/>
        <v/>
      </c>
      <c r="AS41" s="276" t="str">
        <f t="shared" ca="1" si="14"/>
        <v/>
      </c>
      <c r="AT41" s="276" t="str">
        <f t="shared" ca="1" si="14"/>
        <v/>
      </c>
      <c r="AU41" s="276" t="str">
        <f t="shared" ca="1" si="14"/>
        <v/>
      </c>
      <c r="AV41" s="276" t="str">
        <f t="shared" ca="1" si="14"/>
        <v/>
      </c>
      <c r="AW41" s="276" t="str">
        <f t="shared" ca="1" si="14"/>
        <v/>
      </c>
      <c r="AX41" s="276" t="str">
        <f t="shared" ca="1" si="14"/>
        <v/>
      </c>
      <c r="AY41" s="276" t="str">
        <f t="shared" ca="1" si="14"/>
        <v/>
      </c>
      <c r="AZ41" s="276" t="str">
        <f t="shared" ca="1" si="14"/>
        <v/>
      </c>
      <c r="BA41" s="276" t="str">
        <f t="shared" ca="1" si="14"/>
        <v/>
      </c>
      <c r="BB41" s="276" t="str">
        <f t="shared" ca="1" si="14"/>
        <v/>
      </c>
      <c r="BC41" s="276" t="str">
        <f t="shared" ca="1" si="14"/>
        <v/>
      </c>
      <c r="BD41" s="276" t="str">
        <f t="shared" ca="1" si="14"/>
        <v/>
      </c>
      <c r="BE41" s="276" t="str">
        <f t="shared" ca="1" si="14"/>
        <v/>
      </c>
      <c r="BF41" s="276" t="str">
        <f t="shared" ca="1" si="14"/>
        <v/>
      </c>
      <c r="BG41" s="276" t="str">
        <f t="shared" ref="AR41:BK54" ca="1" si="18">IF(LEN(INDIRECT("SWMETA!"&amp;$B41&amp;BG$14))=0,"",INDIRECT("SWMETA!"&amp;$B41&amp;BG$14))</f>
        <v/>
      </c>
      <c r="BH41" s="276" t="str">
        <f t="shared" ca="1" si="18"/>
        <v/>
      </c>
      <c r="BI41" s="276" t="str">
        <f t="shared" ca="1" si="18"/>
        <v/>
      </c>
      <c r="BJ41" s="276" t="str">
        <f t="shared" ca="1" si="18"/>
        <v/>
      </c>
      <c r="BK41" s="276" t="str">
        <f t="shared" ca="1" si="18"/>
        <v/>
      </c>
      <c r="BL41" s="110"/>
      <c r="BM41" s="110"/>
      <c r="BN41" s="110"/>
      <c r="BO41" s="110"/>
      <c r="BP41" s="110"/>
      <c r="BQ41" s="110"/>
      <c r="BR41" s="110"/>
      <c r="BS41" s="110"/>
      <c r="BT41" s="110"/>
      <c r="BU41" s="110"/>
      <c r="BV41" s="110"/>
    </row>
    <row r="42" spans="1:74" customFormat="1" ht="13.5" customHeight="1" x14ac:dyDescent="0.2">
      <c r="A42" s="113"/>
      <c r="B42" s="113" t="str">
        <f t="shared" si="1"/>
        <v>AE</v>
      </c>
      <c r="C42" s="126"/>
      <c r="D42" s="126"/>
      <c r="E42" s="126"/>
      <c r="F42" s="268" t="str">
        <f t="shared" ca="1" si="2"/>
        <v>To_Replace</v>
      </c>
      <c r="G42" s="284"/>
      <c r="H42" s="270" t="s">
        <v>522</v>
      </c>
      <c r="I42" s="135" t="s">
        <v>557</v>
      </c>
      <c r="J42" s="135" t="s">
        <v>147</v>
      </c>
      <c r="K42" s="135" t="s">
        <v>147</v>
      </c>
      <c r="L42" s="272" t="s">
        <v>497</v>
      </c>
      <c r="M42" s="134" t="s">
        <v>221</v>
      </c>
      <c r="N42" s="276" t="str">
        <f t="shared" ca="1" si="17"/>
        <v/>
      </c>
      <c r="O42" s="276" t="str">
        <f t="shared" ca="1" si="17"/>
        <v/>
      </c>
      <c r="P42" s="276" t="str">
        <f t="shared" ca="1" si="17"/>
        <v/>
      </c>
      <c r="Q42" s="276" t="str">
        <f t="shared" ca="1" si="17"/>
        <v/>
      </c>
      <c r="R42" s="276" t="str">
        <f t="shared" ca="1" si="17"/>
        <v/>
      </c>
      <c r="S42" s="276" t="str">
        <f t="shared" ca="1" si="17"/>
        <v/>
      </c>
      <c r="T42" s="276" t="str">
        <f t="shared" ca="1" si="17"/>
        <v/>
      </c>
      <c r="U42" s="276" t="str">
        <f t="shared" ca="1" si="17"/>
        <v/>
      </c>
      <c r="V42" s="276" t="str">
        <f t="shared" ca="1" si="17"/>
        <v/>
      </c>
      <c r="W42" s="276" t="str">
        <f t="shared" ca="1" si="17"/>
        <v/>
      </c>
      <c r="X42" s="276" t="str">
        <f t="shared" ca="1" si="17"/>
        <v/>
      </c>
      <c r="Y42" s="276" t="str">
        <f t="shared" ca="1" si="17"/>
        <v/>
      </c>
      <c r="Z42" s="276" t="str">
        <f t="shared" ca="1" si="17"/>
        <v/>
      </c>
      <c r="AA42" s="276" t="str">
        <f t="shared" ca="1" si="17"/>
        <v/>
      </c>
      <c r="AB42" s="276" t="str">
        <f t="shared" ca="1" si="17"/>
        <v/>
      </c>
      <c r="AC42" s="276" t="str">
        <f t="shared" ca="1" si="17"/>
        <v/>
      </c>
      <c r="AD42" s="276" t="str">
        <f t="shared" ca="1" si="15"/>
        <v/>
      </c>
      <c r="AE42" s="276" t="str">
        <f t="shared" ca="1" si="15"/>
        <v/>
      </c>
      <c r="AF42" s="276" t="str">
        <f t="shared" ca="1" si="15"/>
        <v/>
      </c>
      <c r="AG42" s="276" t="str">
        <f t="shared" ca="1" si="15"/>
        <v/>
      </c>
      <c r="AH42" s="276" t="str">
        <f t="shared" ca="1" si="15"/>
        <v/>
      </c>
      <c r="AI42" s="276" t="str">
        <f t="shared" ca="1" si="15"/>
        <v/>
      </c>
      <c r="AJ42" s="276" t="str">
        <f t="shared" ca="1" si="15"/>
        <v/>
      </c>
      <c r="AK42" s="276" t="str">
        <f t="shared" ca="1" si="15"/>
        <v/>
      </c>
      <c r="AL42" s="276" t="str">
        <f t="shared" ca="1" si="15"/>
        <v/>
      </c>
      <c r="AM42" s="276" t="str">
        <f t="shared" ca="1" si="15"/>
        <v/>
      </c>
      <c r="AN42" s="276" t="str">
        <f t="shared" ca="1" si="15"/>
        <v/>
      </c>
      <c r="AO42" s="276" t="str">
        <f t="shared" ca="1" si="15"/>
        <v/>
      </c>
      <c r="AP42" s="276" t="str">
        <f t="shared" ca="1" si="15"/>
        <v/>
      </c>
      <c r="AQ42" s="276" t="str">
        <f t="shared" ca="1" si="15"/>
        <v/>
      </c>
      <c r="AR42" s="276" t="str">
        <f t="shared" ca="1" si="18"/>
        <v/>
      </c>
      <c r="AS42" s="276" t="str">
        <f t="shared" ca="1" si="18"/>
        <v/>
      </c>
      <c r="AT42" s="276" t="str">
        <f t="shared" ca="1" si="18"/>
        <v/>
      </c>
      <c r="AU42" s="276" t="str">
        <f t="shared" ca="1" si="18"/>
        <v/>
      </c>
      <c r="AV42" s="276" t="str">
        <f t="shared" ca="1" si="18"/>
        <v/>
      </c>
      <c r="AW42" s="276" t="str">
        <f t="shared" ca="1" si="18"/>
        <v/>
      </c>
      <c r="AX42" s="276" t="str">
        <f t="shared" ca="1" si="18"/>
        <v/>
      </c>
      <c r="AY42" s="276" t="str">
        <f t="shared" ca="1" si="18"/>
        <v/>
      </c>
      <c r="AZ42" s="276" t="str">
        <f t="shared" ca="1" si="18"/>
        <v/>
      </c>
      <c r="BA42" s="276" t="str">
        <f t="shared" ca="1" si="18"/>
        <v/>
      </c>
      <c r="BB42" s="276" t="str">
        <f t="shared" ca="1" si="18"/>
        <v/>
      </c>
      <c r="BC42" s="276" t="str">
        <f t="shared" ca="1" si="18"/>
        <v/>
      </c>
      <c r="BD42" s="276" t="str">
        <f t="shared" ca="1" si="18"/>
        <v/>
      </c>
      <c r="BE42" s="276" t="str">
        <f t="shared" ca="1" si="18"/>
        <v/>
      </c>
      <c r="BF42" s="276" t="str">
        <f t="shared" ca="1" si="18"/>
        <v/>
      </c>
      <c r="BG42" s="276" t="str">
        <f t="shared" ca="1" si="18"/>
        <v/>
      </c>
      <c r="BH42" s="276" t="str">
        <f t="shared" ca="1" si="18"/>
        <v/>
      </c>
      <c r="BI42" s="276" t="str">
        <f t="shared" ca="1" si="18"/>
        <v/>
      </c>
      <c r="BJ42" s="276" t="str">
        <f t="shared" ca="1" si="18"/>
        <v/>
      </c>
      <c r="BK42" s="276" t="str">
        <f t="shared" ca="1" si="18"/>
        <v/>
      </c>
      <c r="BL42" s="110"/>
      <c r="BM42" s="110"/>
      <c r="BN42" s="110"/>
      <c r="BO42" s="110"/>
      <c r="BP42" s="110"/>
      <c r="BQ42" s="110"/>
      <c r="BR42" s="110"/>
      <c r="BS42" s="110"/>
      <c r="BT42" s="110"/>
      <c r="BU42" s="110"/>
      <c r="BV42" s="110"/>
    </row>
    <row r="43" spans="1:74" customFormat="1" ht="13.5" customHeight="1" x14ac:dyDescent="0.2">
      <c r="A43" s="113"/>
      <c r="B43" s="113" t="str">
        <f t="shared" si="1"/>
        <v>AF</v>
      </c>
      <c r="C43" s="126"/>
      <c r="D43" s="126"/>
      <c r="E43" s="126"/>
      <c r="F43" s="268" t="str">
        <f t="shared" ca="1" si="2"/>
        <v>Last_Order_Date</v>
      </c>
      <c r="G43" s="284"/>
      <c r="H43" s="270" t="s">
        <v>523</v>
      </c>
      <c r="I43" s="271" t="s">
        <v>557</v>
      </c>
      <c r="J43" s="135" t="s">
        <v>147</v>
      </c>
      <c r="K43" s="135" t="s">
        <v>147</v>
      </c>
      <c r="L43" s="272" t="s">
        <v>497</v>
      </c>
      <c r="M43" s="134" t="s">
        <v>221</v>
      </c>
      <c r="N43" s="289" t="str">
        <f t="shared" ca="1" si="17"/>
        <v/>
      </c>
      <c r="O43" s="289" t="str">
        <f t="shared" ca="1" si="17"/>
        <v/>
      </c>
      <c r="P43" s="289" t="str">
        <f t="shared" ca="1" si="17"/>
        <v/>
      </c>
      <c r="Q43" s="289" t="str">
        <f t="shared" ca="1" si="17"/>
        <v/>
      </c>
      <c r="R43" s="289" t="str">
        <f t="shared" ca="1" si="17"/>
        <v/>
      </c>
      <c r="S43" s="289" t="str">
        <f t="shared" ca="1" si="17"/>
        <v/>
      </c>
      <c r="T43" s="289" t="str">
        <f t="shared" ca="1" si="17"/>
        <v/>
      </c>
      <c r="U43" s="289" t="str">
        <f t="shared" ca="1" si="17"/>
        <v/>
      </c>
      <c r="V43" s="289" t="str">
        <f t="shared" ca="1" si="17"/>
        <v/>
      </c>
      <c r="W43" s="289" t="str">
        <f t="shared" ca="1" si="17"/>
        <v/>
      </c>
      <c r="X43" s="289" t="str">
        <f t="shared" ca="1" si="17"/>
        <v/>
      </c>
      <c r="Y43" s="289" t="str">
        <f t="shared" ca="1" si="17"/>
        <v/>
      </c>
      <c r="Z43" s="289" t="str">
        <f t="shared" ca="1" si="17"/>
        <v/>
      </c>
      <c r="AA43" s="289" t="str">
        <f t="shared" ca="1" si="17"/>
        <v/>
      </c>
      <c r="AB43" s="289" t="str">
        <f t="shared" ca="1" si="17"/>
        <v/>
      </c>
      <c r="AC43" s="289" t="str">
        <f t="shared" ca="1" si="17"/>
        <v/>
      </c>
      <c r="AD43" s="289" t="str">
        <f t="shared" ca="1" si="15"/>
        <v/>
      </c>
      <c r="AE43" s="289" t="str">
        <f t="shared" ca="1" si="15"/>
        <v/>
      </c>
      <c r="AF43" s="289" t="str">
        <f t="shared" ca="1" si="15"/>
        <v/>
      </c>
      <c r="AG43" s="289" t="str">
        <f t="shared" ca="1" si="15"/>
        <v/>
      </c>
      <c r="AH43" s="289" t="str">
        <f t="shared" ca="1" si="15"/>
        <v/>
      </c>
      <c r="AI43" s="289" t="str">
        <f t="shared" ca="1" si="15"/>
        <v/>
      </c>
      <c r="AJ43" s="289" t="str">
        <f t="shared" ca="1" si="15"/>
        <v/>
      </c>
      <c r="AK43" s="289" t="str">
        <f t="shared" ca="1" si="15"/>
        <v/>
      </c>
      <c r="AL43" s="289" t="str">
        <f t="shared" ca="1" si="15"/>
        <v/>
      </c>
      <c r="AM43" s="289" t="str">
        <f t="shared" ca="1" si="15"/>
        <v/>
      </c>
      <c r="AN43" s="289" t="str">
        <f t="shared" ca="1" si="15"/>
        <v/>
      </c>
      <c r="AO43" s="289" t="str">
        <f t="shared" ca="1" si="15"/>
        <v/>
      </c>
      <c r="AP43" s="289" t="str">
        <f t="shared" ca="1" si="15"/>
        <v/>
      </c>
      <c r="AQ43" s="289" t="str">
        <f t="shared" ca="1" si="15"/>
        <v/>
      </c>
      <c r="AR43" s="289" t="str">
        <f t="shared" ca="1" si="18"/>
        <v/>
      </c>
      <c r="AS43" s="289" t="str">
        <f t="shared" ca="1" si="18"/>
        <v/>
      </c>
      <c r="AT43" s="289" t="str">
        <f t="shared" ca="1" si="18"/>
        <v/>
      </c>
      <c r="AU43" s="289" t="str">
        <f t="shared" ca="1" si="18"/>
        <v/>
      </c>
      <c r="AV43" s="289" t="str">
        <f t="shared" ca="1" si="18"/>
        <v/>
      </c>
      <c r="AW43" s="289" t="str">
        <f t="shared" ca="1" si="18"/>
        <v/>
      </c>
      <c r="AX43" s="289" t="str">
        <f t="shared" ca="1" si="18"/>
        <v/>
      </c>
      <c r="AY43" s="289" t="str">
        <f t="shared" ca="1" si="18"/>
        <v/>
      </c>
      <c r="AZ43" s="289" t="str">
        <f t="shared" ca="1" si="18"/>
        <v/>
      </c>
      <c r="BA43" s="289" t="str">
        <f t="shared" ca="1" si="18"/>
        <v/>
      </c>
      <c r="BB43" s="289" t="str">
        <f t="shared" ca="1" si="18"/>
        <v/>
      </c>
      <c r="BC43" s="289" t="str">
        <f t="shared" ca="1" si="18"/>
        <v/>
      </c>
      <c r="BD43" s="289" t="str">
        <f t="shared" ca="1" si="18"/>
        <v/>
      </c>
      <c r="BE43" s="289" t="str">
        <f t="shared" ca="1" si="18"/>
        <v/>
      </c>
      <c r="BF43" s="289" t="str">
        <f t="shared" ca="1" si="18"/>
        <v/>
      </c>
      <c r="BG43" s="289" t="str">
        <f t="shared" ca="1" si="18"/>
        <v/>
      </c>
      <c r="BH43" s="289" t="str">
        <f t="shared" ca="1" si="18"/>
        <v/>
      </c>
      <c r="BI43" s="289" t="str">
        <f t="shared" ca="1" si="18"/>
        <v/>
      </c>
      <c r="BJ43" s="289" t="str">
        <f t="shared" ca="1" si="18"/>
        <v/>
      </c>
      <c r="BK43" s="289" t="str">
        <f t="shared" ca="1" si="18"/>
        <v/>
      </c>
      <c r="BL43" s="110"/>
      <c r="BM43" s="110"/>
      <c r="BN43" s="110"/>
      <c r="BO43" s="110"/>
      <c r="BP43" s="110"/>
      <c r="BQ43" s="110"/>
      <c r="BR43" s="110"/>
      <c r="BS43" s="110"/>
      <c r="BT43" s="110"/>
      <c r="BU43" s="110"/>
      <c r="BV43" s="110"/>
    </row>
    <row r="44" spans="1:74" customFormat="1" ht="13.5" customHeight="1" x14ac:dyDescent="0.2">
      <c r="A44" s="113"/>
      <c r="B44" s="113" t="str">
        <f t="shared" si="1"/>
        <v>AG</v>
      </c>
      <c r="C44" s="126"/>
      <c r="D44" s="126"/>
      <c r="E44" s="126"/>
      <c r="F44" s="268" t="str">
        <f t="shared" ca="1" si="2"/>
        <v>Last_Delivery_Date</v>
      </c>
      <c r="G44" s="284"/>
      <c r="H44" s="270" t="s">
        <v>524</v>
      </c>
      <c r="I44" s="135" t="s">
        <v>557</v>
      </c>
      <c r="J44" s="135" t="s">
        <v>147</v>
      </c>
      <c r="K44" s="135" t="s">
        <v>147</v>
      </c>
      <c r="L44" s="272" t="s">
        <v>497</v>
      </c>
      <c r="M44" s="134" t="s">
        <v>221</v>
      </c>
      <c r="N44" s="289" t="str">
        <f t="shared" ca="1" si="17"/>
        <v/>
      </c>
      <c r="O44" s="289" t="str">
        <f t="shared" ca="1" si="17"/>
        <v/>
      </c>
      <c r="P44" s="289" t="str">
        <f t="shared" ca="1" si="17"/>
        <v/>
      </c>
      <c r="Q44" s="289" t="str">
        <f t="shared" ca="1" si="17"/>
        <v/>
      </c>
      <c r="R44" s="289" t="str">
        <f t="shared" ca="1" si="17"/>
        <v/>
      </c>
      <c r="S44" s="289" t="str">
        <f t="shared" ca="1" si="17"/>
        <v/>
      </c>
      <c r="T44" s="289" t="str">
        <f t="shared" ca="1" si="17"/>
        <v/>
      </c>
      <c r="U44" s="289" t="str">
        <f t="shared" ca="1" si="17"/>
        <v/>
      </c>
      <c r="V44" s="289" t="str">
        <f t="shared" ca="1" si="17"/>
        <v/>
      </c>
      <c r="W44" s="289" t="str">
        <f t="shared" ca="1" si="17"/>
        <v/>
      </c>
      <c r="X44" s="289" t="str">
        <f t="shared" ca="1" si="17"/>
        <v/>
      </c>
      <c r="Y44" s="289" t="str">
        <f t="shared" ca="1" si="17"/>
        <v/>
      </c>
      <c r="Z44" s="289" t="str">
        <f t="shared" ca="1" si="17"/>
        <v/>
      </c>
      <c r="AA44" s="289" t="str">
        <f t="shared" ca="1" si="17"/>
        <v/>
      </c>
      <c r="AB44" s="289" t="str">
        <f t="shared" ca="1" si="17"/>
        <v/>
      </c>
      <c r="AC44" s="289" t="str">
        <f t="shared" ca="1" si="17"/>
        <v/>
      </c>
      <c r="AD44" s="289" t="str">
        <f t="shared" ca="1" si="15"/>
        <v/>
      </c>
      <c r="AE44" s="289" t="str">
        <f t="shared" ca="1" si="15"/>
        <v/>
      </c>
      <c r="AF44" s="289" t="str">
        <f t="shared" ca="1" si="15"/>
        <v/>
      </c>
      <c r="AG44" s="289" t="str">
        <f t="shared" ca="1" si="15"/>
        <v/>
      </c>
      <c r="AH44" s="289" t="str">
        <f t="shared" ca="1" si="15"/>
        <v/>
      </c>
      <c r="AI44" s="289" t="str">
        <f t="shared" ca="1" si="15"/>
        <v/>
      </c>
      <c r="AJ44" s="289" t="str">
        <f t="shared" ca="1" si="15"/>
        <v/>
      </c>
      <c r="AK44" s="289" t="str">
        <f t="shared" ca="1" si="15"/>
        <v/>
      </c>
      <c r="AL44" s="289" t="str">
        <f t="shared" ca="1" si="15"/>
        <v/>
      </c>
      <c r="AM44" s="289" t="str">
        <f t="shared" ca="1" si="15"/>
        <v/>
      </c>
      <c r="AN44" s="289" t="str">
        <f t="shared" ca="1" si="15"/>
        <v/>
      </c>
      <c r="AO44" s="289" t="str">
        <f t="shared" ca="1" si="15"/>
        <v/>
      </c>
      <c r="AP44" s="289" t="str">
        <f t="shared" ca="1" si="15"/>
        <v/>
      </c>
      <c r="AQ44" s="289" t="str">
        <f t="shared" ca="1" si="15"/>
        <v/>
      </c>
      <c r="AR44" s="289" t="str">
        <f t="shared" ca="1" si="18"/>
        <v/>
      </c>
      <c r="AS44" s="289" t="str">
        <f t="shared" ca="1" si="18"/>
        <v/>
      </c>
      <c r="AT44" s="289" t="str">
        <f t="shared" ca="1" si="18"/>
        <v/>
      </c>
      <c r="AU44" s="289" t="str">
        <f t="shared" ca="1" si="18"/>
        <v/>
      </c>
      <c r="AV44" s="289" t="str">
        <f t="shared" ca="1" si="18"/>
        <v/>
      </c>
      <c r="AW44" s="289" t="str">
        <f t="shared" ca="1" si="18"/>
        <v/>
      </c>
      <c r="AX44" s="289" t="str">
        <f t="shared" ca="1" si="18"/>
        <v/>
      </c>
      <c r="AY44" s="289" t="str">
        <f t="shared" ca="1" si="18"/>
        <v/>
      </c>
      <c r="AZ44" s="289" t="str">
        <f t="shared" ca="1" si="18"/>
        <v/>
      </c>
      <c r="BA44" s="289" t="str">
        <f t="shared" ca="1" si="18"/>
        <v/>
      </c>
      <c r="BB44" s="289" t="str">
        <f t="shared" ca="1" si="18"/>
        <v/>
      </c>
      <c r="BC44" s="289" t="str">
        <f t="shared" ca="1" si="18"/>
        <v/>
      </c>
      <c r="BD44" s="289" t="str">
        <f t="shared" ca="1" si="18"/>
        <v/>
      </c>
      <c r="BE44" s="289" t="str">
        <f t="shared" ca="1" si="18"/>
        <v/>
      </c>
      <c r="BF44" s="289" t="str">
        <f t="shared" ca="1" si="18"/>
        <v/>
      </c>
      <c r="BG44" s="289" t="str">
        <f t="shared" ca="1" si="18"/>
        <v/>
      </c>
      <c r="BH44" s="289" t="str">
        <f t="shared" ca="1" si="18"/>
        <v/>
      </c>
      <c r="BI44" s="289" t="str">
        <f t="shared" ca="1" si="18"/>
        <v/>
      </c>
      <c r="BJ44" s="289" t="str">
        <f t="shared" ca="1" si="18"/>
        <v/>
      </c>
      <c r="BK44" s="289" t="str">
        <f t="shared" ca="1" si="18"/>
        <v/>
      </c>
      <c r="BL44" s="110"/>
      <c r="BM44" s="110"/>
      <c r="BN44" s="110"/>
      <c r="BO44" s="110"/>
      <c r="BP44" s="110"/>
      <c r="BQ44" s="110"/>
      <c r="BR44" s="110"/>
      <c r="BS44" s="110"/>
      <c r="BT44" s="110"/>
      <c r="BU44" s="110"/>
      <c r="BV44" s="110"/>
    </row>
    <row r="45" spans="1:74" customFormat="1" ht="13.5" customHeight="1" x14ac:dyDescent="0.2">
      <c r="A45" s="113"/>
      <c r="B45" s="113" t="str">
        <f t="shared" si="1"/>
        <v>AH</v>
      </c>
      <c r="C45" s="126"/>
      <c r="D45" s="126"/>
      <c r="E45" s="126"/>
      <c r="F45" s="268" t="str">
        <f t="shared" ca="1" si="2"/>
        <v>DPA_Reporting_Flag</v>
      </c>
      <c r="G45" s="284"/>
      <c r="H45" s="270" t="s">
        <v>525</v>
      </c>
      <c r="I45" s="135" t="s">
        <v>557</v>
      </c>
      <c r="J45" s="135" t="s">
        <v>147</v>
      </c>
      <c r="K45" s="135" t="s">
        <v>147</v>
      </c>
      <c r="L45" s="272" t="s">
        <v>497</v>
      </c>
      <c r="M45" s="134" t="s">
        <v>221</v>
      </c>
      <c r="N45" s="276" t="str">
        <f t="shared" ca="1" si="17"/>
        <v/>
      </c>
      <c r="O45" s="276" t="str">
        <f t="shared" ca="1" si="17"/>
        <v/>
      </c>
      <c r="P45" s="276" t="str">
        <f t="shared" ca="1" si="17"/>
        <v/>
      </c>
      <c r="Q45" s="276" t="str">
        <f t="shared" ca="1" si="17"/>
        <v/>
      </c>
      <c r="R45" s="276" t="str">
        <f t="shared" ca="1" si="17"/>
        <v/>
      </c>
      <c r="S45" s="276" t="str">
        <f t="shared" ca="1" si="17"/>
        <v/>
      </c>
      <c r="T45" s="276" t="str">
        <f t="shared" ca="1" si="17"/>
        <v/>
      </c>
      <c r="U45" s="276" t="str">
        <f t="shared" ca="1" si="17"/>
        <v/>
      </c>
      <c r="V45" s="276" t="str">
        <f t="shared" ca="1" si="17"/>
        <v/>
      </c>
      <c r="W45" s="276" t="str">
        <f t="shared" ca="1" si="17"/>
        <v/>
      </c>
      <c r="X45" s="276" t="str">
        <f t="shared" ca="1" si="17"/>
        <v/>
      </c>
      <c r="Y45" s="276" t="str">
        <f t="shared" ca="1" si="17"/>
        <v/>
      </c>
      <c r="Z45" s="276" t="str">
        <f t="shared" ca="1" si="17"/>
        <v/>
      </c>
      <c r="AA45" s="276" t="str">
        <f t="shared" ca="1" si="17"/>
        <v/>
      </c>
      <c r="AB45" s="276" t="str">
        <f t="shared" ca="1" si="17"/>
        <v/>
      </c>
      <c r="AC45" s="276" t="str">
        <f t="shared" ca="1" si="17"/>
        <v/>
      </c>
      <c r="AD45" s="276" t="str">
        <f t="shared" ca="1" si="15"/>
        <v/>
      </c>
      <c r="AE45" s="276" t="str">
        <f t="shared" ca="1" si="15"/>
        <v/>
      </c>
      <c r="AF45" s="276" t="str">
        <f t="shared" ca="1" si="15"/>
        <v/>
      </c>
      <c r="AG45" s="276" t="str">
        <f t="shared" ca="1" si="15"/>
        <v/>
      </c>
      <c r="AH45" s="276" t="str">
        <f t="shared" ca="1" si="15"/>
        <v/>
      </c>
      <c r="AI45" s="276" t="str">
        <f t="shared" ca="1" si="15"/>
        <v/>
      </c>
      <c r="AJ45" s="276" t="str">
        <f t="shared" ca="1" si="15"/>
        <v/>
      </c>
      <c r="AK45" s="276" t="str">
        <f t="shared" ca="1" si="15"/>
        <v/>
      </c>
      <c r="AL45" s="276" t="str">
        <f t="shared" ca="1" si="15"/>
        <v/>
      </c>
      <c r="AM45" s="276" t="str">
        <f t="shared" ca="1" si="15"/>
        <v/>
      </c>
      <c r="AN45" s="276" t="str">
        <f t="shared" ca="1" si="15"/>
        <v/>
      </c>
      <c r="AO45" s="276" t="str">
        <f t="shared" ca="1" si="15"/>
        <v/>
      </c>
      <c r="AP45" s="276" t="str">
        <f t="shared" ca="1" si="15"/>
        <v/>
      </c>
      <c r="AQ45" s="276" t="str">
        <f t="shared" ca="1" si="15"/>
        <v/>
      </c>
      <c r="AR45" s="276" t="str">
        <f t="shared" ca="1" si="18"/>
        <v/>
      </c>
      <c r="AS45" s="276" t="str">
        <f t="shared" ca="1" si="18"/>
        <v/>
      </c>
      <c r="AT45" s="276" t="str">
        <f t="shared" ca="1" si="18"/>
        <v/>
      </c>
      <c r="AU45" s="276" t="str">
        <f t="shared" ca="1" si="18"/>
        <v/>
      </c>
      <c r="AV45" s="276" t="str">
        <f t="shared" ca="1" si="18"/>
        <v/>
      </c>
      <c r="AW45" s="276" t="str">
        <f t="shared" ca="1" si="18"/>
        <v/>
      </c>
      <c r="AX45" s="276" t="str">
        <f t="shared" ca="1" si="18"/>
        <v/>
      </c>
      <c r="AY45" s="276" t="str">
        <f t="shared" ca="1" si="18"/>
        <v/>
      </c>
      <c r="AZ45" s="276" t="str">
        <f t="shared" ca="1" si="18"/>
        <v/>
      </c>
      <c r="BA45" s="276" t="str">
        <f t="shared" ca="1" si="18"/>
        <v/>
      </c>
      <c r="BB45" s="276" t="str">
        <f t="shared" ca="1" si="18"/>
        <v/>
      </c>
      <c r="BC45" s="276" t="str">
        <f t="shared" ca="1" si="18"/>
        <v/>
      </c>
      <c r="BD45" s="276" t="str">
        <f t="shared" ca="1" si="18"/>
        <v/>
      </c>
      <c r="BE45" s="276" t="str">
        <f t="shared" ca="1" si="18"/>
        <v/>
      </c>
      <c r="BF45" s="276" t="str">
        <f t="shared" ca="1" si="18"/>
        <v/>
      </c>
      <c r="BG45" s="276" t="str">
        <f t="shared" ca="1" si="18"/>
        <v/>
      </c>
      <c r="BH45" s="276" t="str">
        <f t="shared" ca="1" si="18"/>
        <v/>
      </c>
      <c r="BI45" s="276" t="str">
        <f t="shared" ca="1" si="18"/>
        <v/>
      </c>
      <c r="BJ45" s="276" t="str">
        <f t="shared" ca="1" si="18"/>
        <v/>
      </c>
      <c r="BK45" s="276" t="str">
        <f t="shared" ca="1" si="18"/>
        <v/>
      </c>
      <c r="BL45" s="110"/>
      <c r="BM45" s="110"/>
      <c r="BN45" s="110"/>
      <c r="BO45" s="110"/>
      <c r="BP45" s="110"/>
      <c r="BQ45" s="110"/>
      <c r="BR45" s="110"/>
      <c r="BS45" s="110"/>
      <c r="BT45" s="110"/>
      <c r="BU45" s="110"/>
      <c r="BV45" s="110"/>
    </row>
    <row r="46" spans="1:74" customFormat="1" ht="13.5" customHeight="1" x14ac:dyDescent="0.2">
      <c r="A46" s="113"/>
      <c r="B46" s="113" t="str">
        <f t="shared" si="1"/>
        <v>AI</v>
      </c>
      <c r="C46" s="126"/>
      <c r="D46" s="126"/>
      <c r="E46" s="126"/>
      <c r="F46" s="268" t="str">
        <f t="shared" ca="1" si="2"/>
        <v>GIC</v>
      </c>
      <c r="G46" s="284"/>
      <c r="H46" s="270" t="s">
        <v>526</v>
      </c>
      <c r="I46" s="271" t="s">
        <v>557</v>
      </c>
      <c r="J46" s="135" t="s">
        <v>147</v>
      </c>
      <c r="K46" s="135" t="s">
        <v>147</v>
      </c>
      <c r="L46" s="272" t="s">
        <v>497</v>
      </c>
      <c r="M46" s="134" t="s">
        <v>221</v>
      </c>
      <c r="N46" s="276" t="str">
        <f t="shared" ca="1" si="17"/>
        <v/>
      </c>
      <c r="O46" s="276" t="str">
        <f t="shared" ca="1" si="17"/>
        <v/>
      </c>
      <c r="P46" s="276" t="str">
        <f t="shared" ca="1" si="17"/>
        <v/>
      </c>
      <c r="Q46" s="276" t="str">
        <f t="shared" ca="1" si="17"/>
        <v/>
      </c>
      <c r="R46" s="276" t="str">
        <f t="shared" ca="1" si="17"/>
        <v/>
      </c>
      <c r="S46" s="276" t="str">
        <f t="shared" ca="1" si="17"/>
        <v/>
      </c>
      <c r="T46" s="276" t="str">
        <f t="shared" ca="1" si="17"/>
        <v/>
      </c>
      <c r="U46" s="276" t="str">
        <f t="shared" ca="1" si="17"/>
        <v/>
      </c>
      <c r="V46" s="276" t="str">
        <f t="shared" ca="1" si="17"/>
        <v/>
      </c>
      <c r="W46" s="276" t="str">
        <f t="shared" ca="1" si="17"/>
        <v/>
      </c>
      <c r="X46" s="276" t="str">
        <f t="shared" ca="1" si="17"/>
        <v/>
      </c>
      <c r="Y46" s="276" t="str">
        <f t="shared" ca="1" si="17"/>
        <v/>
      </c>
      <c r="Z46" s="276" t="str">
        <f t="shared" ca="1" si="17"/>
        <v/>
      </c>
      <c r="AA46" s="276" t="str">
        <f t="shared" ca="1" si="17"/>
        <v/>
      </c>
      <c r="AB46" s="276" t="str">
        <f t="shared" ca="1" si="17"/>
        <v/>
      </c>
      <c r="AC46" s="276" t="str">
        <f t="shared" ca="1" si="17"/>
        <v/>
      </c>
      <c r="AD46" s="276" t="str">
        <f t="shared" ca="1" si="15"/>
        <v/>
      </c>
      <c r="AE46" s="276" t="str">
        <f t="shared" ca="1" si="15"/>
        <v/>
      </c>
      <c r="AF46" s="276" t="str">
        <f t="shared" ca="1" si="15"/>
        <v/>
      </c>
      <c r="AG46" s="276" t="str">
        <f t="shared" ca="1" si="15"/>
        <v/>
      </c>
      <c r="AH46" s="276" t="str">
        <f t="shared" ca="1" si="15"/>
        <v/>
      </c>
      <c r="AI46" s="276" t="str">
        <f t="shared" ca="1" si="15"/>
        <v/>
      </c>
      <c r="AJ46" s="276" t="str">
        <f t="shared" ca="1" si="15"/>
        <v/>
      </c>
      <c r="AK46" s="276" t="str">
        <f t="shared" ca="1" si="15"/>
        <v/>
      </c>
      <c r="AL46" s="276" t="str">
        <f t="shared" ca="1" si="15"/>
        <v/>
      </c>
      <c r="AM46" s="276" t="str">
        <f t="shared" ca="1" si="15"/>
        <v/>
      </c>
      <c r="AN46" s="276" t="str">
        <f t="shared" ca="1" si="15"/>
        <v/>
      </c>
      <c r="AO46" s="276" t="str">
        <f t="shared" ca="1" si="15"/>
        <v/>
      </c>
      <c r="AP46" s="276" t="str">
        <f t="shared" ca="1" si="15"/>
        <v/>
      </c>
      <c r="AQ46" s="276" t="str">
        <f t="shared" ca="1" si="15"/>
        <v/>
      </c>
      <c r="AR46" s="276" t="str">
        <f t="shared" ca="1" si="18"/>
        <v/>
      </c>
      <c r="AS46" s="276" t="str">
        <f t="shared" ca="1" si="18"/>
        <v/>
      </c>
      <c r="AT46" s="276" t="str">
        <f t="shared" ca="1" si="18"/>
        <v/>
      </c>
      <c r="AU46" s="276" t="str">
        <f t="shared" ca="1" si="18"/>
        <v/>
      </c>
      <c r="AV46" s="276" t="str">
        <f t="shared" ca="1" si="18"/>
        <v/>
      </c>
      <c r="AW46" s="276" t="str">
        <f t="shared" ca="1" si="18"/>
        <v/>
      </c>
      <c r="AX46" s="276" t="str">
        <f t="shared" ca="1" si="18"/>
        <v/>
      </c>
      <c r="AY46" s="276" t="str">
        <f t="shared" ca="1" si="18"/>
        <v/>
      </c>
      <c r="AZ46" s="276" t="str">
        <f t="shared" ca="1" si="18"/>
        <v/>
      </c>
      <c r="BA46" s="276" t="str">
        <f t="shared" ca="1" si="18"/>
        <v/>
      </c>
      <c r="BB46" s="276" t="str">
        <f t="shared" ca="1" si="18"/>
        <v/>
      </c>
      <c r="BC46" s="276" t="str">
        <f t="shared" ca="1" si="18"/>
        <v/>
      </c>
      <c r="BD46" s="276" t="str">
        <f t="shared" ca="1" si="18"/>
        <v/>
      </c>
      <c r="BE46" s="276" t="str">
        <f t="shared" ca="1" si="18"/>
        <v/>
      </c>
      <c r="BF46" s="276" t="str">
        <f t="shared" ca="1" si="18"/>
        <v/>
      </c>
      <c r="BG46" s="276" t="str">
        <f t="shared" ca="1" si="18"/>
        <v/>
      </c>
      <c r="BH46" s="276" t="str">
        <f t="shared" ca="1" si="18"/>
        <v/>
      </c>
      <c r="BI46" s="276" t="str">
        <f t="shared" ca="1" si="18"/>
        <v/>
      </c>
      <c r="BJ46" s="276" t="str">
        <f t="shared" ca="1" si="18"/>
        <v/>
      </c>
      <c r="BK46" s="276" t="str">
        <f t="shared" ca="1" si="18"/>
        <v/>
      </c>
      <c r="BL46" s="110"/>
      <c r="BM46" s="110"/>
      <c r="BN46" s="110"/>
      <c r="BO46" s="110"/>
      <c r="BP46" s="110"/>
      <c r="BQ46" s="110"/>
      <c r="BR46" s="110"/>
      <c r="BS46" s="110"/>
      <c r="BT46" s="110"/>
      <c r="BU46" s="110"/>
      <c r="BV46" s="110"/>
    </row>
    <row r="47" spans="1:74" customFormat="1" ht="13.5" customHeight="1" x14ac:dyDescent="0.2">
      <c r="A47" s="113"/>
      <c r="B47" s="113" t="str">
        <f t="shared" si="1"/>
        <v>AJ</v>
      </c>
      <c r="C47" s="126"/>
      <c r="D47" s="126"/>
      <c r="E47" s="126"/>
      <c r="F47" s="268" t="str">
        <f t="shared" ca="1" si="2"/>
        <v>Management_Reporting_Flag</v>
      </c>
      <c r="G47" s="284"/>
      <c r="H47" s="270" t="s">
        <v>527</v>
      </c>
      <c r="I47" s="135" t="s">
        <v>557</v>
      </c>
      <c r="J47" s="135" t="s">
        <v>147</v>
      </c>
      <c r="K47" s="135" t="s">
        <v>147</v>
      </c>
      <c r="L47" s="272" t="s">
        <v>497</v>
      </c>
      <c r="M47" s="134" t="s">
        <v>221</v>
      </c>
      <c r="N47" s="276" t="str">
        <f t="shared" ca="1" si="17"/>
        <v/>
      </c>
      <c r="O47" s="276" t="str">
        <f t="shared" ca="1" si="17"/>
        <v/>
      </c>
      <c r="P47" s="276" t="str">
        <f t="shared" ca="1" si="17"/>
        <v/>
      </c>
      <c r="Q47" s="276" t="str">
        <f t="shared" ca="1" si="17"/>
        <v/>
      </c>
      <c r="R47" s="276" t="str">
        <f t="shared" ca="1" si="17"/>
        <v/>
      </c>
      <c r="S47" s="276" t="str">
        <f t="shared" ca="1" si="17"/>
        <v/>
      </c>
      <c r="T47" s="276" t="str">
        <f t="shared" ca="1" si="17"/>
        <v/>
      </c>
      <c r="U47" s="276" t="str">
        <f t="shared" ca="1" si="17"/>
        <v/>
      </c>
      <c r="V47" s="276" t="str">
        <f t="shared" ca="1" si="17"/>
        <v/>
      </c>
      <c r="W47" s="276" t="str">
        <f t="shared" ca="1" si="17"/>
        <v/>
      </c>
      <c r="X47" s="276" t="str">
        <f t="shared" ca="1" si="17"/>
        <v/>
      </c>
      <c r="Y47" s="276" t="str">
        <f t="shared" ca="1" si="17"/>
        <v/>
      </c>
      <c r="Z47" s="276" t="str">
        <f t="shared" ca="1" si="17"/>
        <v/>
      </c>
      <c r="AA47" s="276" t="str">
        <f t="shared" ca="1" si="17"/>
        <v/>
      </c>
      <c r="AB47" s="276" t="str">
        <f t="shared" ca="1" si="17"/>
        <v/>
      </c>
      <c r="AC47" s="276" t="str">
        <f t="shared" ca="1" si="17"/>
        <v/>
      </c>
      <c r="AD47" s="276" t="str">
        <f t="shared" ref="AD47:AS62" ca="1" si="19">IF(LEN(INDIRECT("SWMETA!"&amp;$B47&amp;AD$14))=0,"",INDIRECT("SWMETA!"&amp;$B47&amp;AD$14))</f>
        <v/>
      </c>
      <c r="AE47" s="276" t="str">
        <f t="shared" ca="1" si="19"/>
        <v/>
      </c>
      <c r="AF47" s="276" t="str">
        <f t="shared" ca="1" si="19"/>
        <v/>
      </c>
      <c r="AG47" s="276" t="str">
        <f t="shared" ca="1" si="19"/>
        <v/>
      </c>
      <c r="AH47" s="276" t="str">
        <f t="shared" ca="1" si="19"/>
        <v/>
      </c>
      <c r="AI47" s="276" t="str">
        <f t="shared" ca="1" si="19"/>
        <v/>
      </c>
      <c r="AJ47" s="276" t="str">
        <f t="shared" ca="1" si="19"/>
        <v/>
      </c>
      <c r="AK47" s="276" t="str">
        <f t="shared" ca="1" si="19"/>
        <v/>
      </c>
      <c r="AL47" s="276" t="str">
        <f t="shared" ca="1" si="19"/>
        <v/>
      </c>
      <c r="AM47" s="276" t="str">
        <f t="shared" ca="1" si="19"/>
        <v/>
      </c>
      <c r="AN47" s="276" t="str">
        <f t="shared" ca="1" si="19"/>
        <v/>
      </c>
      <c r="AO47" s="276" t="str">
        <f t="shared" ca="1" si="19"/>
        <v/>
      </c>
      <c r="AP47" s="276" t="str">
        <f t="shared" ca="1" si="19"/>
        <v/>
      </c>
      <c r="AQ47" s="276" t="str">
        <f t="shared" ca="1" si="19"/>
        <v/>
      </c>
      <c r="AR47" s="276" t="str">
        <f t="shared" ca="1" si="19"/>
        <v/>
      </c>
      <c r="AS47" s="276" t="str">
        <f t="shared" ca="1" si="19"/>
        <v/>
      </c>
      <c r="AT47" s="276" t="str">
        <f t="shared" ca="1" si="18"/>
        <v/>
      </c>
      <c r="AU47" s="276" t="str">
        <f t="shared" ca="1" si="18"/>
        <v/>
      </c>
      <c r="AV47" s="276" t="str">
        <f t="shared" ca="1" si="18"/>
        <v/>
      </c>
      <c r="AW47" s="276" t="str">
        <f t="shared" ca="1" si="18"/>
        <v/>
      </c>
      <c r="AX47" s="276" t="str">
        <f t="shared" ca="1" si="18"/>
        <v/>
      </c>
      <c r="AY47" s="276" t="str">
        <f t="shared" ca="1" si="18"/>
        <v/>
      </c>
      <c r="AZ47" s="276" t="str">
        <f t="shared" ca="1" si="18"/>
        <v/>
      </c>
      <c r="BA47" s="276" t="str">
        <f t="shared" ca="1" si="18"/>
        <v/>
      </c>
      <c r="BB47" s="276" t="str">
        <f t="shared" ca="1" si="18"/>
        <v/>
      </c>
      <c r="BC47" s="276" t="str">
        <f t="shared" ca="1" si="18"/>
        <v/>
      </c>
      <c r="BD47" s="276" t="str">
        <f t="shared" ca="1" si="18"/>
        <v/>
      </c>
      <c r="BE47" s="276" t="str">
        <f t="shared" ca="1" si="18"/>
        <v/>
      </c>
      <c r="BF47" s="276" t="str">
        <f t="shared" ca="1" si="18"/>
        <v/>
      </c>
      <c r="BG47" s="276" t="str">
        <f t="shared" ca="1" si="18"/>
        <v/>
      </c>
      <c r="BH47" s="276" t="str">
        <f t="shared" ca="1" si="18"/>
        <v/>
      </c>
      <c r="BI47" s="276" t="str">
        <f t="shared" ca="1" si="18"/>
        <v/>
      </c>
      <c r="BJ47" s="276" t="str">
        <f t="shared" ca="1" si="18"/>
        <v/>
      </c>
      <c r="BK47" s="276" t="str">
        <f t="shared" ca="1" si="18"/>
        <v/>
      </c>
      <c r="BL47" s="110"/>
      <c r="BM47" s="110"/>
      <c r="BN47" s="110"/>
      <c r="BO47" s="110"/>
      <c r="BP47" s="110"/>
      <c r="BQ47" s="110"/>
      <c r="BR47" s="110"/>
      <c r="BS47" s="110"/>
      <c r="BT47" s="110"/>
      <c r="BU47" s="110"/>
      <c r="BV47" s="110"/>
    </row>
    <row r="48" spans="1:74" customFormat="1" ht="13.5" customHeight="1" x14ac:dyDescent="0.2">
      <c r="A48" s="113"/>
      <c r="B48" s="113" t="str">
        <f t="shared" si="1"/>
        <v>AK</v>
      </c>
      <c r="C48" s="126"/>
      <c r="D48" s="126"/>
      <c r="E48" s="126"/>
      <c r="F48" s="268" t="str">
        <f t="shared" ca="1" si="2"/>
        <v>Port_Factor</v>
      </c>
      <c r="G48" s="284"/>
      <c r="H48" s="270" t="s">
        <v>528</v>
      </c>
      <c r="I48" s="135" t="s">
        <v>557</v>
      </c>
      <c r="J48" s="135" t="s">
        <v>147</v>
      </c>
      <c r="K48" s="135" t="s">
        <v>147</v>
      </c>
      <c r="L48" s="272" t="s">
        <v>497</v>
      </c>
      <c r="M48" s="134" t="s">
        <v>221</v>
      </c>
      <c r="N48" s="276" t="str">
        <f t="shared" ca="1" si="17"/>
        <v/>
      </c>
      <c r="O48" s="276" t="str">
        <f t="shared" ca="1" si="17"/>
        <v/>
      </c>
      <c r="P48" s="276" t="str">
        <f t="shared" ca="1" si="17"/>
        <v/>
      </c>
      <c r="Q48" s="276" t="str">
        <f t="shared" ca="1" si="17"/>
        <v/>
      </c>
      <c r="R48" s="276" t="str">
        <f t="shared" ca="1" si="17"/>
        <v/>
      </c>
      <c r="S48" s="276" t="str">
        <f t="shared" ca="1" si="17"/>
        <v/>
      </c>
      <c r="T48" s="276" t="str">
        <f t="shared" ca="1" si="17"/>
        <v/>
      </c>
      <c r="U48" s="276" t="str">
        <f t="shared" ca="1" si="17"/>
        <v/>
      </c>
      <c r="V48" s="276" t="str">
        <f t="shared" ca="1" si="17"/>
        <v/>
      </c>
      <c r="W48" s="276" t="str">
        <f t="shared" ca="1" si="17"/>
        <v/>
      </c>
      <c r="X48" s="276" t="str">
        <f t="shared" ca="1" si="17"/>
        <v/>
      </c>
      <c r="Y48" s="276" t="str">
        <f t="shared" ca="1" si="17"/>
        <v/>
      </c>
      <c r="Z48" s="276" t="str">
        <f t="shared" ca="1" si="17"/>
        <v/>
      </c>
      <c r="AA48" s="276" t="str">
        <f t="shared" ca="1" si="17"/>
        <v/>
      </c>
      <c r="AB48" s="276" t="str">
        <f t="shared" ca="1" si="17"/>
        <v/>
      </c>
      <c r="AC48" s="276" t="str">
        <f t="shared" ref="AC48:AC63" ca="1" si="20">IF(LEN(INDIRECT("SWMETA!"&amp;$B48&amp;AC$14))=0,"",INDIRECT("SWMETA!"&amp;$B48&amp;AC$14))</f>
        <v/>
      </c>
      <c r="AD48" s="276" t="str">
        <f t="shared" ca="1" si="19"/>
        <v/>
      </c>
      <c r="AE48" s="276" t="str">
        <f t="shared" ca="1" si="19"/>
        <v/>
      </c>
      <c r="AF48" s="276" t="str">
        <f t="shared" ca="1" si="19"/>
        <v/>
      </c>
      <c r="AG48" s="276" t="str">
        <f t="shared" ca="1" si="19"/>
        <v/>
      </c>
      <c r="AH48" s="276" t="str">
        <f t="shared" ca="1" si="19"/>
        <v/>
      </c>
      <c r="AI48" s="276" t="str">
        <f t="shared" ca="1" si="19"/>
        <v/>
      </c>
      <c r="AJ48" s="276" t="str">
        <f t="shared" ca="1" si="19"/>
        <v/>
      </c>
      <c r="AK48" s="276" t="str">
        <f t="shared" ca="1" si="19"/>
        <v/>
      </c>
      <c r="AL48" s="276" t="str">
        <f t="shared" ca="1" si="19"/>
        <v/>
      </c>
      <c r="AM48" s="276" t="str">
        <f t="shared" ca="1" si="19"/>
        <v/>
      </c>
      <c r="AN48" s="276" t="str">
        <f t="shared" ca="1" si="19"/>
        <v/>
      </c>
      <c r="AO48" s="276" t="str">
        <f t="shared" ca="1" si="19"/>
        <v/>
      </c>
      <c r="AP48" s="276" t="str">
        <f t="shared" ca="1" si="19"/>
        <v/>
      </c>
      <c r="AQ48" s="276" t="str">
        <f t="shared" ca="1" si="19"/>
        <v/>
      </c>
      <c r="AR48" s="276" t="str">
        <f t="shared" ca="1" si="18"/>
        <v/>
      </c>
      <c r="AS48" s="276" t="str">
        <f t="shared" ca="1" si="18"/>
        <v/>
      </c>
      <c r="AT48" s="276" t="str">
        <f t="shared" ca="1" si="18"/>
        <v/>
      </c>
      <c r="AU48" s="276" t="str">
        <f t="shared" ca="1" si="18"/>
        <v/>
      </c>
      <c r="AV48" s="276" t="str">
        <f t="shared" ca="1" si="18"/>
        <v/>
      </c>
      <c r="AW48" s="276" t="str">
        <f t="shared" ca="1" si="18"/>
        <v/>
      </c>
      <c r="AX48" s="276" t="str">
        <f t="shared" ca="1" si="18"/>
        <v/>
      </c>
      <c r="AY48" s="276" t="str">
        <f t="shared" ca="1" si="18"/>
        <v/>
      </c>
      <c r="AZ48" s="276" t="str">
        <f t="shared" ca="1" si="18"/>
        <v/>
      </c>
      <c r="BA48" s="276" t="str">
        <f t="shared" ca="1" si="18"/>
        <v/>
      </c>
      <c r="BB48" s="276" t="str">
        <f t="shared" ca="1" si="18"/>
        <v/>
      </c>
      <c r="BC48" s="276" t="str">
        <f t="shared" ca="1" si="18"/>
        <v/>
      </c>
      <c r="BD48" s="276" t="str">
        <f t="shared" ca="1" si="18"/>
        <v/>
      </c>
      <c r="BE48" s="276" t="str">
        <f t="shared" ca="1" si="18"/>
        <v/>
      </c>
      <c r="BF48" s="276" t="str">
        <f t="shared" ca="1" si="18"/>
        <v/>
      </c>
      <c r="BG48" s="276" t="str">
        <f t="shared" ca="1" si="18"/>
        <v/>
      </c>
      <c r="BH48" s="276" t="str">
        <f t="shared" ca="1" si="18"/>
        <v/>
      </c>
      <c r="BI48" s="276" t="str">
        <f t="shared" ca="1" si="18"/>
        <v/>
      </c>
      <c r="BJ48" s="276" t="str">
        <f t="shared" ca="1" si="18"/>
        <v/>
      </c>
      <c r="BK48" s="276" t="str">
        <f t="shared" ca="1" si="18"/>
        <v/>
      </c>
      <c r="BL48" s="110"/>
      <c r="BM48" s="110"/>
      <c r="BN48" s="110"/>
      <c r="BO48" s="110"/>
      <c r="BP48" s="110"/>
      <c r="BQ48" s="110"/>
      <c r="BR48" s="110"/>
      <c r="BS48" s="110"/>
      <c r="BT48" s="110"/>
      <c r="BU48" s="110"/>
      <c r="BV48" s="110"/>
    </row>
    <row r="49" spans="1:74" customFormat="1" ht="13.5" customHeight="1" x14ac:dyDescent="0.2">
      <c r="A49" s="113"/>
      <c r="B49" s="113" t="str">
        <f t="shared" si="1"/>
        <v>AL</v>
      </c>
      <c r="C49" s="110"/>
      <c r="D49" s="110"/>
      <c r="E49" s="110"/>
      <c r="F49" s="268" t="str">
        <f t="shared" ca="1" si="2"/>
        <v>Planning_Status</v>
      </c>
      <c r="G49" s="284"/>
      <c r="H49" s="270" t="s">
        <v>529</v>
      </c>
      <c r="I49" s="135" t="s">
        <v>557</v>
      </c>
      <c r="J49" s="135" t="s">
        <v>147</v>
      </c>
      <c r="K49" s="135" t="s">
        <v>147</v>
      </c>
      <c r="L49" s="272" t="s">
        <v>497</v>
      </c>
      <c r="M49" s="134" t="s">
        <v>221</v>
      </c>
      <c r="N49" s="276" t="str">
        <f t="shared" ref="N49:AC64" ca="1" si="21">IF(LEN(INDIRECT("SWMETA!"&amp;$B49&amp;N$14))=0,"",INDIRECT("SWMETA!"&amp;$B49&amp;N$14))</f>
        <v/>
      </c>
      <c r="O49" s="276" t="str">
        <f t="shared" ca="1" si="21"/>
        <v/>
      </c>
      <c r="P49" s="276" t="str">
        <f t="shared" ca="1" si="21"/>
        <v/>
      </c>
      <c r="Q49" s="276" t="str">
        <f t="shared" ca="1" si="21"/>
        <v/>
      </c>
      <c r="R49" s="276" t="str">
        <f t="shared" ca="1" si="21"/>
        <v/>
      </c>
      <c r="S49" s="276" t="str">
        <f t="shared" ca="1" si="21"/>
        <v/>
      </c>
      <c r="T49" s="276" t="str">
        <f t="shared" ca="1" si="21"/>
        <v/>
      </c>
      <c r="U49" s="276" t="str">
        <f t="shared" ca="1" si="21"/>
        <v/>
      </c>
      <c r="V49" s="276" t="str">
        <f t="shared" ca="1" si="21"/>
        <v/>
      </c>
      <c r="W49" s="276" t="str">
        <f t="shared" ca="1" si="21"/>
        <v/>
      </c>
      <c r="X49" s="276" t="str">
        <f t="shared" ca="1" si="21"/>
        <v/>
      </c>
      <c r="Y49" s="276" t="str">
        <f t="shared" ca="1" si="21"/>
        <v/>
      </c>
      <c r="Z49" s="276" t="str">
        <f t="shared" ca="1" si="21"/>
        <v/>
      </c>
      <c r="AA49" s="276" t="str">
        <f t="shared" ca="1" si="21"/>
        <v/>
      </c>
      <c r="AB49" s="276" t="str">
        <f t="shared" ca="1" si="21"/>
        <v/>
      </c>
      <c r="AC49" s="276" t="str">
        <f t="shared" ca="1" si="20"/>
        <v/>
      </c>
      <c r="AD49" s="276" t="str">
        <f t="shared" ca="1" si="19"/>
        <v/>
      </c>
      <c r="AE49" s="276" t="str">
        <f t="shared" ca="1" si="19"/>
        <v/>
      </c>
      <c r="AF49" s="276" t="str">
        <f t="shared" ca="1" si="19"/>
        <v/>
      </c>
      <c r="AG49" s="276" t="str">
        <f t="shared" ca="1" si="19"/>
        <v/>
      </c>
      <c r="AH49" s="276" t="str">
        <f t="shared" ca="1" si="19"/>
        <v/>
      </c>
      <c r="AI49" s="276" t="str">
        <f t="shared" ca="1" si="19"/>
        <v/>
      </c>
      <c r="AJ49" s="276" t="str">
        <f t="shared" ca="1" si="19"/>
        <v/>
      </c>
      <c r="AK49" s="276" t="str">
        <f t="shared" ca="1" si="19"/>
        <v/>
      </c>
      <c r="AL49" s="276" t="str">
        <f t="shared" ca="1" si="19"/>
        <v/>
      </c>
      <c r="AM49" s="276" t="str">
        <f t="shared" ca="1" si="19"/>
        <v/>
      </c>
      <c r="AN49" s="276" t="str">
        <f t="shared" ca="1" si="19"/>
        <v/>
      </c>
      <c r="AO49" s="276" t="str">
        <f t="shared" ca="1" si="19"/>
        <v/>
      </c>
      <c r="AP49" s="276" t="str">
        <f t="shared" ca="1" si="19"/>
        <v/>
      </c>
      <c r="AQ49" s="276" t="str">
        <f t="shared" ca="1" si="19"/>
        <v/>
      </c>
      <c r="AR49" s="276" t="str">
        <f t="shared" ca="1" si="18"/>
        <v/>
      </c>
      <c r="AS49" s="276" t="str">
        <f t="shared" ca="1" si="18"/>
        <v/>
      </c>
      <c r="AT49" s="276" t="str">
        <f t="shared" ca="1" si="18"/>
        <v/>
      </c>
      <c r="AU49" s="276" t="str">
        <f t="shared" ca="1" si="18"/>
        <v/>
      </c>
      <c r="AV49" s="276" t="str">
        <f t="shared" ca="1" si="18"/>
        <v/>
      </c>
      <c r="AW49" s="276" t="str">
        <f t="shared" ca="1" si="18"/>
        <v/>
      </c>
      <c r="AX49" s="276" t="str">
        <f t="shared" ca="1" si="18"/>
        <v/>
      </c>
      <c r="AY49" s="276" t="str">
        <f t="shared" ca="1" si="18"/>
        <v/>
      </c>
      <c r="AZ49" s="276" t="str">
        <f t="shared" ca="1" si="18"/>
        <v/>
      </c>
      <c r="BA49" s="276" t="str">
        <f t="shared" ca="1" si="18"/>
        <v/>
      </c>
      <c r="BB49" s="276" t="str">
        <f t="shared" ca="1" si="18"/>
        <v/>
      </c>
      <c r="BC49" s="276" t="str">
        <f t="shared" ca="1" si="18"/>
        <v/>
      </c>
      <c r="BD49" s="276" t="str">
        <f t="shared" ca="1" si="18"/>
        <v/>
      </c>
      <c r="BE49" s="276" t="str">
        <f t="shared" ca="1" si="18"/>
        <v/>
      </c>
      <c r="BF49" s="276" t="str">
        <f t="shared" ca="1" si="18"/>
        <v/>
      </c>
      <c r="BG49" s="276" t="str">
        <f t="shared" ca="1" si="18"/>
        <v/>
      </c>
      <c r="BH49" s="276" t="str">
        <f t="shared" ca="1" si="18"/>
        <v/>
      </c>
      <c r="BI49" s="276" t="str">
        <f t="shared" ca="1" si="18"/>
        <v/>
      </c>
      <c r="BJ49" s="276" t="str">
        <f t="shared" ca="1" si="18"/>
        <v/>
      </c>
      <c r="BK49" s="276" t="str">
        <f t="shared" ca="1" si="18"/>
        <v/>
      </c>
      <c r="BL49" s="110"/>
      <c r="BM49" s="110"/>
      <c r="BN49" s="110"/>
      <c r="BO49" s="110"/>
      <c r="BP49" s="110"/>
      <c r="BQ49" s="110"/>
      <c r="BR49" s="110"/>
      <c r="BS49" s="110"/>
      <c r="BT49" s="110"/>
      <c r="BU49" s="110"/>
      <c r="BV49" s="110"/>
    </row>
    <row r="50" spans="1:74" customFormat="1" ht="13.5" customHeight="1" x14ac:dyDescent="0.2">
      <c r="A50" s="113"/>
      <c r="B50" s="113" t="str">
        <f t="shared" si="1"/>
        <v>AM</v>
      </c>
      <c r="C50" s="110"/>
      <c r="D50" s="110"/>
      <c r="E50" s="110"/>
      <c r="F50" s="268" t="str">
        <f t="shared" ca="1" si="2"/>
        <v>Planning_Type</v>
      </c>
      <c r="G50" s="284"/>
      <c r="H50" s="270" t="s">
        <v>530</v>
      </c>
      <c r="I50" s="135" t="s">
        <v>557</v>
      </c>
      <c r="J50" s="135" t="s">
        <v>147</v>
      </c>
      <c r="K50" s="135" t="s">
        <v>147</v>
      </c>
      <c r="L50" s="272" t="s">
        <v>497</v>
      </c>
      <c r="M50" s="134" t="s">
        <v>221</v>
      </c>
      <c r="N50" s="276" t="str">
        <f t="shared" ca="1" si="21"/>
        <v/>
      </c>
      <c r="O50" s="276" t="str">
        <f t="shared" ca="1" si="21"/>
        <v/>
      </c>
      <c r="P50" s="276" t="str">
        <f t="shared" ca="1" si="21"/>
        <v/>
      </c>
      <c r="Q50" s="276" t="str">
        <f t="shared" ca="1" si="21"/>
        <v/>
      </c>
      <c r="R50" s="276" t="str">
        <f t="shared" ca="1" si="21"/>
        <v/>
      </c>
      <c r="S50" s="276" t="str">
        <f t="shared" ca="1" si="21"/>
        <v/>
      </c>
      <c r="T50" s="276" t="str">
        <f t="shared" ca="1" si="21"/>
        <v/>
      </c>
      <c r="U50" s="276" t="str">
        <f t="shared" ca="1" si="21"/>
        <v/>
      </c>
      <c r="V50" s="276" t="str">
        <f t="shared" ca="1" si="21"/>
        <v/>
      </c>
      <c r="W50" s="276" t="str">
        <f t="shared" ca="1" si="21"/>
        <v/>
      </c>
      <c r="X50" s="276" t="str">
        <f t="shared" ca="1" si="21"/>
        <v/>
      </c>
      <c r="Y50" s="276" t="str">
        <f t="shared" ca="1" si="21"/>
        <v/>
      </c>
      <c r="Z50" s="276" t="str">
        <f t="shared" ca="1" si="21"/>
        <v/>
      </c>
      <c r="AA50" s="276" t="str">
        <f t="shared" ca="1" si="21"/>
        <v/>
      </c>
      <c r="AB50" s="276" t="str">
        <f t="shared" ca="1" si="21"/>
        <v/>
      </c>
      <c r="AC50" s="276" t="str">
        <f t="shared" ca="1" si="20"/>
        <v/>
      </c>
      <c r="AD50" s="276" t="str">
        <f t="shared" ca="1" si="19"/>
        <v/>
      </c>
      <c r="AE50" s="276" t="str">
        <f t="shared" ca="1" si="19"/>
        <v/>
      </c>
      <c r="AF50" s="276" t="str">
        <f t="shared" ca="1" si="19"/>
        <v/>
      </c>
      <c r="AG50" s="276" t="str">
        <f t="shared" ca="1" si="19"/>
        <v/>
      </c>
      <c r="AH50" s="276" t="str">
        <f t="shared" ca="1" si="19"/>
        <v/>
      </c>
      <c r="AI50" s="276" t="str">
        <f t="shared" ca="1" si="19"/>
        <v/>
      </c>
      <c r="AJ50" s="276" t="str">
        <f t="shared" ca="1" si="19"/>
        <v/>
      </c>
      <c r="AK50" s="276" t="str">
        <f t="shared" ca="1" si="19"/>
        <v/>
      </c>
      <c r="AL50" s="276" t="str">
        <f t="shared" ca="1" si="19"/>
        <v/>
      </c>
      <c r="AM50" s="276" t="str">
        <f t="shared" ca="1" si="19"/>
        <v/>
      </c>
      <c r="AN50" s="276" t="str">
        <f t="shared" ca="1" si="19"/>
        <v/>
      </c>
      <c r="AO50" s="276" t="str">
        <f t="shared" ca="1" si="19"/>
        <v/>
      </c>
      <c r="AP50" s="276" t="str">
        <f t="shared" ca="1" si="19"/>
        <v/>
      </c>
      <c r="AQ50" s="276" t="str">
        <f t="shared" ca="1" si="19"/>
        <v/>
      </c>
      <c r="AR50" s="276" t="str">
        <f t="shared" ca="1" si="18"/>
        <v/>
      </c>
      <c r="AS50" s="276" t="str">
        <f t="shared" ca="1" si="18"/>
        <v/>
      </c>
      <c r="AT50" s="276" t="str">
        <f t="shared" ca="1" si="18"/>
        <v/>
      </c>
      <c r="AU50" s="276" t="str">
        <f t="shared" ca="1" si="18"/>
        <v/>
      </c>
      <c r="AV50" s="276" t="str">
        <f t="shared" ca="1" si="18"/>
        <v/>
      </c>
      <c r="AW50" s="276" t="str">
        <f t="shared" ca="1" si="18"/>
        <v/>
      </c>
      <c r="AX50" s="276" t="str">
        <f t="shared" ca="1" si="18"/>
        <v/>
      </c>
      <c r="AY50" s="276" t="str">
        <f t="shared" ca="1" si="18"/>
        <v/>
      </c>
      <c r="AZ50" s="276" t="str">
        <f t="shared" ca="1" si="18"/>
        <v/>
      </c>
      <c r="BA50" s="276" t="str">
        <f t="shared" ca="1" si="18"/>
        <v/>
      </c>
      <c r="BB50" s="276" t="str">
        <f t="shared" ca="1" si="18"/>
        <v/>
      </c>
      <c r="BC50" s="276" t="str">
        <f t="shared" ca="1" si="18"/>
        <v/>
      </c>
      <c r="BD50" s="276" t="str">
        <f t="shared" ca="1" si="18"/>
        <v/>
      </c>
      <c r="BE50" s="276" t="str">
        <f t="shared" ca="1" si="18"/>
        <v/>
      </c>
      <c r="BF50" s="276" t="str">
        <f t="shared" ca="1" si="18"/>
        <v/>
      </c>
      <c r="BG50" s="276" t="str">
        <f t="shared" ca="1" si="18"/>
        <v/>
      </c>
      <c r="BH50" s="276" t="str">
        <f t="shared" ca="1" si="18"/>
        <v/>
      </c>
      <c r="BI50" s="276" t="str">
        <f t="shared" ca="1" si="18"/>
        <v/>
      </c>
      <c r="BJ50" s="276" t="str">
        <f t="shared" ca="1" si="18"/>
        <v/>
      </c>
      <c r="BK50" s="276" t="str">
        <f t="shared" ca="1" si="18"/>
        <v/>
      </c>
      <c r="BL50" s="110"/>
      <c r="BM50" s="110"/>
      <c r="BN50" s="110"/>
      <c r="BO50" s="110"/>
      <c r="BP50" s="110"/>
      <c r="BQ50" s="110"/>
      <c r="BR50" s="110"/>
      <c r="BS50" s="110"/>
      <c r="BT50" s="110"/>
      <c r="BU50" s="110"/>
      <c r="BV50" s="110"/>
    </row>
    <row r="51" spans="1:74" customFormat="1" ht="13.5" customHeight="1" x14ac:dyDescent="0.2">
      <c r="A51" s="113"/>
      <c r="B51" s="113" t="str">
        <f t="shared" si="1"/>
        <v>AN</v>
      </c>
      <c r="C51" s="110"/>
      <c r="D51" s="110"/>
      <c r="E51" s="110"/>
      <c r="F51" s="268" t="str">
        <f t="shared" ca="1" si="2"/>
        <v>Product_Category</v>
      </c>
      <c r="G51" s="284"/>
      <c r="H51" s="270" t="s">
        <v>531</v>
      </c>
      <c r="I51" s="135" t="s">
        <v>557</v>
      </c>
      <c r="J51" s="135" t="s">
        <v>147</v>
      </c>
      <c r="K51" s="135" t="s">
        <v>147</v>
      </c>
      <c r="L51" s="272" t="s">
        <v>497</v>
      </c>
      <c r="M51" s="134" t="s">
        <v>221</v>
      </c>
      <c r="N51" s="276" t="str">
        <f t="shared" ca="1" si="21"/>
        <v/>
      </c>
      <c r="O51" s="276" t="str">
        <f t="shared" ca="1" si="21"/>
        <v/>
      </c>
      <c r="P51" s="276" t="str">
        <f t="shared" ca="1" si="21"/>
        <v/>
      </c>
      <c r="Q51" s="276" t="str">
        <f t="shared" ca="1" si="21"/>
        <v/>
      </c>
      <c r="R51" s="276" t="str">
        <f t="shared" ca="1" si="21"/>
        <v/>
      </c>
      <c r="S51" s="276" t="str">
        <f t="shared" ca="1" si="21"/>
        <v/>
      </c>
      <c r="T51" s="276" t="str">
        <f t="shared" ca="1" si="21"/>
        <v/>
      </c>
      <c r="U51" s="276" t="str">
        <f t="shared" ca="1" si="21"/>
        <v/>
      </c>
      <c r="V51" s="276" t="str">
        <f t="shared" ca="1" si="21"/>
        <v/>
      </c>
      <c r="W51" s="276" t="str">
        <f t="shared" ca="1" si="21"/>
        <v/>
      </c>
      <c r="X51" s="276" t="str">
        <f t="shared" ca="1" si="21"/>
        <v/>
      </c>
      <c r="Y51" s="276" t="str">
        <f t="shared" ca="1" si="21"/>
        <v/>
      </c>
      <c r="Z51" s="276" t="str">
        <f t="shared" ca="1" si="21"/>
        <v/>
      </c>
      <c r="AA51" s="276" t="str">
        <f t="shared" ca="1" si="21"/>
        <v/>
      </c>
      <c r="AB51" s="276" t="str">
        <f t="shared" ca="1" si="21"/>
        <v/>
      </c>
      <c r="AC51" s="276" t="str">
        <f t="shared" ca="1" si="20"/>
        <v/>
      </c>
      <c r="AD51" s="276" t="str">
        <f t="shared" ca="1" si="19"/>
        <v/>
      </c>
      <c r="AE51" s="276" t="str">
        <f t="shared" ca="1" si="19"/>
        <v/>
      </c>
      <c r="AF51" s="276" t="str">
        <f t="shared" ca="1" si="19"/>
        <v/>
      </c>
      <c r="AG51" s="276" t="str">
        <f t="shared" ca="1" si="19"/>
        <v/>
      </c>
      <c r="AH51" s="276" t="str">
        <f t="shared" ca="1" si="19"/>
        <v/>
      </c>
      <c r="AI51" s="276" t="str">
        <f t="shared" ca="1" si="19"/>
        <v/>
      </c>
      <c r="AJ51" s="276" t="str">
        <f t="shared" ca="1" si="19"/>
        <v/>
      </c>
      <c r="AK51" s="276" t="str">
        <f t="shared" ca="1" si="19"/>
        <v/>
      </c>
      <c r="AL51" s="276" t="str">
        <f t="shared" ca="1" si="19"/>
        <v/>
      </c>
      <c r="AM51" s="276" t="str">
        <f t="shared" ca="1" si="19"/>
        <v/>
      </c>
      <c r="AN51" s="276" t="str">
        <f t="shared" ca="1" si="19"/>
        <v/>
      </c>
      <c r="AO51" s="276" t="str">
        <f t="shared" ca="1" si="19"/>
        <v/>
      </c>
      <c r="AP51" s="276" t="str">
        <f t="shared" ca="1" si="19"/>
        <v/>
      </c>
      <c r="AQ51" s="276" t="str">
        <f t="shared" ca="1" si="19"/>
        <v/>
      </c>
      <c r="AR51" s="276" t="str">
        <f t="shared" ca="1" si="18"/>
        <v/>
      </c>
      <c r="AS51" s="276" t="str">
        <f t="shared" ca="1" si="18"/>
        <v/>
      </c>
      <c r="AT51" s="276" t="str">
        <f t="shared" ca="1" si="18"/>
        <v/>
      </c>
      <c r="AU51" s="276" t="str">
        <f t="shared" ca="1" si="18"/>
        <v/>
      </c>
      <c r="AV51" s="276" t="str">
        <f t="shared" ca="1" si="18"/>
        <v/>
      </c>
      <c r="AW51" s="276" t="str">
        <f t="shared" ca="1" si="18"/>
        <v/>
      </c>
      <c r="AX51" s="276" t="str">
        <f t="shared" ca="1" si="18"/>
        <v/>
      </c>
      <c r="AY51" s="276" t="str">
        <f t="shared" ca="1" si="18"/>
        <v/>
      </c>
      <c r="AZ51" s="276" t="str">
        <f t="shared" ca="1" si="18"/>
        <v/>
      </c>
      <c r="BA51" s="276" t="str">
        <f t="shared" ca="1" si="18"/>
        <v/>
      </c>
      <c r="BB51" s="276" t="str">
        <f t="shared" ca="1" si="18"/>
        <v/>
      </c>
      <c r="BC51" s="276" t="str">
        <f t="shared" ca="1" si="18"/>
        <v/>
      </c>
      <c r="BD51" s="276" t="str">
        <f t="shared" ca="1" si="18"/>
        <v/>
      </c>
      <c r="BE51" s="276" t="str">
        <f t="shared" ca="1" si="18"/>
        <v/>
      </c>
      <c r="BF51" s="276" t="str">
        <f t="shared" ca="1" si="18"/>
        <v/>
      </c>
      <c r="BG51" s="276" t="str">
        <f t="shared" ca="1" si="18"/>
        <v/>
      </c>
      <c r="BH51" s="276" t="str">
        <f t="shared" ca="1" si="18"/>
        <v/>
      </c>
      <c r="BI51" s="276" t="str">
        <f t="shared" ca="1" si="18"/>
        <v/>
      </c>
      <c r="BJ51" s="276" t="str">
        <f t="shared" ca="1" si="18"/>
        <v/>
      </c>
      <c r="BK51" s="276" t="str">
        <f t="shared" ca="1" si="18"/>
        <v/>
      </c>
      <c r="BL51" s="110"/>
      <c r="BM51" s="110"/>
      <c r="BN51" s="110"/>
      <c r="BO51" s="110"/>
      <c r="BP51" s="110"/>
      <c r="BQ51" s="110"/>
      <c r="BR51" s="110"/>
      <c r="BS51" s="110"/>
      <c r="BT51" s="110"/>
      <c r="BU51" s="110"/>
      <c r="BV51" s="110"/>
    </row>
    <row r="52" spans="1:74" customFormat="1" ht="13.5" customHeight="1" x14ac:dyDescent="0.2">
      <c r="A52" s="113"/>
      <c r="B52" s="113" t="str">
        <f t="shared" si="1"/>
        <v>AO</v>
      </c>
      <c r="C52" s="110"/>
      <c r="D52" s="110"/>
      <c r="E52" s="110"/>
      <c r="F52" s="268" t="str">
        <f t="shared" ca="1" si="2"/>
        <v>Product_Lifecycle_State</v>
      </c>
      <c r="G52" s="284"/>
      <c r="H52" s="270" t="s">
        <v>532</v>
      </c>
      <c r="I52" s="135" t="s">
        <v>557</v>
      </c>
      <c r="J52" s="135" t="s">
        <v>147</v>
      </c>
      <c r="K52" s="135" t="s">
        <v>147</v>
      </c>
      <c r="L52" s="272" t="s">
        <v>497</v>
      </c>
      <c r="M52" s="134" t="s">
        <v>221</v>
      </c>
      <c r="N52" s="276" t="str">
        <f t="shared" ca="1" si="21"/>
        <v/>
      </c>
      <c r="O52" s="276" t="str">
        <f t="shared" ca="1" si="21"/>
        <v/>
      </c>
      <c r="P52" s="276" t="str">
        <f t="shared" ca="1" si="21"/>
        <v/>
      </c>
      <c r="Q52" s="276" t="str">
        <f t="shared" ca="1" si="21"/>
        <v/>
      </c>
      <c r="R52" s="276" t="str">
        <f t="shared" ca="1" si="21"/>
        <v/>
      </c>
      <c r="S52" s="276" t="str">
        <f t="shared" ca="1" si="21"/>
        <v/>
      </c>
      <c r="T52" s="276" t="str">
        <f t="shared" ca="1" si="21"/>
        <v/>
      </c>
      <c r="U52" s="276" t="str">
        <f t="shared" ca="1" si="21"/>
        <v/>
      </c>
      <c r="V52" s="276" t="str">
        <f t="shared" ca="1" si="21"/>
        <v/>
      </c>
      <c r="W52" s="276" t="str">
        <f t="shared" ca="1" si="21"/>
        <v/>
      </c>
      <c r="X52" s="276" t="str">
        <f t="shared" ca="1" si="21"/>
        <v/>
      </c>
      <c r="Y52" s="276" t="str">
        <f t="shared" ca="1" si="21"/>
        <v/>
      </c>
      <c r="Z52" s="276" t="str">
        <f t="shared" ca="1" si="21"/>
        <v/>
      </c>
      <c r="AA52" s="276" t="str">
        <f t="shared" ca="1" si="21"/>
        <v/>
      </c>
      <c r="AB52" s="276" t="str">
        <f t="shared" ca="1" si="21"/>
        <v/>
      </c>
      <c r="AC52" s="276" t="str">
        <f t="shared" ca="1" si="20"/>
        <v/>
      </c>
      <c r="AD52" s="276" t="str">
        <f t="shared" ca="1" si="19"/>
        <v/>
      </c>
      <c r="AE52" s="276" t="str">
        <f t="shared" ca="1" si="19"/>
        <v/>
      </c>
      <c r="AF52" s="276" t="str">
        <f t="shared" ca="1" si="19"/>
        <v/>
      </c>
      <c r="AG52" s="276" t="str">
        <f t="shared" ca="1" si="19"/>
        <v/>
      </c>
      <c r="AH52" s="276" t="str">
        <f t="shared" ca="1" si="19"/>
        <v/>
      </c>
      <c r="AI52" s="276" t="str">
        <f t="shared" ca="1" si="19"/>
        <v/>
      </c>
      <c r="AJ52" s="276" t="str">
        <f t="shared" ca="1" si="19"/>
        <v/>
      </c>
      <c r="AK52" s="276" t="str">
        <f t="shared" ca="1" si="19"/>
        <v/>
      </c>
      <c r="AL52" s="276" t="str">
        <f t="shared" ca="1" si="19"/>
        <v/>
      </c>
      <c r="AM52" s="276" t="str">
        <f t="shared" ca="1" si="19"/>
        <v/>
      </c>
      <c r="AN52" s="276" t="str">
        <f t="shared" ca="1" si="19"/>
        <v/>
      </c>
      <c r="AO52" s="276" t="str">
        <f t="shared" ca="1" si="19"/>
        <v/>
      </c>
      <c r="AP52" s="276" t="str">
        <f t="shared" ca="1" si="19"/>
        <v/>
      </c>
      <c r="AQ52" s="276" t="str">
        <f t="shared" ca="1" si="19"/>
        <v/>
      </c>
      <c r="AR52" s="276" t="str">
        <f t="shared" ca="1" si="18"/>
        <v/>
      </c>
      <c r="AS52" s="276" t="str">
        <f t="shared" ca="1" si="18"/>
        <v/>
      </c>
      <c r="AT52" s="276" t="str">
        <f t="shared" ca="1" si="18"/>
        <v/>
      </c>
      <c r="AU52" s="276" t="str">
        <f t="shared" ca="1" si="18"/>
        <v/>
      </c>
      <c r="AV52" s="276" t="str">
        <f t="shared" ca="1" si="18"/>
        <v/>
      </c>
      <c r="AW52" s="276" t="str">
        <f t="shared" ca="1" si="18"/>
        <v/>
      </c>
      <c r="AX52" s="276" t="str">
        <f t="shared" ca="1" si="18"/>
        <v/>
      </c>
      <c r="AY52" s="276" t="str">
        <f t="shared" ca="1" si="18"/>
        <v/>
      </c>
      <c r="AZ52" s="276" t="str">
        <f t="shared" ca="1" si="18"/>
        <v/>
      </c>
      <c r="BA52" s="276" t="str">
        <f t="shared" ca="1" si="18"/>
        <v/>
      </c>
      <c r="BB52" s="276" t="str">
        <f t="shared" ca="1" si="18"/>
        <v/>
      </c>
      <c r="BC52" s="276" t="str">
        <f t="shared" ca="1" si="18"/>
        <v/>
      </c>
      <c r="BD52" s="276" t="str">
        <f t="shared" ca="1" si="18"/>
        <v/>
      </c>
      <c r="BE52" s="276" t="str">
        <f t="shared" ca="1" si="18"/>
        <v/>
      </c>
      <c r="BF52" s="276" t="str">
        <f t="shared" ca="1" si="18"/>
        <v/>
      </c>
      <c r="BG52" s="276" t="str">
        <f t="shared" ca="1" si="18"/>
        <v/>
      </c>
      <c r="BH52" s="276" t="str">
        <f t="shared" ca="1" si="18"/>
        <v/>
      </c>
      <c r="BI52" s="276" t="str">
        <f t="shared" ca="1" si="18"/>
        <v/>
      </c>
      <c r="BJ52" s="276" t="str">
        <f t="shared" ca="1" si="18"/>
        <v/>
      </c>
      <c r="BK52" s="276" t="str">
        <f t="shared" ca="1" si="18"/>
        <v/>
      </c>
      <c r="BL52" s="110"/>
      <c r="BM52" s="110"/>
      <c r="BN52" s="110"/>
      <c r="BO52" s="110"/>
      <c r="BP52" s="110"/>
      <c r="BQ52" s="110"/>
      <c r="BR52" s="110"/>
      <c r="BS52" s="110"/>
      <c r="BT52" s="110"/>
      <c r="BU52" s="110"/>
      <c r="BV52" s="110"/>
    </row>
    <row r="53" spans="1:74" customFormat="1" ht="13.5" customHeight="1" x14ac:dyDescent="0.2">
      <c r="A53" s="113"/>
      <c r="B53" s="113" t="str">
        <f t="shared" si="1"/>
        <v>AP</v>
      </c>
      <c r="C53" s="110"/>
      <c r="D53" s="110"/>
      <c r="E53" s="110"/>
      <c r="F53" s="268" t="str">
        <f t="shared" ca="1" si="2"/>
        <v>KSI_CT_CT_Planning_Start_Period</v>
      </c>
      <c r="G53" s="284"/>
      <c r="H53" s="270" t="s">
        <v>533</v>
      </c>
      <c r="I53" s="135" t="s">
        <v>557</v>
      </c>
      <c r="J53" s="135" t="s">
        <v>147</v>
      </c>
      <c r="K53" s="135" t="s">
        <v>147</v>
      </c>
      <c r="L53" s="272" t="s">
        <v>497</v>
      </c>
      <c r="M53" s="134" t="s">
        <v>221</v>
      </c>
      <c r="N53" s="276" t="str">
        <f t="shared" ca="1" si="21"/>
        <v/>
      </c>
      <c r="O53" s="276" t="str">
        <f t="shared" ca="1" si="21"/>
        <v/>
      </c>
      <c r="P53" s="276" t="str">
        <f t="shared" ca="1" si="21"/>
        <v/>
      </c>
      <c r="Q53" s="276" t="str">
        <f t="shared" ca="1" si="21"/>
        <v/>
      </c>
      <c r="R53" s="276" t="str">
        <f t="shared" ca="1" si="21"/>
        <v/>
      </c>
      <c r="S53" s="276" t="str">
        <f t="shared" ca="1" si="21"/>
        <v/>
      </c>
      <c r="T53" s="276" t="str">
        <f t="shared" ca="1" si="21"/>
        <v/>
      </c>
      <c r="U53" s="276" t="str">
        <f t="shared" ca="1" si="21"/>
        <v/>
      </c>
      <c r="V53" s="276" t="str">
        <f t="shared" ca="1" si="21"/>
        <v/>
      </c>
      <c r="W53" s="276" t="str">
        <f t="shared" ca="1" si="21"/>
        <v/>
      </c>
      <c r="X53" s="276" t="str">
        <f t="shared" ca="1" si="21"/>
        <v/>
      </c>
      <c r="Y53" s="276" t="str">
        <f t="shared" ca="1" si="21"/>
        <v/>
      </c>
      <c r="Z53" s="276" t="str">
        <f t="shared" ca="1" si="21"/>
        <v/>
      </c>
      <c r="AA53" s="276" t="str">
        <f t="shared" ca="1" si="21"/>
        <v/>
      </c>
      <c r="AB53" s="276" t="str">
        <f t="shared" ca="1" si="21"/>
        <v/>
      </c>
      <c r="AC53" s="276" t="str">
        <f t="shared" ca="1" si="20"/>
        <v/>
      </c>
      <c r="AD53" s="276" t="str">
        <f t="shared" ca="1" si="19"/>
        <v/>
      </c>
      <c r="AE53" s="276" t="str">
        <f t="shared" ca="1" si="19"/>
        <v/>
      </c>
      <c r="AF53" s="276" t="str">
        <f t="shared" ca="1" si="19"/>
        <v/>
      </c>
      <c r="AG53" s="276" t="str">
        <f t="shared" ca="1" si="19"/>
        <v/>
      </c>
      <c r="AH53" s="276" t="str">
        <f t="shared" ca="1" si="19"/>
        <v/>
      </c>
      <c r="AI53" s="276" t="str">
        <f t="shared" ca="1" si="19"/>
        <v/>
      </c>
      <c r="AJ53" s="276" t="str">
        <f t="shared" ca="1" si="19"/>
        <v/>
      </c>
      <c r="AK53" s="276" t="str">
        <f t="shared" ca="1" si="19"/>
        <v/>
      </c>
      <c r="AL53" s="276" t="str">
        <f t="shared" ca="1" si="19"/>
        <v/>
      </c>
      <c r="AM53" s="276" t="str">
        <f t="shared" ca="1" si="19"/>
        <v/>
      </c>
      <c r="AN53" s="276" t="str">
        <f t="shared" ca="1" si="19"/>
        <v/>
      </c>
      <c r="AO53" s="276" t="str">
        <f t="shared" ca="1" si="19"/>
        <v/>
      </c>
      <c r="AP53" s="276" t="str">
        <f t="shared" ca="1" si="19"/>
        <v/>
      </c>
      <c r="AQ53" s="276" t="str">
        <f t="shared" ca="1" si="19"/>
        <v/>
      </c>
      <c r="AR53" s="276" t="str">
        <f t="shared" ca="1" si="18"/>
        <v/>
      </c>
      <c r="AS53" s="276" t="str">
        <f t="shared" ca="1" si="18"/>
        <v/>
      </c>
      <c r="AT53" s="276" t="str">
        <f t="shared" ca="1" si="18"/>
        <v/>
      </c>
      <c r="AU53" s="276" t="str">
        <f t="shared" ca="1" si="18"/>
        <v/>
      </c>
      <c r="AV53" s="276" t="str">
        <f t="shared" ca="1" si="18"/>
        <v/>
      </c>
      <c r="AW53" s="276" t="str">
        <f t="shared" ca="1" si="18"/>
        <v/>
      </c>
      <c r="AX53" s="276" t="str">
        <f t="shared" ca="1" si="18"/>
        <v/>
      </c>
      <c r="AY53" s="276" t="str">
        <f t="shared" ca="1" si="18"/>
        <v/>
      </c>
      <c r="AZ53" s="276" t="str">
        <f t="shared" ca="1" si="18"/>
        <v/>
      </c>
      <c r="BA53" s="276" t="str">
        <f t="shared" ca="1" si="18"/>
        <v/>
      </c>
      <c r="BB53" s="276" t="str">
        <f t="shared" ca="1" si="18"/>
        <v/>
      </c>
      <c r="BC53" s="276" t="str">
        <f t="shared" ca="1" si="18"/>
        <v/>
      </c>
      <c r="BD53" s="276" t="str">
        <f t="shared" ca="1" si="18"/>
        <v/>
      </c>
      <c r="BE53" s="276" t="str">
        <f t="shared" ca="1" si="18"/>
        <v/>
      </c>
      <c r="BF53" s="276" t="str">
        <f t="shared" ca="1" si="18"/>
        <v/>
      </c>
      <c r="BG53" s="276" t="str">
        <f t="shared" ca="1" si="18"/>
        <v/>
      </c>
      <c r="BH53" s="276" t="str">
        <f t="shared" ca="1" si="18"/>
        <v/>
      </c>
      <c r="BI53" s="276" t="str">
        <f t="shared" ca="1" si="18"/>
        <v/>
      </c>
      <c r="BJ53" s="276" t="str">
        <f t="shared" ca="1" si="18"/>
        <v/>
      </c>
      <c r="BK53" s="276" t="str">
        <f t="shared" ca="1" si="18"/>
        <v/>
      </c>
      <c r="BL53" s="110"/>
      <c r="BM53" s="110"/>
      <c r="BN53" s="110"/>
      <c r="BO53" s="110"/>
      <c r="BP53" s="110"/>
      <c r="BQ53" s="110"/>
      <c r="BR53" s="110"/>
      <c r="BS53" s="110"/>
      <c r="BT53" s="110"/>
      <c r="BU53" s="110"/>
      <c r="BV53" s="110"/>
    </row>
    <row r="54" spans="1:74" customFormat="1" x14ac:dyDescent="0.2">
      <c r="A54" s="113"/>
      <c r="B54" s="113" t="str">
        <f t="shared" si="1"/>
        <v>AQ</v>
      </c>
      <c r="C54" s="110"/>
      <c r="D54" s="110"/>
      <c r="E54" s="110"/>
      <c r="F54" s="268" t="str">
        <f t="shared" ca="1" si="2"/>
        <v>Is_Active</v>
      </c>
      <c r="G54" s="284"/>
      <c r="H54" s="270" t="s">
        <v>534</v>
      </c>
      <c r="I54" s="135" t="s">
        <v>557</v>
      </c>
      <c r="J54" s="135" t="s">
        <v>147</v>
      </c>
      <c r="K54" s="135" t="s">
        <v>147</v>
      </c>
      <c r="L54" s="272" t="s">
        <v>497</v>
      </c>
      <c r="M54" s="134" t="s">
        <v>221</v>
      </c>
      <c r="N54" s="276" t="str">
        <f t="shared" ca="1" si="21"/>
        <v/>
      </c>
      <c r="O54" s="276" t="str">
        <f t="shared" ca="1" si="21"/>
        <v/>
      </c>
      <c r="P54" s="276" t="str">
        <f t="shared" ca="1" si="21"/>
        <v/>
      </c>
      <c r="Q54" s="276" t="str">
        <f t="shared" ca="1" si="21"/>
        <v/>
      </c>
      <c r="R54" s="276" t="str">
        <f t="shared" ca="1" si="21"/>
        <v/>
      </c>
      <c r="S54" s="276" t="str">
        <f t="shared" ca="1" si="21"/>
        <v/>
      </c>
      <c r="T54" s="276" t="str">
        <f t="shared" ca="1" si="21"/>
        <v/>
      </c>
      <c r="U54" s="276" t="str">
        <f t="shared" ca="1" si="21"/>
        <v/>
      </c>
      <c r="V54" s="276" t="str">
        <f t="shared" ca="1" si="21"/>
        <v/>
      </c>
      <c r="W54" s="276" t="str">
        <f t="shared" ca="1" si="21"/>
        <v/>
      </c>
      <c r="X54" s="276" t="str">
        <f t="shared" ca="1" si="21"/>
        <v/>
      </c>
      <c r="Y54" s="276" t="str">
        <f t="shared" ca="1" si="21"/>
        <v/>
      </c>
      <c r="Z54" s="276" t="str">
        <f t="shared" ca="1" si="21"/>
        <v/>
      </c>
      <c r="AA54" s="276" t="str">
        <f t="shared" ca="1" si="21"/>
        <v/>
      </c>
      <c r="AB54" s="276" t="str">
        <f t="shared" ca="1" si="21"/>
        <v/>
      </c>
      <c r="AC54" s="276" t="str">
        <f t="shared" ca="1" si="20"/>
        <v/>
      </c>
      <c r="AD54" s="276" t="str">
        <f t="shared" ca="1" si="19"/>
        <v/>
      </c>
      <c r="AE54" s="276" t="str">
        <f t="shared" ca="1" si="19"/>
        <v/>
      </c>
      <c r="AF54" s="276" t="str">
        <f t="shared" ca="1" si="19"/>
        <v/>
      </c>
      <c r="AG54" s="276" t="str">
        <f t="shared" ca="1" si="19"/>
        <v/>
      </c>
      <c r="AH54" s="276" t="str">
        <f t="shared" ca="1" si="19"/>
        <v/>
      </c>
      <c r="AI54" s="276" t="str">
        <f t="shared" ca="1" si="19"/>
        <v/>
      </c>
      <c r="AJ54" s="276" t="str">
        <f t="shared" ca="1" si="19"/>
        <v/>
      </c>
      <c r="AK54" s="276" t="str">
        <f t="shared" ca="1" si="19"/>
        <v/>
      </c>
      <c r="AL54" s="276" t="str">
        <f t="shared" ca="1" si="19"/>
        <v/>
      </c>
      <c r="AM54" s="276" t="str">
        <f t="shared" ca="1" si="19"/>
        <v/>
      </c>
      <c r="AN54" s="276" t="str">
        <f t="shared" ca="1" si="19"/>
        <v/>
      </c>
      <c r="AO54" s="276" t="str">
        <f t="shared" ca="1" si="19"/>
        <v/>
      </c>
      <c r="AP54" s="276" t="str">
        <f t="shared" ca="1" si="19"/>
        <v/>
      </c>
      <c r="AQ54" s="276" t="str">
        <f t="shared" ca="1" si="19"/>
        <v/>
      </c>
      <c r="AR54" s="276" t="str">
        <f t="shared" ca="1" si="18"/>
        <v/>
      </c>
      <c r="AS54" s="276" t="str">
        <f t="shared" ca="1" si="18"/>
        <v/>
      </c>
      <c r="AT54" s="276" t="str">
        <f t="shared" ca="1" si="18"/>
        <v/>
      </c>
      <c r="AU54" s="276" t="str">
        <f t="shared" ca="1" si="18"/>
        <v/>
      </c>
      <c r="AV54" s="276" t="str">
        <f t="shared" ca="1" si="18"/>
        <v/>
      </c>
      <c r="AW54" s="276" t="str">
        <f t="shared" ca="1" si="18"/>
        <v/>
      </c>
      <c r="AX54" s="276" t="str">
        <f t="shared" ca="1" si="18"/>
        <v/>
      </c>
      <c r="AY54" s="276" t="str">
        <f t="shared" ca="1" si="18"/>
        <v/>
      </c>
      <c r="AZ54" s="276" t="str">
        <f t="shared" ca="1" si="18"/>
        <v/>
      </c>
      <c r="BA54" s="276" t="str">
        <f t="shared" ca="1" si="18"/>
        <v/>
      </c>
      <c r="BB54" s="276" t="str">
        <f t="shared" ca="1" si="18"/>
        <v/>
      </c>
      <c r="BC54" s="276" t="str">
        <f t="shared" ca="1" si="18"/>
        <v/>
      </c>
      <c r="BD54" s="276" t="str">
        <f t="shared" ref="AR54:BK62" ca="1" si="22">IF(LEN(INDIRECT("SWMETA!"&amp;$B54&amp;BD$14))=0,"",INDIRECT("SWMETA!"&amp;$B54&amp;BD$14))</f>
        <v/>
      </c>
      <c r="BE54" s="276" t="str">
        <f t="shared" ca="1" si="22"/>
        <v/>
      </c>
      <c r="BF54" s="276" t="str">
        <f t="shared" ca="1" si="22"/>
        <v/>
      </c>
      <c r="BG54" s="276" t="str">
        <f t="shared" ca="1" si="22"/>
        <v/>
      </c>
      <c r="BH54" s="276" t="str">
        <f t="shared" ca="1" si="22"/>
        <v/>
      </c>
      <c r="BI54" s="276" t="str">
        <f t="shared" ca="1" si="22"/>
        <v/>
      </c>
      <c r="BJ54" s="276" t="str">
        <f t="shared" ca="1" si="22"/>
        <v/>
      </c>
      <c r="BK54" s="276" t="str">
        <f t="shared" ca="1" si="22"/>
        <v/>
      </c>
      <c r="BL54" s="110"/>
      <c r="BM54" s="110"/>
      <c r="BN54" s="110"/>
      <c r="BO54" s="110"/>
      <c r="BP54" s="110"/>
      <c r="BQ54" s="110"/>
      <c r="BR54" s="110"/>
      <c r="BS54" s="110"/>
      <c r="BT54" s="110"/>
      <c r="BU54" s="110"/>
      <c r="BV54" s="110"/>
    </row>
    <row r="55" spans="1:74" customFormat="1" x14ac:dyDescent="0.2">
      <c r="A55" s="113"/>
      <c r="B55" s="113" t="str">
        <f t="shared" si="1"/>
        <v>AR</v>
      </c>
      <c r="C55" s="110"/>
      <c r="D55" s="110"/>
      <c r="E55" s="110"/>
      <c r="F55" s="268" t="str">
        <f t="shared" ca="1" si="2"/>
        <v>Is_Discontinued</v>
      </c>
      <c r="G55" s="284"/>
      <c r="H55" s="270" t="s">
        <v>535</v>
      </c>
      <c r="I55" s="135" t="s">
        <v>557</v>
      </c>
      <c r="J55" s="135" t="s">
        <v>147</v>
      </c>
      <c r="K55" s="135" t="s">
        <v>147</v>
      </c>
      <c r="L55" s="272" t="s">
        <v>497</v>
      </c>
      <c r="M55" s="134" t="s">
        <v>221</v>
      </c>
      <c r="N55" s="276" t="str">
        <f t="shared" ca="1" si="21"/>
        <v/>
      </c>
      <c r="O55" s="276" t="str">
        <f t="shared" ca="1" si="21"/>
        <v/>
      </c>
      <c r="P55" s="276" t="str">
        <f t="shared" ca="1" si="21"/>
        <v/>
      </c>
      <c r="Q55" s="276" t="str">
        <f t="shared" ca="1" si="21"/>
        <v/>
      </c>
      <c r="R55" s="276" t="str">
        <f t="shared" ca="1" si="21"/>
        <v/>
      </c>
      <c r="S55" s="276" t="str">
        <f t="shared" ca="1" si="21"/>
        <v/>
      </c>
      <c r="T55" s="276" t="str">
        <f t="shared" ca="1" si="21"/>
        <v/>
      </c>
      <c r="U55" s="276" t="str">
        <f t="shared" ca="1" si="21"/>
        <v/>
      </c>
      <c r="V55" s="276" t="str">
        <f t="shared" ca="1" si="21"/>
        <v/>
      </c>
      <c r="W55" s="276" t="str">
        <f t="shared" ca="1" si="21"/>
        <v/>
      </c>
      <c r="X55" s="276" t="str">
        <f t="shared" ca="1" si="21"/>
        <v/>
      </c>
      <c r="Y55" s="276" t="str">
        <f t="shared" ca="1" si="21"/>
        <v/>
      </c>
      <c r="Z55" s="276" t="str">
        <f t="shared" ca="1" si="21"/>
        <v/>
      </c>
      <c r="AA55" s="276" t="str">
        <f t="shared" ca="1" si="21"/>
        <v/>
      </c>
      <c r="AB55" s="276" t="str">
        <f t="shared" ca="1" si="21"/>
        <v/>
      </c>
      <c r="AC55" s="276" t="str">
        <f t="shared" ca="1" si="20"/>
        <v/>
      </c>
      <c r="AD55" s="276" t="str">
        <f t="shared" ca="1" si="19"/>
        <v/>
      </c>
      <c r="AE55" s="276" t="str">
        <f t="shared" ca="1" si="19"/>
        <v/>
      </c>
      <c r="AF55" s="276" t="str">
        <f t="shared" ca="1" si="19"/>
        <v/>
      </c>
      <c r="AG55" s="276" t="str">
        <f t="shared" ca="1" si="19"/>
        <v/>
      </c>
      <c r="AH55" s="276" t="str">
        <f t="shared" ca="1" si="19"/>
        <v/>
      </c>
      <c r="AI55" s="276" t="str">
        <f t="shared" ca="1" si="19"/>
        <v/>
      </c>
      <c r="AJ55" s="276" t="str">
        <f t="shared" ca="1" si="19"/>
        <v/>
      </c>
      <c r="AK55" s="276" t="str">
        <f t="shared" ca="1" si="19"/>
        <v/>
      </c>
      <c r="AL55" s="276" t="str">
        <f t="shared" ca="1" si="19"/>
        <v/>
      </c>
      <c r="AM55" s="276" t="str">
        <f t="shared" ca="1" si="19"/>
        <v/>
      </c>
      <c r="AN55" s="276" t="str">
        <f t="shared" ca="1" si="19"/>
        <v/>
      </c>
      <c r="AO55" s="276" t="str">
        <f t="shared" ca="1" si="19"/>
        <v/>
      </c>
      <c r="AP55" s="276" t="str">
        <f t="shared" ca="1" si="19"/>
        <v/>
      </c>
      <c r="AQ55" s="276" t="str">
        <f t="shared" ca="1" si="19"/>
        <v/>
      </c>
      <c r="AR55" s="276" t="str">
        <f t="shared" ca="1" si="22"/>
        <v/>
      </c>
      <c r="AS55" s="276" t="str">
        <f t="shared" ca="1" si="22"/>
        <v/>
      </c>
      <c r="AT55" s="276" t="str">
        <f t="shared" ca="1" si="22"/>
        <v/>
      </c>
      <c r="AU55" s="276" t="str">
        <f t="shared" ca="1" si="22"/>
        <v/>
      </c>
      <c r="AV55" s="276" t="str">
        <f t="shared" ca="1" si="22"/>
        <v/>
      </c>
      <c r="AW55" s="276" t="str">
        <f t="shared" ca="1" si="22"/>
        <v/>
      </c>
      <c r="AX55" s="276" t="str">
        <f t="shared" ca="1" si="22"/>
        <v/>
      </c>
      <c r="AY55" s="276" t="str">
        <f t="shared" ca="1" si="22"/>
        <v/>
      </c>
      <c r="AZ55" s="276" t="str">
        <f t="shared" ca="1" si="22"/>
        <v/>
      </c>
      <c r="BA55" s="276" t="str">
        <f t="shared" ca="1" si="22"/>
        <v/>
      </c>
      <c r="BB55" s="276" t="str">
        <f t="shared" ca="1" si="22"/>
        <v/>
      </c>
      <c r="BC55" s="276" t="str">
        <f t="shared" ca="1" si="22"/>
        <v/>
      </c>
      <c r="BD55" s="276" t="str">
        <f t="shared" ca="1" si="22"/>
        <v/>
      </c>
      <c r="BE55" s="276" t="str">
        <f t="shared" ca="1" si="22"/>
        <v/>
      </c>
      <c r="BF55" s="276" t="str">
        <f t="shared" ca="1" si="22"/>
        <v/>
      </c>
      <c r="BG55" s="276" t="str">
        <f t="shared" ca="1" si="22"/>
        <v/>
      </c>
      <c r="BH55" s="276" t="str">
        <f t="shared" ca="1" si="22"/>
        <v/>
      </c>
      <c r="BI55" s="276" t="str">
        <f t="shared" ca="1" si="22"/>
        <v/>
      </c>
      <c r="BJ55" s="276" t="str">
        <f t="shared" ca="1" si="22"/>
        <v/>
      </c>
      <c r="BK55" s="276" t="str">
        <f t="shared" ca="1" si="22"/>
        <v/>
      </c>
      <c r="BL55" s="110"/>
      <c r="BM55" s="110"/>
      <c r="BN55" s="110"/>
      <c r="BO55" s="110"/>
      <c r="BP55" s="110"/>
      <c r="BQ55" s="110"/>
      <c r="BR55" s="110"/>
      <c r="BS55" s="110"/>
      <c r="BT55" s="110"/>
      <c r="BU55" s="110"/>
      <c r="BV55" s="110"/>
    </row>
    <row r="56" spans="1:74" customFormat="1" x14ac:dyDescent="0.2">
      <c r="A56" s="113"/>
      <c r="B56" s="113" t="str">
        <f t="shared" si="1"/>
        <v>AS</v>
      </c>
      <c r="C56" s="110"/>
      <c r="D56" s="110"/>
      <c r="E56" s="110"/>
      <c r="F56" s="268" t="str">
        <f t="shared" ca="1" si="2"/>
        <v>Group_Key_Id</v>
      </c>
      <c r="G56" s="284"/>
      <c r="H56" s="270" t="s">
        <v>536</v>
      </c>
      <c r="I56" s="135" t="s">
        <v>495</v>
      </c>
      <c r="J56" s="135" t="s">
        <v>481</v>
      </c>
      <c r="K56" s="135" t="s">
        <v>481</v>
      </c>
      <c r="L56" s="272" t="s">
        <v>497</v>
      </c>
      <c r="M56" s="134" t="s">
        <v>221</v>
      </c>
      <c r="N56" s="276" t="str">
        <f t="shared" ca="1" si="21"/>
        <v/>
      </c>
      <c r="O56" s="276" t="str">
        <f t="shared" ca="1" si="21"/>
        <v/>
      </c>
      <c r="P56" s="276" t="str">
        <f t="shared" ca="1" si="21"/>
        <v/>
      </c>
      <c r="Q56" s="276" t="str">
        <f t="shared" ca="1" si="21"/>
        <v/>
      </c>
      <c r="R56" s="276" t="str">
        <f t="shared" ca="1" si="21"/>
        <v/>
      </c>
      <c r="S56" s="276" t="str">
        <f t="shared" ca="1" si="21"/>
        <v/>
      </c>
      <c r="T56" s="276" t="str">
        <f t="shared" ca="1" si="21"/>
        <v/>
      </c>
      <c r="U56" s="276" t="str">
        <f t="shared" ca="1" si="21"/>
        <v/>
      </c>
      <c r="V56" s="276" t="str">
        <f t="shared" ca="1" si="21"/>
        <v/>
      </c>
      <c r="W56" s="276" t="str">
        <f t="shared" ca="1" si="21"/>
        <v/>
      </c>
      <c r="X56" s="276" t="str">
        <f t="shared" ca="1" si="21"/>
        <v/>
      </c>
      <c r="Y56" s="276" t="str">
        <f t="shared" ca="1" si="21"/>
        <v/>
      </c>
      <c r="Z56" s="276" t="str">
        <f t="shared" ca="1" si="21"/>
        <v/>
      </c>
      <c r="AA56" s="276" t="str">
        <f t="shared" ca="1" si="21"/>
        <v/>
      </c>
      <c r="AB56" s="276" t="str">
        <f t="shared" ca="1" si="21"/>
        <v/>
      </c>
      <c r="AC56" s="276" t="str">
        <f t="shared" ca="1" si="20"/>
        <v/>
      </c>
      <c r="AD56" s="276" t="str">
        <f t="shared" ca="1" si="19"/>
        <v/>
      </c>
      <c r="AE56" s="276" t="str">
        <f t="shared" ca="1" si="19"/>
        <v/>
      </c>
      <c r="AF56" s="276" t="str">
        <f t="shared" ca="1" si="19"/>
        <v/>
      </c>
      <c r="AG56" s="276" t="str">
        <f t="shared" ca="1" si="19"/>
        <v/>
      </c>
      <c r="AH56" s="276" t="str">
        <f t="shared" ca="1" si="19"/>
        <v/>
      </c>
      <c r="AI56" s="276" t="str">
        <f t="shared" ca="1" si="19"/>
        <v/>
      </c>
      <c r="AJ56" s="276" t="str">
        <f t="shared" ca="1" si="19"/>
        <v/>
      </c>
      <c r="AK56" s="276" t="str">
        <f t="shared" ca="1" si="19"/>
        <v/>
      </c>
      <c r="AL56" s="276" t="str">
        <f t="shared" ca="1" si="19"/>
        <v/>
      </c>
      <c r="AM56" s="276" t="str">
        <f t="shared" ca="1" si="19"/>
        <v/>
      </c>
      <c r="AN56" s="276" t="str">
        <f t="shared" ca="1" si="19"/>
        <v/>
      </c>
      <c r="AO56" s="276" t="str">
        <f t="shared" ca="1" si="19"/>
        <v/>
      </c>
      <c r="AP56" s="276" t="str">
        <f t="shared" ca="1" si="19"/>
        <v/>
      </c>
      <c r="AQ56" s="276" t="str">
        <f t="shared" ca="1" si="19"/>
        <v/>
      </c>
      <c r="AR56" s="276" t="str">
        <f t="shared" ca="1" si="22"/>
        <v/>
      </c>
      <c r="AS56" s="276" t="str">
        <f t="shared" ca="1" si="22"/>
        <v/>
      </c>
      <c r="AT56" s="276" t="str">
        <f t="shared" ca="1" si="22"/>
        <v/>
      </c>
      <c r="AU56" s="276" t="str">
        <f t="shared" ca="1" si="22"/>
        <v/>
      </c>
      <c r="AV56" s="276" t="str">
        <f t="shared" ca="1" si="22"/>
        <v/>
      </c>
      <c r="AW56" s="276" t="str">
        <f t="shared" ca="1" si="22"/>
        <v/>
      </c>
      <c r="AX56" s="276" t="str">
        <f t="shared" ca="1" si="22"/>
        <v/>
      </c>
      <c r="AY56" s="276" t="str">
        <f t="shared" ca="1" si="22"/>
        <v/>
      </c>
      <c r="AZ56" s="276" t="str">
        <f t="shared" ca="1" si="22"/>
        <v/>
      </c>
      <c r="BA56" s="276" t="str">
        <f t="shared" ca="1" si="22"/>
        <v/>
      </c>
      <c r="BB56" s="276" t="str">
        <f t="shared" ca="1" si="22"/>
        <v/>
      </c>
      <c r="BC56" s="276" t="str">
        <f t="shared" ca="1" si="22"/>
        <v/>
      </c>
      <c r="BD56" s="276" t="str">
        <f t="shared" ca="1" si="22"/>
        <v/>
      </c>
      <c r="BE56" s="276" t="str">
        <f t="shared" ca="1" si="22"/>
        <v/>
      </c>
      <c r="BF56" s="276" t="str">
        <f t="shared" ca="1" si="22"/>
        <v/>
      </c>
      <c r="BG56" s="276" t="str">
        <f t="shared" ca="1" si="22"/>
        <v/>
      </c>
      <c r="BH56" s="276" t="str">
        <f t="shared" ca="1" si="22"/>
        <v/>
      </c>
      <c r="BI56" s="276" t="str">
        <f t="shared" ca="1" si="22"/>
        <v/>
      </c>
      <c r="BJ56" s="276" t="str">
        <f t="shared" ca="1" si="22"/>
        <v/>
      </c>
      <c r="BK56" s="276" t="str">
        <f t="shared" ca="1" si="22"/>
        <v/>
      </c>
      <c r="BL56" s="110"/>
      <c r="BM56" s="110"/>
      <c r="BN56" s="110"/>
      <c r="BO56" s="110"/>
      <c r="BP56" s="110"/>
      <c r="BQ56" s="110"/>
      <c r="BR56" s="110"/>
      <c r="BS56" s="110"/>
      <c r="BT56" s="110"/>
      <c r="BU56" s="110"/>
      <c r="BV56" s="110"/>
    </row>
    <row r="57" spans="1:74" customFormat="1" x14ac:dyDescent="0.2">
      <c r="A57" s="113"/>
      <c r="B57" s="113" t="str">
        <f t="shared" si="1"/>
        <v>AT</v>
      </c>
      <c r="C57" s="110"/>
      <c r="D57" s="110"/>
      <c r="E57" s="110"/>
      <c r="F57" s="268" t="str">
        <f t="shared" ca="1" si="2"/>
        <v>Group_Key_Description</v>
      </c>
      <c r="G57" s="284"/>
      <c r="H57" s="270" t="s">
        <v>537</v>
      </c>
      <c r="I57" s="135" t="s">
        <v>495</v>
      </c>
      <c r="J57" s="135" t="s">
        <v>147</v>
      </c>
      <c r="K57" s="135" t="s">
        <v>147</v>
      </c>
      <c r="L57" s="272" t="s">
        <v>497</v>
      </c>
      <c r="M57" s="281" t="s">
        <v>221</v>
      </c>
      <c r="N57" s="276" t="str">
        <f t="shared" ca="1" si="21"/>
        <v/>
      </c>
      <c r="O57" s="276" t="str">
        <f t="shared" ca="1" si="21"/>
        <v/>
      </c>
      <c r="P57" s="276" t="str">
        <f t="shared" ca="1" si="21"/>
        <v/>
      </c>
      <c r="Q57" s="276" t="str">
        <f t="shared" ca="1" si="21"/>
        <v/>
      </c>
      <c r="R57" s="276" t="str">
        <f t="shared" ca="1" si="21"/>
        <v/>
      </c>
      <c r="S57" s="276" t="str">
        <f t="shared" ca="1" si="21"/>
        <v/>
      </c>
      <c r="T57" s="276" t="str">
        <f t="shared" ca="1" si="21"/>
        <v/>
      </c>
      <c r="U57" s="276" t="str">
        <f t="shared" ca="1" si="21"/>
        <v/>
      </c>
      <c r="V57" s="276" t="str">
        <f t="shared" ca="1" si="21"/>
        <v/>
      </c>
      <c r="W57" s="276" t="str">
        <f t="shared" ca="1" si="21"/>
        <v/>
      </c>
      <c r="X57" s="276" t="str">
        <f t="shared" ca="1" si="21"/>
        <v/>
      </c>
      <c r="Y57" s="276" t="str">
        <f t="shared" ca="1" si="21"/>
        <v/>
      </c>
      <c r="Z57" s="276" t="str">
        <f t="shared" ca="1" si="21"/>
        <v/>
      </c>
      <c r="AA57" s="276" t="str">
        <f t="shared" ca="1" si="21"/>
        <v/>
      </c>
      <c r="AB57" s="276" t="str">
        <f t="shared" ca="1" si="21"/>
        <v/>
      </c>
      <c r="AC57" s="276" t="str">
        <f t="shared" ca="1" si="20"/>
        <v/>
      </c>
      <c r="AD57" s="276" t="str">
        <f t="shared" ca="1" si="19"/>
        <v/>
      </c>
      <c r="AE57" s="276" t="str">
        <f t="shared" ca="1" si="19"/>
        <v/>
      </c>
      <c r="AF57" s="276" t="str">
        <f t="shared" ca="1" si="19"/>
        <v/>
      </c>
      <c r="AG57" s="276" t="str">
        <f t="shared" ca="1" si="19"/>
        <v/>
      </c>
      <c r="AH57" s="276" t="str">
        <f t="shared" ca="1" si="19"/>
        <v/>
      </c>
      <c r="AI57" s="276" t="str">
        <f t="shared" ca="1" si="19"/>
        <v/>
      </c>
      <c r="AJ57" s="276" t="str">
        <f t="shared" ca="1" si="19"/>
        <v/>
      </c>
      <c r="AK57" s="276" t="str">
        <f t="shared" ca="1" si="19"/>
        <v/>
      </c>
      <c r="AL57" s="276" t="str">
        <f t="shared" ca="1" si="19"/>
        <v/>
      </c>
      <c r="AM57" s="276" t="str">
        <f t="shared" ca="1" si="19"/>
        <v/>
      </c>
      <c r="AN57" s="276" t="str">
        <f t="shared" ca="1" si="19"/>
        <v/>
      </c>
      <c r="AO57" s="276" t="str">
        <f t="shared" ca="1" si="19"/>
        <v/>
      </c>
      <c r="AP57" s="276" t="str">
        <f t="shared" ca="1" si="19"/>
        <v/>
      </c>
      <c r="AQ57" s="276" t="str">
        <f t="shared" ca="1" si="19"/>
        <v/>
      </c>
      <c r="AR57" s="276" t="str">
        <f t="shared" ca="1" si="22"/>
        <v/>
      </c>
      <c r="AS57" s="276" t="str">
        <f t="shared" ca="1" si="22"/>
        <v/>
      </c>
      <c r="AT57" s="276" t="str">
        <f t="shared" ca="1" si="22"/>
        <v/>
      </c>
      <c r="AU57" s="276" t="str">
        <f t="shared" ca="1" si="22"/>
        <v/>
      </c>
      <c r="AV57" s="276" t="str">
        <f t="shared" ca="1" si="22"/>
        <v/>
      </c>
      <c r="AW57" s="276" t="str">
        <f t="shared" ca="1" si="22"/>
        <v/>
      </c>
      <c r="AX57" s="276" t="str">
        <f t="shared" ca="1" si="22"/>
        <v/>
      </c>
      <c r="AY57" s="276" t="str">
        <f t="shared" ca="1" si="22"/>
        <v/>
      </c>
      <c r="AZ57" s="276" t="str">
        <f t="shared" ca="1" si="22"/>
        <v/>
      </c>
      <c r="BA57" s="276" t="str">
        <f t="shared" ca="1" si="22"/>
        <v/>
      </c>
      <c r="BB57" s="276" t="str">
        <f t="shared" ca="1" si="22"/>
        <v/>
      </c>
      <c r="BC57" s="276" t="str">
        <f t="shared" ca="1" si="22"/>
        <v/>
      </c>
      <c r="BD57" s="276" t="str">
        <f t="shared" ca="1" si="22"/>
        <v/>
      </c>
      <c r="BE57" s="276" t="str">
        <f t="shared" ca="1" si="22"/>
        <v/>
      </c>
      <c r="BF57" s="276" t="str">
        <f t="shared" ca="1" si="22"/>
        <v/>
      </c>
      <c r="BG57" s="276" t="str">
        <f t="shared" ca="1" si="22"/>
        <v/>
      </c>
      <c r="BH57" s="276" t="str">
        <f t="shared" ca="1" si="22"/>
        <v/>
      </c>
      <c r="BI57" s="276" t="str">
        <f t="shared" ca="1" si="22"/>
        <v/>
      </c>
      <c r="BJ57" s="276" t="str">
        <f t="shared" ca="1" si="22"/>
        <v/>
      </c>
      <c r="BK57" s="276" t="str">
        <f t="shared" ca="1" si="22"/>
        <v/>
      </c>
      <c r="BL57" s="110"/>
      <c r="BM57" s="110"/>
      <c r="BN57" s="110"/>
      <c r="BO57" s="110"/>
      <c r="BP57" s="110"/>
      <c r="BQ57" s="110"/>
      <c r="BR57" s="110"/>
      <c r="BS57" s="110"/>
      <c r="BT57" s="110"/>
      <c r="BU57" s="110"/>
      <c r="BV57" s="110"/>
    </row>
    <row r="58" spans="1:74" customFormat="1" x14ac:dyDescent="0.2">
      <c r="A58" s="113"/>
      <c r="B58" s="113" t="str">
        <f t="shared" si="1"/>
        <v>AU</v>
      </c>
      <c r="C58" s="110"/>
      <c r="D58" s="110"/>
      <c r="E58" s="110"/>
      <c r="F58" s="268" t="str">
        <f t="shared" ca="1" si="2"/>
        <v>Customer_Team_Id</v>
      </c>
      <c r="G58" s="284"/>
      <c r="H58" s="270" t="s">
        <v>538</v>
      </c>
      <c r="I58" s="135" t="s">
        <v>495</v>
      </c>
      <c r="J58" s="135" t="s">
        <v>481</v>
      </c>
      <c r="K58" s="135" t="s">
        <v>481</v>
      </c>
      <c r="L58" s="272" t="s">
        <v>497</v>
      </c>
      <c r="M58" s="126" t="s">
        <v>221</v>
      </c>
      <c r="N58" s="276" t="str">
        <f t="shared" ca="1" si="21"/>
        <v/>
      </c>
      <c r="O58" s="276" t="str">
        <f t="shared" ca="1" si="21"/>
        <v/>
      </c>
      <c r="P58" s="276" t="str">
        <f t="shared" ca="1" si="21"/>
        <v/>
      </c>
      <c r="Q58" s="276" t="str">
        <f t="shared" ca="1" si="21"/>
        <v/>
      </c>
      <c r="R58" s="276" t="str">
        <f t="shared" ca="1" si="21"/>
        <v/>
      </c>
      <c r="S58" s="276" t="str">
        <f t="shared" ca="1" si="21"/>
        <v/>
      </c>
      <c r="T58" s="276" t="str">
        <f t="shared" ca="1" si="21"/>
        <v/>
      </c>
      <c r="U58" s="276" t="str">
        <f t="shared" ca="1" si="21"/>
        <v/>
      </c>
      <c r="V58" s="276" t="str">
        <f t="shared" ca="1" si="21"/>
        <v/>
      </c>
      <c r="W58" s="276" t="str">
        <f t="shared" ca="1" si="21"/>
        <v/>
      </c>
      <c r="X58" s="276" t="str">
        <f t="shared" ca="1" si="21"/>
        <v/>
      </c>
      <c r="Y58" s="276" t="str">
        <f t="shared" ca="1" si="21"/>
        <v/>
      </c>
      <c r="Z58" s="276" t="str">
        <f t="shared" ca="1" si="21"/>
        <v/>
      </c>
      <c r="AA58" s="276" t="str">
        <f t="shared" ca="1" si="21"/>
        <v/>
      </c>
      <c r="AB58" s="276" t="str">
        <f t="shared" ca="1" si="21"/>
        <v/>
      </c>
      <c r="AC58" s="276" t="str">
        <f t="shared" ca="1" si="20"/>
        <v/>
      </c>
      <c r="AD58" s="276" t="str">
        <f t="shared" ca="1" si="19"/>
        <v/>
      </c>
      <c r="AE58" s="276" t="str">
        <f t="shared" ca="1" si="19"/>
        <v/>
      </c>
      <c r="AF58" s="276" t="str">
        <f t="shared" ca="1" si="19"/>
        <v/>
      </c>
      <c r="AG58" s="276" t="str">
        <f t="shared" ca="1" si="19"/>
        <v/>
      </c>
      <c r="AH58" s="276" t="str">
        <f t="shared" ca="1" si="19"/>
        <v/>
      </c>
      <c r="AI58" s="276" t="str">
        <f t="shared" ca="1" si="19"/>
        <v/>
      </c>
      <c r="AJ58" s="276" t="str">
        <f t="shared" ca="1" si="19"/>
        <v/>
      </c>
      <c r="AK58" s="276" t="str">
        <f t="shared" ca="1" si="19"/>
        <v/>
      </c>
      <c r="AL58" s="276" t="str">
        <f t="shared" ca="1" si="19"/>
        <v/>
      </c>
      <c r="AM58" s="276" t="str">
        <f t="shared" ca="1" si="19"/>
        <v/>
      </c>
      <c r="AN58" s="276" t="str">
        <f t="shared" ca="1" si="19"/>
        <v/>
      </c>
      <c r="AO58" s="276" t="str">
        <f t="shared" ca="1" si="19"/>
        <v/>
      </c>
      <c r="AP58" s="276" t="str">
        <f t="shared" ca="1" si="19"/>
        <v/>
      </c>
      <c r="AQ58" s="276" t="str">
        <f t="shared" ca="1" si="19"/>
        <v/>
      </c>
      <c r="AR58" s="276" t="str">
        <f t="shared" ca="1" si="22"/>
        <v/>
      </c>
      <c r="AS58" s="276" t="str">
        <f t="shared" ca="1" si="22"/>
        <v/>
      </c>
      <c r="AT58" s="276" t="str">
        <f t="shared" ca="1" si="22"/>
        <v/>
      </c>
      <c r="AU58" s="276" t="str">
        <f t="shared" ca="1" si="22"/>
        <v/>
      </c>
      <c r="AV58" s="276" t="str">
        <f t="shared" ca="1" si="22"/>
        <v/>
      </c>
      <c r="AW58" s="276" t="str">
        <f t="shared" ca="1" si="22"/>
        <v/>
      </c>
      <c r="AX58" s="276" t="str">
        <f t="shared" ca="1" si="22"/>
        <v/>
      </c>
      <c r="AY58" s="276" t="str">
        <f t="shared" ca="1" si="22"/>
        <v/>
      </c>
      <c r="AZ58" s="276" t="str">
        <f t="shared" ca="1" si="22"/>
        <v/>
      </c>
      <c r="BA58" s="276" t="str">
        <f t="shared" ca="1" si="22"/>
        <v/>
      </c>
      <c r="BB58" s="276" t="str">
        <f t="shared" ca="1" si="22"/>
        <v/>
      </c>
      <c r="BC58" s="276" t="str">
        <f t="shared" ca="1" si="22"/>
        <v/>
      </c>
      <c r="BD58" s="276" t="str">
        <f t="shared" ca="1" si="22"/>
        <v/>
      </c>
      <c r="BE58" s="276" t="str">
        <f t="shared" ca="1" si="22"/>
        <v/>
      </c>
      <c r="BF58" s="276" t="str">
        <f t="shared" ca="1" si="22"/>
        <v/>
      </c>
      <c r="BG58" s="276" t="str">
        <f t="shared" ca="1" si="22"/>
        <v/>
      </c>
      <c r="BH58" s="276" t="str">
        <f t="shared" ca="1" si="22"/>
        <v/>
      </c>
      <c r="BI58" s="276" t="str">
        <f t="shared" ca="1" si="22"/>
        <v/>
      </c>
      <c r="BJ58" s="276" t="str">
        <f t="shared" ca="1" si="22"/>
        <v/>
      </c>
      <c r="BK58" s="276" t="str">
        <f t="shared" ca="1" si="22"/>
        <v/>
      </c>
      <c r="BL58" s="110"/>
      <c r="BM58" s="110"/>
      <c r="BN58" s="110"/>
      <c r="BO58" s="110"/>
      <c r="BP58" s="110"/>
      <c r="BQ58" s="110"/>
      <c r="BR58" s="110"/>
      <c r="BS58" s="110"/>
      <c r="BT58" s="110"/>
      <c r="BU58" s="110"/>
      <c r="BV58" s="110"/>
    </row>
    <row r="59" spans="1:74" customFormat="1" x14ac:dyDescent="0.2">
      <c r="A59" s="113"/>
      <c r="B59" s="113" t="str">
        <f t="shared" si="1"/>
        <v>AV</v>
      </c>
      <c r="C59" s="110"/>
      <c r="D59" s="110"/>
      <c r="E59" s="110"/>
      <c r="F59" s="268" t="str">
        <f t="shared" ca="1" si="2"/>
        <v>Customer_Team_Description</v>
      </c>
      <c r="G59" s="284"/>
      <c r="H59" s="270" t="s">
        <v>539</v>
      </c>
      <c r="I59" s="135" t="s">
        <v>495</v>
      </c>
      <c r="J59" s="135" t="s">
        <v>147</v>
      </c>
      <c r="K59" s="135" t="s">
        <v>147</v>
      </c>
      <c r="L59" s="272" t="s">
        <v>497</v>
      </c>
      <c r="M59" s="126" t="s">
        <v>221</v>
      </c>
      <c r="N59" s="276" t="str">
        <f t="shared" ca="1" si="21"/>
        <v/>
      </c>
      <c r="O59" s="276" t="str">
        <f t="shared" ca="1" si="21"/>
        <v/>
      </c>
      <c r="P59" s="276" t="str">
        <f t="shared" ca="1" si="21"/>
        <v/>
      </c>
      <c r="Q59" s="276" t="str">
        <f t="shared" ca="1" si="21"/>
        <v/>
      </c>
      <c r="R59" s="276" t="str">
        <f t="shared" ca="1" si="21"/>
        <v/>
      </c>
      <c r="S59" s="276" t="str">
        <f t="shared" ca="1" si="21"/>
        <v/>
      </c>
      <c r="T59" s="276" t="str">
        <f t="shared" ca="1" si="21"/>
        <v/>
      </c>
      <c r="U59" s="276" t="str">
        <f t="shared" ca="1" si="21"/>
        <v/>
      </c>
      <c r="V59" s="276" t="str">
        <f t="shared" ca="1" si="21"/>
        <v/>
      </c>
      <c r="W59" s="276" t="str">
        <f t="shared" ca="1" si="21"/>
        <v/>
      </c>
      <c r="X59" s="276" t="str">
        <f t="shared" ca="1" si="21"/>
        <v/>
      </c>
      <c r="Y59" s="276" t="str">
        <f t="shared" ca="1" si="21"/>
        <v/>
      </c>
      <c r="Z59" s="276" t="str">
        <f t="shared" ca="1" si="21"/>
        <v/>
      </c>
      <c r="AA59" s="276" t="str">
        <f t="shared" ca="1" si="21"/>
        <v/>
      </c>
      <c r="AB59" s="276" t="str">
        <f t="shared" ca="1" si="21"/>
        <v/>
      </c>
      <c r="AC59" s="276" t="str">
        <f t="shared" ca="1" si="20"/>
        <v/>
      </c>
      <c r="AD59" s="276" t="str">
        <f t="shared" ca="1" si="19"/>
        <v/>
      </c>
      <c r="AE59" s="276" t="str">
        <f t="shared" ca="1" si="19"/>
        <v/>
      </c>
      <c r="AF59" s="276" t="str">
        <f t="shared" ca="1" si="19"/>
        <v/>
      </c>
      <c r="AG59" s="276" t="str">
        <f t="shared" ca="1" si="19"/>
        <v/>
      </c>
      <c r="AH59" s="276" t="str">
        <f t="shared" ca="1" si="19"/>
        <v/>
      </c>
      <c r="AI59" s="276" t="str">
        <f t="shared" ca="1" si="19"/>
        <v/>
      </c>
      <c r="AJ59" s="276" t="str">
        <f t="shared" ca="1" si="19"/>
        <v/>
      </c>
      <c r="AK59" s="276" t="str">
        <f t="shared" ca="1" si="19"/>
        <v/>
      </c>
      <c r="AL59" s="276" t="str">
        <f t="shared" ca="1" si="19"/>
        <v/>
      </c>
      <c r="AM59" s="276" t="str">
        <f t="shared" ca="1" si="19"/>
        <v/>
      </c>
      <c r="AN59" s="276" t="str">
        <f t="shared" ca="1" si="19"/>
        <v/>
      </c>
      <c r="AO59" s="276" t="str">
        <f t="shared" ca="1" si="19"/>
        <v/>
      </c>
      <c r="AP59" s="276" t="str">
        <f t="shared" ca="1" si="19"/>
        <v/>
      </c>
      <c r="AQ59" s="276" t="str">
        <f t="shared" ca="1" si="19"/>
        <v/>
      </c>
      <c r="AR59" s="276" t="str">
        <f t="shared" ca="1" si="22"/>
        <v/>
      </c>
      <c r="AS59" s="276" t="str">
        <f t="shared" ca="1" si="22"/>
        <v/>
      </c>
      <c r="AT59" s="276" t="str">
        <f t="shared" ca="1" si="22"/>
        <v/>
      </c>
      <c r="AU59" s="276" t="str">
        <f t="shared" ca="1" si="22"/>
        <v/>
      </c>
      <c r="AV59" s="276" t="str">
        <f t="shared" ca="1" si="22"/>
        <v/>
      </c>
      <c r="AW59" s="276" t="str">
        <f t="shared" ca="1" si="22"/>
        <v/>
      </c>
      <c r="AX59" s="276" t="str">
        <f t="shared" ca="1" si="22"/>
        <v/>
      </c>
      <c r="AY59" s="276" t="str">
        <f t="shared" ca="1" si="22"/>
        <v/>
      </c>
      <c r="AZ59" s="276" t="str">
        <f t="shared" ca="1" si="22"/>
        <v/>
      </c>
      <c r="BA59" s="276" t="str">
        <f t="shared" ca="1" si="22"/>
        <v/>
      </c>
      <c r="BB59" s="276" t="str">
        <f t="shared" ca="1" si="22"/>
        <v/>
      </c>
      <c r="BC59" s="276" t="str">
        <f t="shared" ca="1" si="22"/>
        <v/>
      </c>
      <c r="BD59" s="276" t="str">
        <f t="shared" ca="1" si="22"/>
        <v/>
      </c>
      <c r="BE59" s="276" t="str">
        <f t="shared" ca="1" si="22"/>
        <v/>
      </c>
      <c r="BF59" s="276" t="str">
        <f t="shared" ca="1" si="22"/>
        <v/>
      </c>
      <c r="BG59" s="276" t="str">
        <f t="shared" ca="1" si="22"/>
        <v/>
      </c>
      <c r="BH59" s="276" t="str">
        <f t="shared" ca="1" si="22"/>
        <v/>
      </c>
      <c r="BI59" s="276" t="str">
        <f t="shared" ca="1" si="22"/>
        <v/>
      </c>
      <c r="BJ59" s="276" t="str">
        <f t="shared" ca="1" si="22"/>
        <v/>
      </c>
      <c r="BK59" s="276" t="str">
        <f t="shared" ca="1" si="22"/>
        <v/>
      </c>
      <c r="BL59" s="110"/>
      <c r="BM59" s="110"/>
      <c r="BN59" s="110"/>
      <c r="BO59" s="110"/>
      <c r="BP59" s="110"/>
      <c r="BQ59" s="110"/>
      <c r="BR59" s="110"/>
      <c r="BS59" s="110"/>
      <c r="BT59" s="110"/>
      <c r="BU59" s="110"/>
      <c r="BV59" s="110"/>
    </row>
    <row r="60" spans="1:74" customFormat="1" x14ac:dyDescent="0.2">
      <c r="A60" s="113"/>
      <c r="B60" s="113" t="str">
        <f t="shared" si="1"/>
        <v>AW</v>
      </c>
      <c r="C60" s="110"/>
      <c r="D60" s="110"/>
      <c r="E60" s="110"/>
      <c r="F60" s="268" t="str">
        <f t="shared" ca="1" si="2"/>
        <v>Sub_Region_Id</v>
      </c>
      <c r="G60" s="284"/>
      <c r="H60" s="270" t="s">
        <v>540</v>
      </c>
      <c r="I60" s="135" t="s">
        <v>495</v>
      </c>
      <c r="J60" s="135" t="s">
        <v>481</v>
      </c>
      <c r="K60" s="135" t="s">
        <v>481</v>
      </c>
      <c r="L60" s="272" t="s">
        <v>497</v>
      </c>
      <c r="M60" s="126" t="s">
        <v>221</v>
      </c>
      <c r="N60" s="276" t="str">
        <f t="shared" ca="1" si="21"/>
        <v/>
      </c>
      <c r="O60" s="276" t="str">
        <f t="shared" ca="1" si="21"/>
        <v/>
      </c>
      <c r="P60" s="276" t="str">
        <f t="shared" ca="1" si="21"/>
        <v/>
      </c>
      <c r="Q60" s="276" t="str">
        <f t="shared" ca="1" si="21"/>
        <v/>
      </c>
      <c r="R60" s="276" t="str">
        <f t="shared" ca="1" si="21"/>
        <v/>
      </c>
      <c r="S60" s="276" t="str">
        <f t="shared" ca="1" si="21"/>
        <v/>
      </c>
      <c r="T60" s="276" t="str">
        <f t="shared" ca="1" si="21"/>
        <v/>
      </c>
      <c r="U60" s="276" t="str">
        <f t="shared" ca="1" si="21"/>
        <v/>
      </c>
      <c r="V60" s="276" t="str">
        <f t="shared" ca="1" si="21"/>
        <v/>
      </c>
      <c r="W60" s="276" t="str">
        <f t="shared" ca="1" si="21"/>
        <v/>
      </c>
      <c r="X60" s="276" t="str">
        <f t="shared" ca="1" si="21"/>
        <v/>
      </c>
      <c r="Y60" s="276" t="str">
        <f t="shared" ca="1" si="21"/>
        <v/>
      </c>
      <c r="Z60" s="276" t="str">
        <f t="shared" ca="1" si="21"/>
        <v/>
      </c>
      <c r="AA60" s="276" t="str">
        <f t="shared" ca="1" si="21"/>
        <v/>
      </c>
      <c r="AB60" s="276" t="str">
        <f t="shared" ca="1" si="21"/>
        <v/>
      </c>
      <c r="AC60" s="276" t="str">
        <f t="shared" ca="1" si="20"/>
        <v/>
      </c>
      <c r="AD60" s="276" t="str">
        <f t="shared" ca="1" si="19"/>
        <v/>
      </c>
      <c r="AE60" s="276" t="str">
        <f t="shared" ca="1" si="19"/>
        <v/>
      </c>
      <c r="AF60" s="276" t="str">
        <f t="shared" ca="1" si="19"/>
        <v/>
      </c>
      <c r="AG60" s="276" t="str">
        <f t="shared" ca="1" si="19"/>
        <v/>
      </c>
      <c r="AH60" s="276" t="str">
        <f t="shared" ca="1" si="19"/>
        <v/>
      </c>
      <c r="AI60" s="276" t="str">
        <f t="shared" ca="1" si="19"/>
        <v/>
      </c>
      <c r="AJ60" s="276" t="str">
        <f t="shared" ca="1" si="19"/>
        <v/>
      </c>
      <c r="AK60" s="276" t="str">
        <f t="shared" ca="1" si="19"/>
        <v/>
      </c>
      <c r="AL60" s="276" t="str">
        <f t="shared" ca="1" si="19"/>
        <v/>
      </c>
      <c r="AM60" s="276" t="str">
        <f t="shared" ca="1" si="19"/>
        <v/>
      </c>
      <c r="AN60" s="276" t="str">
        <f t="shared" ca="1" si="19"/>
        <v/>
      </c>
      <c r="AO60" s="276" t="str">
        <f t="shared" ca="1" si="19"/>
        <v/>
      </c>
      <c r="AP60" s="276" t="str">
        <f t="shared" ca="1" si="19"/>
        <v/>
      </c>
      <c r="AQ60" s="276" t="str">
        <f t="shared" ca="1" si="19"/>
        <v/>
      </c>
      <c r="AR60" s="276" t="str">
        <f t="shared" ca="1" si="22"/>
        <v/>
      </c>
      <c r="AS60" s="276" t="str">
        <f t="shared" ca="1" si="22"/>
        <v/>
      </c>
      <c r="AT60" s="276" t="str">
        <f t="shared" ca="1" si="22"/>
        <v/>
      </c>
      <c r="AU60" s="276" t="str">
        <f t="shared" ca="1" si="22"/>
        <v/>
      </c>
      <c r="AV60" s="276" t="str">
        <f t="shared" ca="1" si="22"/>
        <v/>
      </c>
      <c r="AW60" s="276" t="str">
        <f t="shared" ca="1" si="22"/>
        <v/>
      </c>
      <c r="AX60" s="276" t="str">
        <f t="shared" ca="1" si="22"/>
        <v/>
      </c>
      <c r="AY60" s="276" t="str">
        <f t="shared" ca="1" si="22"/>
        <v/>
      </c>
      <c r="AZ60" s="276" t="str">
        <f t="shared" ca="1" si="22"/>
        <v/>
      </c>
      <c r="BA60" s="276" t="str">
        <f t="shared" ca="1" si="22"/>
        <v/>
      </c>
      <c r="BB60" s="276" t="str">
        <f t="shared" ca="1" si="22"/>
        <v/>
      </c>
      <c r="BC60" s="276" t="str">
        <f t="shared" ca="1" si="22"/>
        <v/>
      </c>
      <c r="BD60" s="276" t="str">
        <f t="shared" ca="1" si="22"/>
        <v/>
      </c>
      <c r="BE60" s="276" t="str">
        <f t="shared" ca="1" si="22"/>
        <v/>
      </c>
      <c r="BF60" s="276" t="str">
        <f t="shared" ca="1" si="22"/>
        <v/>
      </c>
      <c r="BG60" s="276" t="str">
        <f t="shared" ca="1" si="22"/>
        <v/>
      </c>
      <c r="BH60" s="276" t="str">
        <f t="shared" ca="1" si="22"/>
        <v/>
      </c>
      <c r="BI60" s="276" t="str">
        <f t="shared" ca="1" si="22"/>
        <v/>
      </c>
      <c r="BJ60" s="276" t="str">
        <f t="shared" ca="1" si="22"/>
        <v/>
      </c>
      <c r="BK60" s="276" t="str">
        <f t="shared" ca="1" si="22"/>
        <v/>
      </c>
      <c r="BL60" s="110"/>
      <c r="BM60" s="110"/>
      <c r="BN60" s="110"/>
      <c r="BO60" s="110"/>
      <c r="BP60" s="110"/>
      <c r="BQ60" s="110"/>
      <c r="BR60" s="110"/>
      <c r="BS60" s="110"/>
      <c r="BT60" s="110"/>
      <c r="BU60" s="110"/>
      <c r="BV60" s="110"/>
    </row>
    <row r="61" spans="1:74" customFormat="1" x14ac:dyDescent="0.2">
      <c r="A61" s="113"/>
      <c r="B61" s="113" t="str">
        <f t="shared" si="1"/>
        <v>AX</v>
      </c>
      <c r="C61" s="110"/>
      <c r="D61" s="110"/>
      <c r="E61" s="110"/>
      <c r="F61" s="268" t="str">
        <f t="shared" ca="1" si="2"/>
        <v>Sub_Region_Description</v>
      </c>
      <c r="G61" s="284"/>
      <c r="H61" s="270" t="s">
        <v>541</v>
      </c>
      <c r="I61" s="135" t="s">
        <v>495</v>
      </c>
      <c r="J61" s="135" t="s">
        <v>147</v>
      </c>
      <c r="K61" s="135" t="s">
        <v>147</v>
      </c>
      <c r="L61" s="272" t="s">
        <v>497</v>
      </c>
      <c r="M61" s="126" t="s">
        <v>221</v>
      </c>
      <c r="N61" s="276" t="str">
        <f t="shared" ca="1" si="21"/>
        <v/>
      </c>
      <c r="O61" s="276" t="str">
        <f t="shared" ca="1" si="21"/>
        <v/>
      </c>
      <c r="P61" s="276" t="str">
        <f t="shared" ca="1" si="21"/>
        <v/>
      </c>
      <c r="Q61" s="276" t="str">
        <f t="shared" ca="1" si="21"/>
        <v/>
      </c>
      <c r="R61" s="276" t="str">
        <f t="shared" ca="1" si="21"/>
        <v/>
      </c>
      <c r="S61" s="276" t="str">
        <f t="shared" ca="1" si="21"/>
        <v/>
      </c>
      <c r="T61" s="276" t="str">
        <f t="shared" ca="1" si="21"/>
        <v/>
      </c>
      <c r="U61" s="276" t="str">
        <f t="shared" ca="1" si="21"/>
        <v/>
      </c>
      <c r="V61" s="276" t="str">
        <f t="shared" ca="1" si="21"/>
        <v/>
      </c>
      <c r="W61" s="276" t="str">
        <f t="shared" ca="1" si="21"/>
        <v/>
      </c>
      <c r="X61" s="276" t="str">
        <f t="shared" ca="1" si="21"/>
        <v/>
      </c>
      <c r="Y61" s="276" t="str">
        <f t="shared" ca="1" si="21"/>
        <v/>
      </c>
      <c r="Z61" s="276" t="str">
        <f t="shared" ca="1" si="21"/>
        <v/>
      </c>
      <c r="AA61" s="276" t="str">
        <f t="shared" ca="1" si="21"/>
        <v/>
      </c>
      <c r="AB61" s="276" t="str">
        <f t="shared" ca="1" si="21"/>
        <v/>
      </c>
      <c r="AC61" s="276" t="str">
        <f t="shared" ca="1" si="20"/>
        <v/>
      </c>
      <c r="AD61" s="276" t="str">
        <f t="shared" ca="1" si="19"/>
        <v/>
      </c>
      <c r="AE61" s="276" t="str">
        <f t="shared" ca="1" si="19"/>
        <v/>
      </c>
      <c r="AF61" s="276" t="str">
        <f t="shared" ca="1" si="19"/>
        <v/>
      </c>
      <c r="AG61" s="276" t="str">
        <f t="shared" ca="1" si="19"/>
        <v/>
      </c>
      <c r="AH61" s="276" t="str">
        <f t="shared" ca="1" si="19"/>
        <v/>
      </c>
      <c r="AI61" s="276" t="str">
        <f t="shared" ca="1" si="19"/>
        <v/>
      </c>
      <c r="AJ61" s="276" t="str">
        <f t="shared" ca="1" si="19"/>
        <v/>
      </c>
      <c r="AK61" s="276" t="str">
        <f t="shared" ca="1" si="19"/>
        <v/>
      </c>
      <c r="AL61" s="276" t="str">
        <f t="shared" ca="1" si="19"/>
        <v/>
      </c>
      <c r="AM61" s="276" t="str">
        <f t="shared" ca="1" si="19"/>
        <v/>
      </c>
      <c r="AN61" s="276" t="str">
        <f t="shared" ca="1" si="19"/>
        <v/>
      </c>
      <c r="AO61" s="276" t="str">
        <f t="shared" ca="1" si="19"/>
        <v/>
      </c>
      <c r="AP61" s="276" t="str">
        <f t="shared" ca="1" si="19"/>
        <v/>
      </c>
      <c r="AQ61" s="276" t="str">
        <f t="shared" ca="1" si="19"/>
        <v/>
      </c>
      <c r="AR61" s="276" t="str">
        <f t="shared" ca="1" si="22"/>
        <v/>
      </c>
      <c r="AS61" s="276" t="str">
        <f t="shared" ca="1" si="22"/>
        <v/>
      </c>
      <c r="AT61" s="276" t="str">
        <f t="shared" ca="1" si="22"/>
        <v/>
      </c>
      <c r="AU61" s="276" t="str">
        <f t="shared" ca="1" si="22"/>
        <v/>
      </c>
      <c r="AV61" s="276" t="str">
        <f t="shared" ca="1" si="22"/>
        <v/>
      </c>
      <c r="AW61" s="276" t="str">
        <f t="shared" ca="1" si="22"/>
        <v/>
      </c>
      <c r="AX61" s="276" t="str">
        <f t="shared" ca="1" si="22"/>
        <v/>
      </c>
      <c r="AY61" s="276" t="str">
        <f t="shared" ca="1" si="22"/>
        <v/>
      </c>
      <c r="AZ61" s="276" t="str">
        <f t="shared" ca="1" si="22"/>
        <v/>
      </c>
      <c r="BA61" s="276" t="str">
        <f t="shared" ca="1" si="22"/>
        <v/>
      </c>
      <c r="BB61" s="276" t="str">
        <f t="shared" ca="1" si="22"/>
        <v/>
      </c>
      <c r="BC61" s="276" t="str">
        <f t="shared" ca="1" si="22"/>
        <v/>
      </c>
      <c r="BD61" s="276" t="str">
        <f t="shared" ca="1" si="22"/>
        <v/>
      </c>
      <c r="BE61" s="276" t="str">
        <f t="shared" ca="1" si="22"/>
        <v/>
      </c>
      <c r="BF61" s="276" t="str">
        <f t="shared" ca="1" si="22"/>
        <v/>
      </c>
      <c r="BG61" s="276" t="str">
        <f t="shared" ca="1" si="22"/>
        <v/>
      </c>
      <c r="BH61" s="276" t="str">
        <f t="shared" ca="1" si="22"/>
        <v/>
      </c>
      <c r="BI61" s="276" t="str">
        <f t="shared" ca="1" si="22"/>
        <v/>
      </c>
      <c r="BJ61" s="276" t="str">
        <f t="shared" ca="1" si="22"/>
        <v/>
      </c>
      <c r="BK61" s="276" t="str">
        <f t="shared" ca="1" si="22"/>
        <v/>
      </c>
      <c r="BL61" s="110"/>
      <c r="BM61" s="110"/>
      <c r="BN61" s="110"/>
      <c r="BO61" s="110"/>
      <c r="BP61" s="110"/>
      <c r="BQ61" s="110"/>
      <c r="BR61" s="110"/>
      <c r="BS61" s="110"/>
      <c r="BT61" s="110"/>
      <c r="BU61" s="110"/>
      <c r="BV61" s="110"/>
    </row>
    <row r="62" spans="1:74" customFormat="1" x14ac:dyDescent="0.2">
      <c r="A62" s="113"/>
      <c r="B62" s="113" t="str">
        <f t="shared" si="1"/>
        <v>AY</v>
      </c>
      <c r="C62" s="110"/>
      <c r="D62" s="110"/>
      <c r="E62" s="110"/>
      <c r="F62" s="268" t="str">
        <f t="shared" ca="1" si="2"/>
        <v>Region_Id</v>
      </c>
      <c r="G62" s="284"/>
      <c r="H62" s="270" t="s">
        <v>542</v>
      </c>
      <c r="I62" s="135" t="s">
        <v>495</v>
      </c>
      <c r="J62" s="135" t="s">
        <v>481</v>
      </c>
      <c r="K62" s="135" t="s">
        <v>481</v>
      </c>
      <c r="L62" s="272" t="s">
        <v>497</v>
      </c>
      <c r="M62" s="126" t="s">
        <v>221</v>
      </c>
      <c r="N62" s="276" t="str">
        <f t="shared" ca="1" si="21"/>
        <v/>
      </c>
      <c r="O62" s="276" t="str">
        <f t="shared" ca="1" si="21"/>
        <v/>
      </c>
      <c r="P62" s="276" t="str">
        <f t="shared" ca="1" si="21"/>
        <v/>
      </c>
      <c r="Q62" s="276" t="str">
        <f t="shared" ca="1" si="21"/>
        <v/>
      </c>
      <c r="R62" s="276" t="str">
        <f t="shared" ca="1" si="21"/>
        <v/>
      </c>
      <c r="S62" s="276" t="str">
        <f t="shared" ca="1" si="21"/>
        <v/>
      </c>
      <c r="T62" s="276" t="str">
        <f t="shared" ca="1" si="21"/>
        <v/>
      </c>
      <c r="U62" s="276" t="str">
        <f t="shared" ca="1" si="21"/>
        <v/>
      </c>
      <c r="V62" s="276" t="str">
        <f t="shared" ca="1" si="21"/>
        <v/>
      </c>
      <c r="W62" s="276" t="str">
        <f t="shared" ca="1" si="21"/>
        <v/>
      </c>
      <c r="X62" s="276" t="str">
        <f t="shared" ca="1" si="21"/>
        <v/>
      </c>
      <c r="Y62" s="276" t="str">
        <f t="shared" ca="1" si="21"/>
        <v/>
      </c>
      <c r="Z62" s="276" t="str">
        <f t="shared" ca="1" si="21"/>
        <v/>
      </c>
      <c r="AA62" s="276" t="str">
        <f t="shared" ca="1" si="21"/>
        <v/>
      </c>
      <c r="AB62" s="276" t="str">
        <f t="shared" ca="1" si="21"/>
        <v/>
      </c>
      <c r="AC62" s="276" t="str">
        <f t="shared" ca="1" si="20"/>
        <v/>
      </c>
      <c r="AD62" s="276" t="str">
        <f t="shared" ca="1" si="19"/>
        <v/>
      </c>
      <c r="AE62" s="276" t="str">
        <f t="shared" ca="1" si="19"/>
        <v/>
      </c>
      <c r="AF62" s="276" t="str">
        <f t="shared" ca="1" si="19"/>
        <v/>
      </c>
      <c r="AG62" s="276" t="str">
        <f t="shared" ca="1" si="19"/>
        <v/>
      </c>
      <c r="AH62" s="276" t="str">
        <f t="shared" ca="1" si="19"/>
        <v/>
      </c>
      <c r="AI62" s="276" t="str">
        <f t="shared" ca="1" si="19"/>
        <v/>
      </c>
      <c r="AJ62" s="276" t="str">
        <f t="shared" ca="1" si="19"/>
        <v/>
      </c>
      <c r="AK62" s="276" t="str">
        <f t="shared" ca="1" si="19"/>
        <v/>
      </c>
      <c r="AL62" s="276" t="str">
        <f t="shared" ca="1" si="19"/>
        <v/>
      </c>
      <c r="AM62" s="276" t="str">
        <f t="shared" ca="1" si="19"/>
        <v/>
      </c>
      <c r="AN62" s="276" t="str">
        <f t="shared" ca="1" si="19"/>
        <v/>
      </c>
      <c r="AO62" s="276" t="str">
        <f t="shared" ca="1" si="19"/>
        <v/>
      </c>
      <c r="AP62" s="276" t="str">
        <f t="shared" ca="1" si="19"/>
        <v/>
      </c>
      <c r="AQ62" s="276" t="str">
        <f t="shared" ca="1" si="19"/>
        <v/>
      </c>
      <c r="AR62" s="276" t="str">
        <f t="shared" ca="1" si="22"/>
        <v/>
      </c>
      <c r="AS62" s="276" t="str">
        <f t="shared" ca="1" si="22"/>
        <v/>
      </c>
      <c r="AT62" s="276" t="str">
        <f t="shared" ca="1" si="22"/>
        <v/>
      </c>
      <c r="AU62" s="276" t="str">
        <f t="shared" ca="1" si="22"/>
        <v/>
      </c>
      <c r="AV62" s="276" t="str">
        <f t="shared" ca="1" si="22"/>
        <v/>
      </c>
      <c r="AW62" s="276" t="str">
        <f t="shared" ca="1" si="22"/>
        <v/>
      </c>
      <c r="AX62" s="276" t="str">
        <f t="shared" ca="1" si="22"/>
        <v/>
      </c>
      <c r="AY62" s="276" t="str">
        <f t="shared" ca="1" si="22"/>
        <v/>
      </c>
      <c r="AZ62" s="276" t="str">
        <f t="shared" ca="1" si="22"/>
        <v/>
      </c>
      <c r="BA62" s="276" t="str">
        <f t="shared" ca="1" si="22"/>
        <v/>
      </c>
      <c r="BB62" s="276" t="str">
        <f t="shared" ca="1" si="22"/>
        <v/>
      </c>
      <c r="BC62" s="276" t="str">
        <f t="shared" ca="1" si="22"/>
        <v/>
      </c>
      <c r="BD62" s="276" t="str">
        <f t="shared" ca="1" si="22"/>
        <v/>
      </c>
      <c r="BE62" s="276" t="str">
        <f t="shared" ca="1" si="22"/>
        <v/>
      </c>
      <c r="BF62" s="276" t="str">
        <f t="shared" ca="1" si="22"/>
        <v/>
      </c>
      <c r="BG62" s="276" t="str">
        <f t="shared" ca="1" si="22"/>
        <v/>
      </c>
      <c r="BH62" s="276" t="str">
        <f t="shared" ca="1" si="22"/>
        <v/>
      </c>
      <c r="BI62" s="276" t="str">
        <f t="shared" ca="1" si="22"/>
        <v/>
      </c>
      <c r="BJ62" s="276" t="str">
        <f t="shared" ca="1" si="22"/>
        <v/>
      </c>
      <c r="BK62" s="276" t="str">
        <f t="shared" ca="1" si="22"/>
        <v/>
      </c>
      <c r="BL62" s="110"/>
      <c r="BM62" s="110"/>
      <c r="BN62" s="110"/>
      <c r="BO62" s="110"/>
      <c r="BP62" s="110"/>
      <c r="BQ62" s="110"/>
      <c r="BR62" s="110"/>
      <c r="BS62" s="110"/>
      <c r="BT62" s="110"/>
      <c r="BU62" s="110"/>
      <c r="BV62" s="110"/>
    </row>
    <row r="63" spans="1:74" customFormat="1" x14ac:dyDescent="0.2">
      <c r="A63" s="113"/>
      <c r="B63" s="113" t="str">
        <f t="shared" si="1"/>
        <v>AZ</v>
      </c>
      <c r="C63" s="110"/>
      <c r="D63" s="110"/>
      <c r="E63" s="110"/>
      <c r="F63" s="268" t="str">
        <f t="shared" ca="1" si="2"/>
        <v>Region_Description</v>
      </c>
      <c r="G63" s="284"/>
      <c r="H63" s="270" t="s">
        <v>543</v>
      </c>
      <c r="I63" s="135" t="s">
        <v>495</v>
      </c>
      <c r="J63" s="135" t="s">
        <v>147</v>
      </c>
      <c r="K63" s="135" t="s">
        <v>147</v>
      </c>
      <c r="L63" s="272" t="s">
        <v>497</v>
      </c>
      <c r="M63" s="126" t="s">
        <v>221</v>
      </c>
      <c r="N63" s="288" t="str">
        <f t="shared" ca="1" si="21"/>
        <v/>
      </c>
      <c r="O63" s="288" t="str">
        <f t="shared" ca="1" si="21"/>
        <v/>
      </c>
      <c r="P63" s="288" t="str">
        <f t="shared" ca="1" si="21"/>
        <v/>
      </c>
      <c r="Q63" s="288" t="str">
        <f t="shared" ca="1" si="21"/>
        <v/>
      </c>
      <c r="R63" s="288" t="str">
        <f t="shared" ca="1" si="21"/>
        <v/>
      </c>
      <c r="S63" s="288" t="str">
        <f t="shared" ca="1" si="21"/>
        <v/>
      </c>
      <c r="T63" s="288" t="str">
        <f t="shared" ca="1" si="21"/>
        <v/>
      </c>
      <c r="U63" s="288" t="str">
        <f t="shared" ca="1" si="21"/>
        <v/>
      </c>
      <c r="V63" s="288" t="str">
        <f t="shared" ca="1" si="21"/>
        <v/>
      </c>
      <c r="W63" s="288" t="str">
        <f t="shared" ca="1" si="21"/>
        <v/>
      </c>
      <c r="X63" s="288" t="str">
        <f t="shared" ca="1" si="21"/>
        <v/>
      </c>
      <c r="Y63" s="288" t="str">
        <f t="shared" ca="1" si="21"/>
        <v/>
      </c>
      <c r="Z63" s="288" t="str">
        <f t="shared" ca="1" si="21"/>
        <v/>
      </c>
      <c r="AA63" s="288" t="str">
        <f t="shared" ca="1" si="21"/>
        <v/>
      </c>
      <c r="AB63" s="288" t="str">
        <f t="shared" ca="1" si="21"/>
        <v/>
      </c>
      <c r="AC63" s="288" t="str">
        <f t="shared" ca="1" si="20"/>
        <v/>
      </c>
      <c r="AD63" s="288" t="str">
        <f t="shared" ref="AD63:BK75" ca="1" si="23">IF(LEN(INDIRECT("SWMETA!"&amp;$B63&amp;AD$14))=0,"",INDIRECT("SWMETA!"&amp;$B63&amp;AD$14))</f>
        <v/>
      </c>
      <c r="AE63" s="288" t="str">
        <f t="shared" ca="1" si="23"/>
        <v/>
      </c>
      <c r="AF63" s="288" t="str">
        <f t="shared" ca="1" si="23"/>
        <v/>
      </c>
      <c r="AG63" s="288" t="str">
        <f t="shared" ca="1" si="23"/>
        <v/>
      </c>
      <c r="AH63" s="288" t="str">
        <f t="shared" ca="1" si="23"/>
        <v/>
      </c>
      <c r="AI63" s="288" t="str">
        <f t="shared" ca="1" si="23"/>
        <v/>
      </c>
      <c r="AJ63" s="288" t="str">
        <f t="shared" ca="1" si="23"/>
        <v/>
      </c>
      <c r="AK63" s="288" t="str">
        <f t="shared" ca="1" si="23"/>
        <v/>
      </c>
      <c r="AL63" s="288" t="str">
        <f t="shared" ca="1" si="23"/>
        <v/>
      </c>
      <c r="AM63" s="288" t="str">
        <f t="shared" ca="1" si="23"/>
        <v/>
      </c>
      <c r="AN63" s="288" t="str">
        <f t="shared" ca="1" si="23"/>
        <v/>
      </c>
      <c r="AO63" s="288" t="str">
        <f t="shared" ca="1" si="23"/>
        <v/>
      </c>
      <c r="AP63" s="288" t="str">
        <f t="shared" ca="1" si="23"/>
        <v/>
      </c>
      <c r="AQ63" s="288" t="str">
        <f t="shared" ca="1" si="23"/>
        <v/>
      </c>
      <c r="AR63" s="288" t="str">
        <f t="shared" ca="1" si="23"/>
        <v/>
      </c>
      <c r="AS63" s="288" t="str">
        <f t="shared" ca="1" si="23"/>
        <v/>
      </c>
      <c r="AT63" s="288" t="str">
        <f t="shared" ca="1" si="23"/>
        <v/>
      </c>
      <c r="AU63" s="288" t="str">
        <f t="shared" ca="1" si="23"/>
        <v/>
      </c>
      <c r="AV63" s="288" t="str">
        <f t="shared" ca="1" si="23"/>
        <v/>
      </c>
      <c r="AW63" s="288" t="str">
        <f t="shared" ca="1" si="23"/>
        <v/>
      </c>
      <c r="AX63" s="288" t="str">
        <f t="shared" ca="1" si="23"/>
        <v/>
      </c>
      <c r="AY63" s="288" t="str">
        <f t="shared" ca="1" si="23"/>
        <v/>
      </c>
      <c r="AZ63" s="288" t="str">
        <f t="shared" ca="1" si="23"/>
        <v/>
      </c>
      <c r="BA63" s="288" t="str">
        <f t="shared" ca="1" si="23"/>
        <v/>
      </c>
      <c r="BB63" s="288" t="str">
        <f t="shared" ca="1" si="23"/>
        <v/>
      </c>
      <c r="BC63" s="288" t="str">
        <f t="shared" ca="1" si="23"/>
        <v/>
      </c>
      <c r="BD63" s="288" t="str">
        <f t="shared" ca="1" si="23"/>
        <v/>
      </c>
      <c r="BE63" s="288" t="str">
        <f t="shared" ca="1" si="23"/>
        <v/>
      </c>
      <c r="BF63" s="288" t="str">
        <f t="shared" ca="1" si="23"/>
        <v/>
      </c>
      <c r="BG63" s="288" t="str">
        <f t="shared" ca="1" si="23"/>
        <v/>
      </c>
      <c r="BH63" s="288" t="str">
        <f t="shared" ca="1" si="23"/>
        <v/>
      </c>
      <c r="BI63" s="288" t="str">
        <f t="shared" ca="1" si="23"/>
        <v/>
      </c>
      <c r="BJ63" s="288" t="str">
        <f t="shared" ca="1" si="23"/>
        <v/>
      </c>
      <c r="BK63" s="288" t="str">
        <f t="shared" ca="1" si="23"/>
        <v/>
      </c>
      <c r="BL63" s="110"/>
      <c r="BM63" s="110"/>
      <c r="BN63" s="110"/>
      <c r="BO63" s="110"/>
      <c r="BP63" s="110"/>
      <c r="BQ63" s="110"/>
      <c r="BR63" s="110"/>
      <c r="BS63" s="110"/>
      <c r="BT63" s="110"/>
      <c r="BU63" s="110"/>
      <c r="BV63" s="110"/>
    </row>
    <row r="64" spans="1:74" customFormat="1" x14ac:dyDescent="0.2">
      <c r="A64" s="113"/>
      <c r="B64" s="113" t="str">
        <f t="shared" si="1"/>
        <v>BA</v>
      </c>
      <c r="C64" s="110"/>
      <c r="D64" s="110"/>
      <c r="E64" s="110"/>
      <c r="F64" s="268" t="str">
        <f t="shared" ca="1" si="2"/>
        <v>Cluster_Id</v>
      </c>
      <c r="G64" s="284"/>
      <c r="H64" s="270" t="s">
        <v>544</v>
      </c>
      <c r="I64" s="135" t="s">
        <v>495</v>
      </c>
      <c r="J64" s="135" t="s">
        <v>481</v>
      </c>
      <c r="K64" s="135" t="s">
        <v>481</v>
      </c>
      <c r="L64" s="272" t="s">
        <v>497</v>
      </c>
      <c r="M64" s="126" t="s">
        <v>221</v>
      </c>
      <c r="N64" s="276" t="str">
        <f t="shared" ca="1" si="21"/>
        <v/>
      </c>
      <c r="O64" s="276" t="str">
        <f t="shared" ca="1" si="21"/>
        <v/>
      </c>
      <c r="P64" s="276" t="str">
        <f t="shared" ca="1" si="21"/>
        <v/>
      </c>
      <c r="Q64" s="276" t="str">
        <f t="shared" ca="1" si="21"/>
        <v/>
      </c>
      <c r="R64" s="276" t="str">
        <f t="shared" ca="1" si="21"/>
        <v/>
      </c>
      <c r="S64" s="276" t="str">
        <f t="shared" ca="1" si="21"/>
        <v/>
      </c>
      <c r="T64" s="276" t="str">
        <f t="shared" ca="1" si="21"/>
        <v/>
      </c>
      <c r="U64" s="276" t="str">
        <f t="shared" ca="1" si="21"/>
        <v/>
      </c>
      <c r="V64" s="276" t="str">
        <f t="shared" ca="1" si="21"/>
        <v/>
      </c>
      <c r="W64" s="276" t="str">
        <f t="shared" ca="1" si="21"/>
        <v/>
      </c>
      <c r="X64" s="276" t="str">
        <f t="shared" ca="1" si="21"/>
        <v/>
      </c>
      <c r="Y64" s="276" t="str">
        <f t="shared" ca="1" si="21"/>
        <v/>
      </c>
      <c r="Z64" s="276" t="str">
        <f t="shared" ca="1" si="21"/>
        <v/>
      </c>
      <c r="AA64" s="276" t="str">
        <f t="shared" ca="1" si="21"/>
        <v/>
      </c>
      <c r="AB64" s="276" t="str">
        <f t="shared" ca="1" si="21"/>
        <v/>
      </c>
      <c r="AC64" s="276" t="str">
        <f t="shared" ca="1" si="21"/>
        <v/>
      </c>
      <c r="AD64" s="276" t="str">
        <f t="shared" ref="AD64:AS79" ca="1" si="24">IF(LEN(INDIRECT("SWMETA!"&amp;$B64&amp;AD$14))=0,"",INDIRECT("SWMETA!"&amp;$B64&amp;AD$14))</f>
        <v/>
      </c>
      <c r="AE64" s="276" t="str">
        <f t="shared" ca="1" si="24"/>
        <v/>
      </c>
      <c r="AF64" s="276" t="str">
        <f t="shared" ca="1" si="24"/>
        <v/>
      </c>
      <c r="AG64" s="276" t="str">
        <f t="shared" ca="1" si="24"/>
        <v/>
      </c>
      <c r="AH64" s="276" t="str">
        <f t="shared" ca="1" si="24"/>
        <v/>
      </c>
      <c r="AI64" s="276" t="str">
        <f t="shared" ca="1" si="24"/>
        <v/>
      </c>
      <c r="AJ64" s="276" t="str">
        <f t="shared" ca="1" si="24"/>
        <v/>
      </c>
      <c r="AK64" s="276" t="str">
        <f t="shared" ca="1" si="24"/>
        <v/>
      </c>
      <c r="AL64" s="276" t="str">
        <f t="shared" ca="1" si="24"/>
        <v/>
      </c>
      <c r="AM64" s="276" t="str">
        <f t="shared" ca="1" si="24"/>
        <v/>
      </c>
      <c r="AN64" s="276" t="str">
        <f t="shared" ca="1" si="24"/>
        <v/>
      </c>
      <c r="AO64" s="276" t="str">
        <f t="shared" ca="1" si="24"/>
        <v/>
      </c>
      <c r="AP64" s="276" t="str">
        <f t="shared" ca="1" si="24"/>
        <v/>
      </c>
      <c r="AQ64" s="276" t="str">
        <f t="shared" ca="1" si="24"/>
        <v/>
      </c>
      <c r="AR64" s="276" t="str">
        <f t="shared" ca="1" si="24"/>
        <v/>
      </c>
      <c r="AS64" s="276" t="str">
        <f t="shared" ca="1" si="24"/>
        <v/>
      </c>
      <c r="AT64" s="276" t="str">
        <f t="shared" ca="1" si="23"/>
        <v/>
      </c>
      <c r="AU64" s="276" t="str">
        <f t="shared" ca="1" si="23"/>
        <v/>
      </c>
      <c r="AV64" s="276" t="str">
        <f t="shared" ca="1" si="23"/>
        <v/>
      </c>
      <c r="AW64" s="276" t="str">
        <f t="shared" ca="1" si="23"/>
        <v/>
      </c>
      <c r="AX64" s="276" t="str">
        <f t="shared" ca="1" si="23"/>
        <v/>
      </c>
      <c r="AY64" s="276" t="str">
        <f t="shared" ca="1" si="23"/>
        <v/>
      </c>
      <c r="AZ64" s="276" t="str">
        <f t="shared" ca="1" si="23"/>
        <v/>
      </c>
      <c r="BA64" s="276" t="str">
        <f t="shared" ca="1" si="23"/>
        <v/>
      </c>
      <c r="BB64" s="276" t="str">
        <f t="shared" ca="1" si="23"/>
        <v/>
      </c>
      <c r="BC64" s="276" t="str">
        <f t="shared" ca="1" si="23"/>
        <v/>
      </c>
      <c r="BD64" s="276" t="str">
        <f t="shared" ca="1" si="23"/>
        <v/>
      </c>
      <c r="BE64" s="276" t="str">
        <f t="shared" ca="1" si="23"/>
        <v/>
      </c>
      <c r="BF64" s="276" t="str">
        <f t="shared" ca="1" si="23"/>
        <v/>
      </c>
      <c r="BG64" s="276" t="str">
        <f t="shared" ca="1" si="23"/>
        <v/>
      </c>
      <c r="BH64" s="276" t="str">
        <f t="shared" ca="1" si="23"/>
        <v/>
      </c>
      <c r="BI64" s="276" t="str">
        <f t="shared" ca="1" si="23"/>
        <v/>
      </c>
      <c r="BJ64" s="276" t="str">
        <f t="shared" ca="1" si="23"/>
        <v/>
      </c>
      <c r="BK64" s="276" t="str">
        <f t="shared" ca="1" si="23"/>
        <v/>
      </c>
      <c r="BL64" s="110"/>
      <c r="BM64" s="110"/>
      <c r="BN64" s="110"/>
      <c r="BO64" s="110"/>
      <c r="BP64" s="110"/>
      <c r="BQ64" s="110"/>
      <c r="BR64" s="110"/>
      <c r="BS64" s="110"/>
      <c r="BT64" s="110"/>
      <c r="BU64" s="110"/>
      <c r="BV64" s="110"/>
    </row>
    <row r="65" spans="1:74" customFormat="1" x14ac:dyDescent="0.2">
      <c r="A65" s="113"/>
      <c r="B65" s="113" t="str">
        <f t="shared" si="1"/>
        <v>BB</v>
      </c>
      <c r="C65" s="110"/>
      <c r="D65" s="110"/>
      <c r="E65" s="110"/>
      <c r="F65" s="268" t="str">
        <f t="shared" ca="1" si="2"/>
        <v>Cluster_Description</v>
      </c>
      <c r="G65" s="284"/>
      <c r="H65" s="270" t="s">
        <v>545</v>
      </c>
      <c r="I65" s="135" t="s">
        <v>495</v>
      </c>
      <c r="J65" s="135" t="s">
        <v>147</v>
      </c>
      <c r="K65" s="135" t="s">
        <v>147</v>
      </c>
      <c r="L65" s="272" t="s">
        <v>497</v>
      </c>
      <c r="M65" s="126" t="s">
        <v>221</v>
      </c>
      <c r="N65" s="276" t="str">
        <f t="shared" ref="N65:AC80" ca="1" si="25">IF(LEN(INDIRECT("SWMETA!"&amp;$B65&amp;N$14))=0,"",INDIRECT("SWMETA!"&amp;$B65&amp;N$14))</f>
        <v/>
      </c>
      <c r="O65" s="276" t="str">
        <f t="shared" ca="1" si="25"/>
        <v/>
      </c>
      <c r="P65" s="276" t="str">
        <f t="shared" ca="1" si="25"/>
        <v/>
      </c>
      <c r="Q65" s="276" t="str">
        <f t="shared" ca="1" si="25"/>
        <v/>
      </c>
      <c r="R65" s="276" t="str">
        <f t="shared" ca="1" si="25"/>
        <v/>
      </c>
      <c r="S65" s="276" t="str">
        <f t="shared" ca="1" si="25"/>
        <v/>
      </c>
      <c r="T65" s="276" t="str">
        <f t="shared" ca="1" si="25"/>
        <v/>
      </c>
      <c r="U65" s="276" t="str">
        <f t="shared" ca="1" si="25"/>
        <v/>
      </c>
      <c r="V65" s="276" t="str">
        <f t="shared" ca="1" si="25"/>
        <v/>
      </c>
      <c r="W65" s="276" t="str">
        <f t="shared" ca="1" si="25"/>
        <v/>
      </c>
      <c r="X65" s="276" t="str">
        <f t="shared" ca="1" si="25"/>
        <v/>
      </c>
      <c r="Y65" s="276" t="str">
        <f t="shared" ca="1" si="25"/>
        <v/>
      </c>
      <c r="Z65" s="276" t="str">
        <f t="shared" ca="1" si="25"/>
        <v/>
      </c>
      <c r="AA65" s="276" t="str">
        <f t="shared" ca="1" si="25"/>
        <v/>
      </c>
      <c r="AB65" s="276" t="str">
        <f t="shared" ca="1" si="25"/>
        <v/>
      </c>
      <c r="AC65" s="276" t="str">
        <f t="shared" ca="1" si="25"/>
        <v/>
      </c>
      <c r="AD65" s="276" t="str">
        <f t="shared" ca="1" si="24"/>
        <v/>
      </c>
      <c r="AE65" s="276" t="str">
        <f t="shared" ca="1" si="24"/>
        <v/>
      </c>
      <c r="AF65" s="276" t="str">
        <f t="shared" ca="1" si="24"/>
        <v/>
      </c>
      <c r="AG65" s="276" t="str">
        <f t="shared" ca="1" si="24"/>
        <v/>
      </c>
      <c r="AH65" s="276" t="str">
        <f t="shared" ca="1" si="24"/>
        <v/>
      </c>
      <c r="AI65" s="276" t="str">
        <f t="shared" ca="1" si="24"/>
        <v/>
      </c>
      <c r="AJ65" s="276" t="str">
        <f t="shared" ca="1" si="24"/>
        <v/>
      </c>
      <c r="AK65" s="276" t="str">
        <f t="shared" ca="1" si="24"/>
        <v/>
      </c>
      <c r="AL65" s="276" t="str">
        <f t="shared" ca="1" si="24"/>
        <v/>
      </c>
      <c r="AM65" s="276" t="str">
        <f t="shared" ca="1" si="24"/>
        <v/>
      </c>
      <c r="AN65" s="276" t="str">
        <f t="shared" ca="1" si="24"/>
        <v/>
      </c>
      <c r="AO65" s="276" t="str">
        <f t="shared" ca="1" si="24"/>
        <v/>
      </c>
      <c r="AP65" s="276" t="str">
        <f t="shared" ca="1" si="24"/>
        <v/>
      </c>
      <c r="AQ65" s="276" t="str">
        <f t="shared" ca="1" si="24"/>
        <v/>
      </c>
      <c r="AR65" s="276" t="str">
        <f t="shared" ca="1" si="23"/>
        <v/>
      </c>
      <c r="AS65" s="276" t="str">
        <f t="shared" ca="1" si="23"/>
        <v/>
      </c>
      <c r="AT65" s="276" t="str">
        <f t="shared" ca="1" si="23"/>
        <v/>
      </c>
      <c r="AU65" s="276" t="str">
        <f t="shared" ca="1" si="23"/>
        <v/>
      </c>
      <c r="AV65" s="276" t="str">
        <f t="shared" ca="1" si="23"/>
        <v/>
      </c>
      <c r="AW65" s="276" t="str">
        <f t="shared" ca="1" si="23"/>
        <v/>
      </c>
      <c r="AX65" s="276" t="str">
        <f t="shared" ca="1" si="23"/>
        <v/>
      </c>
      <c r="AY65" s="276" t="str">
        <f t="shared" ca="1" si="23"/>
        <v/>
      </c>
      <c r="AZ65" s="276" t="str">
        <f t="shared" ca="1" si="23"/>
        <v/>
      </c>
      <c r="BA65" s="276" t="str">
        <f t="shared" ca="1" si="23"/>
        <v/>
      </c>
      <c r="BB65" s="276" t="str">
        <f t="shared" ca="1" si="23"/>
        <v/>
      </c>
      <c r="BC65" s="276" t="str">
        <f t="shared" ca="1" si="23"/>
        <v/>
      </c>
      <c r="BD65" s="276" t="str">
        <f t="shared" ca="1" si="23"/>
        <v/>
      </c>
      <c r="BE65" s="276" t="str">
        <f t="shared" ca="1" si="23"/>
        <v/>
      </c>
      <c r="BF65" s="276" t="str">
        <f t="shared" ca="1" si="23"/>
        <v/>
      </c>
      <c r="BG65" s="276" t="str">
        <f t="shared" ca="1" si="23"/>
        <v/>
      </c>
      <c r="BH65" s="276" t="str">
        <f t="shared" ca="1" si="23"/>
        <v/>
      </c>
      <c r="BI65" s="276" t="str">
        <f t="shared" ca="1" si="23"/>
        <v/>
      </c>
      <c r="BJ65" s="276" t="str">
        <f t="shared" ca="1" si="23"/>
        <v/>
      </c>
      <c r="BK65" s="276" t="str">
        <f t="shared" ca="1" si="23"/>
        <v/>
      </c>
      <c r="BL65" s="110"/>
      <c r="BM65" s="110"/>
      <c r="BN65" s="110"/>
      <c r="BO65" s="110"/>
      <c r="BP65" s="110"/>
      <c r="BQ65" s="110"/>
      <c r="BR65" s="110"/>
      <c r="BS65" s="110"/>
      <c r="BT65" s="110"/>
      <c r="BU65" s="110"/>
      <c r="BV65" s="110"/>
    </row>
    <row r="66" spans="1:74" customFormat="1" x14ac:dyDescent="0.2">
      <c r="A66" s="113"/>
      <c r="B66" s="113" t="str">
        <f t="shared" si="1"/>
        <v>BC</v>
      </c>
      <c r="C66" s="128"/>
      <c r="D66" s="128"/>
      <c r="E66" s="128"/>
      <c r="F66" s="268" t="str">
        <f t="shared" ca="1" si="2"/>
        <v>Global_Id</v>
      </c>
      <c r="G66" s="284"/>
      <c r="H66" s="270" t="s">
        <v>546</v>
      </c>
      <c r="I66" s="135" t="s">
        <v>495</v>
      </c>
      <c r="J66" s="135" t="s">
        <v>147</v>
      </c>
      <c r="K66" s="135" t="s">
        <v>147</v>
      </c>
      <c r="L66" s="272" t="s">
        <v>497</v>
      </c>
      <c r="M66" s="126" t="s">
        <v>221</v>
      </c>
      <c r="N66" s="276" t="str">
        <f t="shared" ca="1" si="25"/>
        <v/>
      </c>
      <c r="O66" s="276" t="str">
        <f t="shared" ca="1" si="25"/>
        <v/>
      </c>
      <c r="P66" s="276" t="str">
        <f t="shared" ca="1" si="25"/>
        <v/>
      </c>
      <c r="Q66" s="276" t="str">
        <f t="shared" ca="1" si="25"/>
        <v/>
      </c>
      <c r="R66" s="276" t="str">
        <f t="shared" ca="1" si="25"/>
        <v/>
      </c>
      <c r="S66" s="276" t="str">
        <f t="shared" ca="1" si="25"/>
        <v/>
      </c>
      <c r="T66" s="276" t="str">
        <f t="shared" ca="1" si="25"/>
        <v/>
      </c>
      <c r="U66" s="276" t="str">
        <f t="shared" ca="1" si="25"/>
        <v/>
      </c>
      <c r="V66" s="276" t="str">
        <f t="shared" ca="1" si="25"/>
        <v/>
      </c>
      <c r="W66" s="276" t="str">
        <f t="shared" ca="1" si="25"/>
        <v/>
      </c>
      <c r="X66" s="276" t="str">
        <f t="shared" ca="1" si="25"/>
        <v/>
      </c>
      <c r="Y66" s="276" t="str">
        <f t="shared" ca="1" si="25"/>
        <v/>
      </c>
      <c r="Z66" s="276" t="str">
        <f t="shared" ca="1" si="25"/>
        <v/>
      </c>
      <c r="AA66" s="276" t="str">
        <f t="shared" ca="1" si="25"/>
        <v/>
      </c>
      <c r="AB66" s="276" t="str">
        <f t="shared" ca="1" si="25"/>
        <v/>
      </c>
      <c r="AC66" s="276" t="str">
        <f t="shared" ca="1" si="25"/>
        <v/>
      </c>
      <c r="AD66" s="276" t="str">
        <f t="shared" ca="1" si="24"/>
        <v/>
      </c>
      <c r="AE66" s="276" t="str">
        <f t="shared" ca="1" si="24"/>
        <v/>
      </c>
      <c r="AF66" s="276" t="str">
        <f t="shared" ca="1" si="24"/>
        <v/>
      </c>
      <c r="AG66" s="276" t="str">
        <f t="shared" ca="1" si="24"/>
        <v/>
      </c>
      <c r="AH66" s="276" t="str">
        <f t="shared" ca="1" si="24"/>
        <v/>
      </c>
      <c r="AI66" s="276" t="str">
        <f t="shared" ca="1" si="24"/>
        <v/>
      </c>
      <c r="AJ66" s="276" t="str">
        <f t="shared" ca="1" si="24"/>
        <v/>
      </c>
      <c r="AK66" s="276" t="str">
        <f t="shared" ca="1" si="24"/>
        <v/>
      </c>
      <c r="AL66" s="276" t="str">
        <f t="shared" ca="1" si="24"/>
        <v/>
      </c>
      <c r="AM66" s="276" t="str">
        <f t="shared" ca="1" si="24"/>
        <v/>
      </c>
      <c r="AN66" s="276" t="str">
        <f t="shared" ca="1" si="24"/>
        <v/>
      </c>
      <c r="AO66" s="276" t="str">
        <f t="shared" ca="1" si="24"/>
        <v/>
      </c>
      <c r="AP66" s="276" t="str">
        <f t="shared" ca="1" si="24"/>
        <v/>
      </c>
      <c r="AQ66" s="276" t="str">
        <f t="shared" ca="1" si="24"/>
        <v/>
      </c>
      <c r="AR66" s="276" t="str">
        <f t="shared" ca="1" si="23"/>
        <v/>
      </c>
      <c r="AS66" s="276" t="str">
        <f t="shared" ca="1" si="23"/>
        <v/>
      </c>
      <c r="AT66" s="276" t="str">
        <f t="shared" ca="1" si="23"/>
        <v/>
      </c>
      <c r="AU66" s="276" t="str">
        <f t="shared" ca="1" si="23"/>
        <v/>
      </c>
      <c r="AV66" s="276" t="str">
        <f t="shared" ca="1" si="23"/>
        <v/>
      </c>
      <c r="AW66" s="276" t="str">
        <f t="shared" ca="1" si="23"/>
        <v/>
      </c>
      <c r="AX66" s="276" t="str">
        <f t="shared" ca="1" si="23"/>
        <v/>
      </c>
      <c r="AY66" s="276" t="str">
        <f t="shared" ca="1" si="23"/>
        <v/>
      </c>
      <c r="AZ66" s="276" t="str">
        <f t="shared" ca="1" si="23"/>
        <v/>
      </c>
      <c r="BA66" s="276" t="str">
        <f t="shared" ca="1" si="23"/>
        <v/>
      </c>
      <c r="BB66" s="276" t="str">
        <f t="shared" ca="1" si="23"/>
        <v/>
      </c>
      <c r="BC66" s="276" t="str">
        <f t="shared" ca="1" si="23"/>
        <v/>
      </c>
      <c r="BD66" s="276" t="str">
        <f t="shared" ca="1" si="23"/>
        <v/>
      </c>
      <c r="BE66" s="276" t="str">
        <f t="shared" ca="1" si="23"/>
        <v/>
      </c>
      <c r="BF66" s="276" t="str">
        <f t="shared" ca="1" si="23"/>
        <v/>
      </c>
      <c r="BG66" s="276" t="str">
        <f t="shared" ca="1" si="23"/>
        <v/>
      </c>
      <c r="BH66" s="276" t="str">
        <f t="shared" ca="1" si="23"/>
        <v/>
      </c>
      <c r="BI66" s="276" t="str">
        <f t="shared" ca="1" si="23"/>
        <v/>
      </c>
      <c r="BJ66" s="276" t="str">
        <f t="shared" ca="1" si="23"/>
        <v/>
      </c>
      <c r="BK66" s="276" t="str">
        <f t="shared" ca="1" si="23"/>
        <v/>
      </c>
      <c r="BL66" s="110"/>
      <c r="BM66" s="110"/>
      <c r="BN66" s="110"/>
      <c r="BO66" s="110"/>
      <c r="BP66" s="110"/>
      <c r="BQ66" s="110"/>
      <c r="BR66" s="110"/>
      <c r="BS66" s="110"/>
      <c r="BT66" s="110"/>
      <c r="BU66" s="110"/>
      <c r="BV66" s="110"/>
    </row>
    <row r="67" spans="1:74" customFormat="1" x14ac:dyDescent="0.2">
      <c r="A67" s="113"/>
      <c r="B67" s="113" t="str">
        <f t="shared" si="1"/>
        <v>BD</v>
      </c>
      <c r="C67" s="128"/>
      <c r="D67" s="128"/>
      <c r="E67" s="128"/>
      <c r="F67" s="268" t="str">
        <f t="shared" ca="1" si="2"/>
        <v>Global_Description</v>
      </c>
      <c r="G67" s="284"/>
      <c r="H67" s="270" t="s">
        <v>547</v>
      </c>
      <c r="I67" s="135" t="s">
        <v>495</v>
      </c>
      <c r="J67" s="135" t="s">
        <v>147</v>
      </c>
      <c r="K67" s="135" t="s">
        <v>147</v>
      </c>
      <c r="L67" s="272" t="s">
        <v>497</v>
      </c>
      <c r="M67" s="126" t="s">
        <v>221</v>
      </c>
      <c r="N67" s="276" t="str">
        <f t="shared" ca="1" si="25"/>
        <v/>
      </c>
      <c r="O67" s="276" t="str">
        <f t="shared" ca="1" si="25"/>
        <v/>
      </c>
      <c r="P67" s="276" t="str">
        <f t="shared" ca="1" si="25"/>
        <v/>
      </c>
      <c r="Q67" s="276" t="str">
        <f t="shared" ca="1" si="25"/>
        <v/>
      </c>
      <c r="R67" s="276" t="str">
        <f t="shared" ca="1" si="25"/>
        <v/>
      </c>
      <c r="S67" s="276" t="str">
        <f t="shared" ca="1" si="25"/>
        <v/>
      </c>
      <c r="T67" s="276" t="str">
        <f t="shared" ca="1" si="25"/>
        <v/>
      </c>
      <c r="U67" s="276" t="str">
        <f t="shared" ca="1" si="25"/>
        <v/>
      </c>
      <c r="V67" s="276" t="str">
        <f t="shared" ca="1" si="25"/>
        <v/>
      </c>
      <c r="W67" s="276" t="str">
        <f t="shared" ca="1" si="25"/>
        <v/>
      </c>
      <c r="X67" s="276" t="str">
        <f t="shared" ca="1" si="25"/>
        <v/>
      </c>
      <c r="Y67" s="276" t="str">
        <f t="shared" ca="1" si="25"/>
        <v/>
      </c>
      <c r="Z67" s="276" t="str">
        <f t="shared" ca="1" si="25"/>
        <v/>
      </c>
      <c r="AA67" s="276" t="str">
        <f t="shared" ca="1" si="25"/>
        <v/>
      </c>
      <c r="AB67" s="276" t="str">
        <f t="shared" ca="1" si="25"/>
        <v/>
      </c>
      <c r="AC67" s="276" t="str">
        <f t="shared" ca="1" si="25"/>
        <v/>
      </c>
      <c r="AD67" s="276" t="str">
        <f t="shared" ca="1" si="24"/>
        <v/>
      </c>
      <c r="AE67" s="276" t="str">
        <f t="shared" ca="1" si="24"/>
        <v/>
      </c>
      <c r="AF67" s="276" t="str">
        <f t="shared" ca="1" si="24"/>
        <v/>
      </c>
      <c r="AG67" s="276" t="str">
        <f t="shared" ca="1" si="24"/>
        <v/>
      </c>
      <c r="AH67" s="276" t="str">
        <f t="shared" ca="1" si="24"/>
        <v/>
      </c>
      <c r="AI67" s="276" t="str">
        <f t="shared" ca="1" si="24"/>
        <v/>
      </c>
      <c r="AJ67" s="276" t="str">
        <f t="shared" ca="1" si="24"/>
        <v/>
      </c>
      <c r="AK67" s="276" t="str">
        <f t="shared" ca="1" si="24"/>
        <v/>
      </c>
      <c r="AL67" s="276" t="str">
        <f t="shared" ca="1" si="24"/>
        <v/>
      </c>
      <c r="AM67" s="276" t="str">
        <f t="shared" ca="1" si="24"/>
        <v/>
      </c>
      <c r="AN67" s="276" t="str">
        <f t="shared" ca="1" si="24"/>
        <v/>
      </c>
      <c r="AO67" s="276" t="str">
        <f t="shared" ca="1" si="24"/>
        <v/>
      </c>
      <c r="AP67" s="276" t="str">
        <f t="shared" ca="1" si="24"/>
        <v/>
      </c>
      <c r="AQ67" s="276" t="str">
        <f t="shared" ca="1" si="24"/>
        <v/>
      </c>
      <c r="AR67" s="276" t="str">
        <f t="shared" ca="1" si="23"/>
        <v/>
      </c>
      <c r="AS67" s="276" t="str">
        <f t="shared" ca="1" si="23"/>
        <v/>
      </c>
      <c r="AT67" s="276" t="str">
        <f t="shared" ca="1" si="23"/>
        <v/>
      </c>
      <c r="AU67" s="276" t="str">
        <f t="shared" ca="1" si="23"/>
        <v/>
      </c>
      <c r="AV67" s="276" t="str">
        <f t="shared" ca="1" si="23"/>
        <v/>
      </c>
      <c r="AW67" s="276" t="str">
        <f t="shared" ca="1" si="23"/>
        <v/>
      </c>
      <c r="AX67" s="276" t="str">
        <f t="shared" ca="1" si="23"/>
        <v/>
      </c>
      <c r="AY67" s="276" t="str">
        <f t="shared" ca="1" si="23"/>
        <v/>
      </c>
      <c r="AZ67" s="276" t="str">
        <f t="shared" ca="1" si="23"/>
        <v/>
      </c>
      <c r="BA67" s="276" t="str">
        <f t="shared" ca="1" si="23"/>
        <v/>
      </c>
      <c r="BB67" s="276" t="str">
        <f t="shared" ca="1" si="23"/>
        <v/>
      </c>
      <c r="BC67" s="276" t="str">
        <f t="shared" ca="1" si="23"/>
        <v/>
      </c>
      <c r="BD67" s="276" t="str">
        <f t="shared" ca="1" si="23"/>
        <v/>
      </c>
      <c r="BE67" s="276" t="str">
        <f t="shared" ca="1" si="23"/>
        <v/>
      </c>
      <c r="BF67" s="276" t="str">
        <f t="shared" ca="1" si="23"/>
        <v/>
      </c>
      <c r="BG67" s="276" t="str">
        <f t="shared" ca="1" si="23"/>
        <v/>
      </c>
      <c r="BH67" s="276" t="str">
        <f t="shared" ca="1" si="23"/>
        <v/>
      </c>
      <c r="BI67" s="276" t="str">
        <f t="shared" ca="1" si="23"/>
        <v/>
      </c>
      <c r="BJ67" s="276" t="str">
        <f t="shared" ca="1" si="23"/>
        <v/>
      </c>
      <c r="BK67" s="276" t="str">
        <f t="shared" ca="1" si="23"/>
        <v/>
      </c>
      <c r="BL67" s="110"/>
      <c r="BM67" s="110"/>
      <c r="BN67" s="110"/>
      <c r="BO67" s="110"/>
      <c r="BP67" s="110"/>
      <c r="BQ67" s="110"/>
      <c r="BR67" s="110"/>
      <c r="BS67" s="110"/>
      <c r="BT67" s="110"/>
      <c r="BU67" s="110"/>
      <c r="BV67" s="110"/>
    </row>
    <row r="68" spans="1:74" customFormat="1" x14ac:dyDescent="0.2">
      <c r="A68" s="113"/>
      <c r="B68" s="113" t="str">
        <f t="shared" si="1"/>
        <v>BE</v>
      </c>
      <c r="C68" s="128"/>
      <c r="D68" s="128"/>
      <c r="E68" s="128"/>
      <c r="F68" s="268" t="str">
        <f t="shared" ca="1" si="2"/>
        <v>Country</v>
      </c>
      <c r="G68" s="284"/>
      <c r="H68" s="270" t="s">
        <v>548</v>
      </c>
      <c r="I68" s="135" t="s">
        <v>495</v>
      </c>
      <c r="J68" s="135" t="s">
        <v>147</v>
      </c>
      <c r="K68" s="135" t="s">
        <v>147</v>
      </c>
      <c r="L68" s="272" t="s">
        <v>497</v>
      </c>
      <c r="M68" s="126" t="s">
        <v>221</v>
      </c>
      <c r="N68" s="276" t="str">
        <f t="shared" ca="1" si="25"/>
        <v/>
      </c>
      <c r="O68" s="276" t="str">
        <f t="shared" ca="1" si="25"/>
        <v/>
      </c>
      <c r="P68" s="276" t="str">
        <f t="shared" ca="1" si="25"/>
        <v/>
      </c>
      <c r="Q68" s="276" t="str">
        <f t="shared" ca="1" si="25"/>
        <v/>
      </c>
      <c r="R68" s="276" t="str">
        <f t="shared" ca="1" si="25"/>
        <v/>
      </c>
      <c r="S68" s="276" t="str">
        <f t="shared" ca="1" si="25"/>
        <v/>
      </c>
      <c r="T68" s="276" t="str">
        <f t="shared" ca="1" si="25"/>
        <v/>
      </c>
      <c r="U68" s="276" t="str">
        <f t="shared" ca="1" si="25"/>
        <v/>
      </c>
      <c r="V68" s="276" t="str">
        <f t="shared" ca="1" si="25"/>
        <v/>
      </c>
      <c r="W68" s="276" t="str">
        <f t="shared" ca="1" si="25"/>
        <v/>
      </c>
      <c r="X68" s="276" t="str">
        <f t="shared" ca="1" si="25"/>
        <v/>
      </c>
      <c r="Y68" s="276" t="str">
        <f t="shared" ca="1" si="25"/>
        <v/>
      </c>
      <c r="Z68" s="276" t="str">
        <f t="shared" ca="1" si="25"/>
        <v/>
      </c>
      <c r="AA68" s="276" t="str">
        <f t="shared" ca="1" si="25"/>
        <v/>
      </c>
      <c r="AB68" s="276" t="str">
        <f t="shared" ca="1" si="25"/>
        <v/>
      </c>
      <c r="AC68" s="276" t="str">
        <f t="shared" ca="1" si="25"/>
        <v/>
      </c>
      <c r="AD68" s="276" t="str">
        <f t="shared" ca="1" si="24"/>
        <v/>
      </c>
      <c r="AE68" s="276" t="str">
        <f t="shared" ca="1" si="24"/>
        <v/>
      </c>
      <c r="AF68" s="276" t="str">
        <f t="shared" ca="1" si="24"/>
        <v/>
      </c>
      <c r="AG68" s="276" t="str">
        <f t="shared" ca="1" si="24"/>
        <v/>
      </c>
      <c r="AH68" s="276" t="str">
        <f t="shared" ca="1" si="24"/>
        <v/>
      </c>
      <c r="AI68" s="276" t="str">
        <f t="shared" ca="1" si="24"/>
        <v/>
      </c>
      <c r="AJ68" s="276" t="str">
        <f t="shared" ca="1" si="24"/>
        <v/>
      </c>
      <c r="AK68" s="276" t="str">
        <f t="shared" ca="1" si="24"/>
        <v/>
      </c>
      <c r="AL68" s="276" t="str">
        <f t="shared" ca="1" si="24"/>
        <v/>
      </c>
      <c r="AM68" s="276" t="str">
        <f t="shared" ca="1" si="24"/>
        <v/>
      </c>
      <c r="AN68" s="276" t="str">
        <f t="shared" ca="1" si="24"/>
        <v/>
      </c>
      <c r="AO68" s="276" t="str">
        <f t="shared" ca="1" si="24"/>
        <v/>
      </c>
      <c r="AP68" s="276" t="str">
        <f t="shared" ca="1" si="24"/>
        <v/>
      </c>
      <c r="AQ68" s="276" t="str">
        <f t="shared" ca="1" si="24"/>
        <v/>
      </c>
      <c r="AR68" s="276" t="str">
        <f t="shared" ca="1" si="23"/>
        <v/>
      </c>
      <c r="AS68" s="276" t="str">
        <f t="shared" ca="1" si="23"/>
        <v/>
      </c>
      <c r="AT68" s="276" t="str">
        <f t="shared" ca="1" si="23"/>
        <v/>
      </c>
      <c r="AU68" s="276" t="str">
        <f t="shared" ca="1" si="23"/>
        <v/>
      </c>
      <c r="AV68" s="276" t="str">
        <f t="shared" ca="1" si="23"/>
        <v/>
      </c>
      <c r="AW68" s="276" t="str">
        <f t="shared" ca="1" si="23"/>
        <v/>
      </c>
      <c r="AX68" s="276" t="str">
        <f t="shared" ca="1" si="23"/>
        <v/>
      </c>
      <c r="AY68" s="276" t="str">
        <f t="shared" ca="1" si="23"/>
        <v/>
      </c>
      <c r="AZ68" s="276" t="str">
        <f t="shared" ca="1" si="23"/>
        <v/>
      </c>
      <c r="BA68" s="276" t="str">
        <f t="shared" ca="1" si="23"/>
        <v/>
      </c>
      <c r="BB68" s="276" t="str">
        <f t="shared" ca="1" si="23"/>
        <v/>
      </c>
      <c r="BC68" s="276" t="str">
        <f t="shared" ca="1" si="23"/>
        <v/>
      </c>
      <c r="BD68" s="276" t="str">
        <f t="shared" ca="1" si="23"/>
        <v/>
      </c>
      <c r="BE68" s="276" t="str">
        <f t="shared" ca="1" si="23"/>
        <v/>
      </c>
      <c r="BF68" s="276" t="str">
        <f t="shared" ca="1" si="23"/>
        <v/>
      </c>
      <c r="BG68" s="276" t="str">
        <f t="shared" ca="1" si="23"/>
        <v/>
      </c>
      <c r="BH68" s="276" t="str">
        <f t="shared" ca="1" si="23"/>
        <v/>
      </c>
      <c r="BI68" s="276" t="str">
        <f t="shared" ca="1" si="23"/>
        <v/>
      </c>
      <c r="BJ68" s="276" t="str">
        <f t="shared" ca="1" si="23"/>
        <v/>
      </c>
      <c r="BK68" s="276" t="str">
        <f t="shared" ca="1" si="23"/>
        <v/>
      </c>
      <c r="BL68" s="110"/>
      <c r="BM68" s="110"/>
      <c r="BN68" s="110"/>
      <c r="BO68" s="110"/>
      <c r="BP68" s="110"/>
      <c r="BQ68" s="110"/>
      <c r="BR68" s="110"/>
      <c r="BS68" s="110"/>
      <c r="BT68" s="110"/>
      <c r="BU68" s="110"/>
      <c r="BV68" s="110"/>
    </row>
    <row r="69" spans="1:74" customFormat="1" x14ac:dyDescent="0.2">
      <c r="A69" s="128"/>
      <c r="B69" s="113" t="str">
        <f t="shared" si="1"/>
        <v>BF</v>
      </c>
      <c r="C69" s="128"/>
      <c r="D69" s="128"/>
      <c r="E69" s="128"/>
      <c r="F69" s="268" t="str">
        <f t="shared" ca="1" si="2"/>
        <v>Country_Description</v>
      </c>
      <c r="G69" s="284"/>
      <c r="H69" s="270" t="s">
        <v>549</v>
      </c>
      <c r="I69" s="135" t="s">
        <v>495</v>
      </c>
      <c r="J69" s="135" t="s">
        <v>147</v>
      </c>
      <c r="K69" s="135" t="s">
        <v>147</v>
      </c>
      <c r="L69" s="272" t="s">
        <v>497</v>
      </c>
      <c r="M69" s="126" t="s">
        <v>221</v>
      </c>
      <c r="N69" s="276" t="str">
        <f t="shared" ca="1" si="25"/>
        <v/>
      </c>
      <c r="O69" s="276" t="str">
        <f t="shared" ca="1" si="25"/>
        <v/>
      </c>
      <c r="P69" s="276" t="str">
        <f t="shared" ca="1" si="25"/>
        <v/>
      </c>
      <c r="Q69" s="276" t="str">
        <f t="shared" ca="1" si="25"/>
        <v/>
      </c>
      <c r="R69" s="276" t="str">
        <f t="shared" ca="1" si="25"/>
        <v/>
      </c>
      <c r="S69" s="276" t="str">
        <f t="shared" ca="1" si="25"/>
        <v/>
      </c>
      <c r="T69" s="276" t="str">
        <f t="shared" ca="1" si="25"/>
        <v/>
      </c>
      <c r="U69" s="276" t="str">
        <f t="shared" ca="1" si="25"/>
        <v/>
      </c>
      <c r="V69" s="276" t="str">
        <f t="shared" ca="1" si="25"/>
        <v/>
      </c>
      <c r="W69" s="276" t="str">
        <f t="shared" ca="1" si="25"/>
        <v/>
      </c>
      <c r="X69" s="276" t="str">
        <f t="shared" ca="1" si="25"/>
        <v/>
      </c>
      <c r="Y69" s="276" t="str">
        <f t="shared" ca="1" si="25"/>
        <v/>
      </c>
      <c r="Z69" s="276" t="str">
        <f t="shared" ca="1" si="25"/>
        <v/>
      </c>
      <c r="AA69" s="276" t="str">
        <f t="shared" ca="1" si="25"/>
        <v/>
      </c>
      <c r="AB69" s="276" t="str">
        <f t="shared" ca="1" si="25"/>
        <v/>
      </c>
      <c r="AC69" s="276" t="str">
        <f t="shared" ca="1" si="25"/>
        <v/>
      </c>
      <c r="AD69" s="276" t="str">
        <f t="shared" ca="1" si="24"/>
        <v/>
      </c>
      <c r="AE69" s="276" t="str">
        <f t="shared" ca="1" si="24"/>
        <v/>
      </c>
      <c r="AF69" s="276" t="str">
        <f t="shared" ca="1" si="24"/>
        <v/>
      </c>
      <c r="AG69" s="276" t="str">
        <f t="shared" ca="1" si="24"/>
        <v/>
      </c>
      <c r="AH69" s="276" t="str">
        <f t="shared" ca="1" si="24"/>
        <v/>
      </c>
      <c r="AI69" s="276" t="str">
        <f t="shared" ca="1" si="24"/>
        <v/>
      </c>
      <c r="AJ69" s="276" t="str">
        <f t="shared" ca="1" si="24"/>
        <v/>
      </c>
      <c r="AK69" s="276" t="str">
        <f t="shared" ca="1" si="24"/>
        <v/>
      </c>
      <c r="AL69" s="276" t="str">
        <f t="shared" ca="1" si="24"/>
        <v/>
      </c>
      <c r="AM69" s="276" t="str">
        <f t="shared" ca="1" si="24"/>
        <v/>
      </c>
      <c r="AN69" s="276" t="str">
        <f t="shared" ca="1" si="24"/>
        <v/>
      </c>
      <c r="AO69" s="276" t="str">
        <f t="shared" ca="1" si="24"/>
        <v/>
      </c>
      <c r="AP69" s="276" t="str">
        <f t="shared" ca="1" si="24"/>
        <v/>
      </c>
      <c r="AQ69" s="276" t="str">
        <f t="shared" ca="1" si="24"/>
        <v/>
      </c>
      <c r="AR69" s="276" t="str">
        <f t="shared" ca="1" si="23"/>
        <v/>
      </c>
      <c r="AS69" s="276" t="str">
        <f t="shared" ca="1" si="23"/>
        <v/>
      </c>
      <c r="AT69" s="276" t="str">
        <f t="shared" ca="1" si="23"/>
        <v/>
      </c>
      <c r="AU69" s="276" t="str">
        <f t="shared" ca="1" si="23"/>
        <v/>
      </c>
      <c r="AV69" s="276" t="str">
        <f t="shared" ca="1" si="23"/>
        <v/>
      </c>
      <c r="AW69" s="276" t="str">
        <f t="shared" ca="1" si="23"/>
        <v/>
      </c>
      <c r="AX69" s="276" t="str">
        <f t="shared" ca="1" si="23"/>
        <v/>
      </c>
      <c r="AY69" s="276" t="str">
        <f t="shared" ca="1" si="23"/>
        <v/>
      </c>
      <c r="AZ69" s="276" t="str">
        <f t="shared" ca="1" si="23"/>
        <v/>
      </c>
      <c r="BA69" s="276" t="str">
        <f t="shared" ca="1" si="23"/>
        <v/>
      </c>
      <c r="BB69" s="276" t="str">
        <f t="shared" ca="1" si="23"/>
        <v/>
      </c>
      <c r="BC69" s="276" t="str">
        <f t="shared" ca="1" si="23"/>
        <v/>
      </c>
      <c r="BD69" s="276" t="str">
        <f t="shared" ca="1" si="23"/>
        <v/>
      </c>
      <c r="BE69" s="276" t="str">
        <f t="shared" ca="1" si="23"/>
        <v/>
      </c>
      <c r="BF69" s="276" t="str">
        <f t="shared" ca="1" si="23"/>
        <v/>
      </c>
      <c r="BG69" s="276" t="str">
        <f t="shared" ca="1" si="23"/>
        <v/>
      </c>
      <c r="BH69" s="276" t="str">
        <f t="shared" ca="1" si="23"/>
        <v/>
      </c>
      <c r="BI69" s="276" t="str">
        <f t="shared" ca="1" si="23"/>
        <v/>
      </c>
      <c r="BJ69" s="276" t="str">
        <f t="shared" ca="1" si="23"/>
        <v/>
      </c>
      <c r="BK69" s="276" t="str">
        <f t="shared" ca="1" si="23"/>
        <v/>
      </c>
      <c r="BL69" s="110"/>
      <c r="BM69" s="110"/>
      <c r="BN69" s="110"/>
      <c r="BO69" s="110"/>
      <c r="BP69" s="110"/>
      <c r="BQ69" s="110"/>
      <c r="BR69" s="110"/>
      <c r="BS69" s="110"/>
      <c r="BT69" s="110"/>
      <c r="BU69" s="110"/>
      <c r="BV69" s="110"/>
    </row>
    <row r="70" spans="1:74" customFormat="1" x14ac:dyDescent="0.2">
      <c r="A70" s="128"/>
      <c r="B70" s="113" t="str">
        <f t="shared" si="1"/>
        <v>BG</v>
      </c>
      <c r="C70" s="128"/>
      <c r="D70" s="128"/>
      <c r="E70" s="128"/>
      <c r="F70" s="268" t="str">
        <f t="shared" ca="1" si="2"/>
        <v>NSN_Region</v>
      </c>
      <c r="G70" s="284"/>
      <c r="H70" s="270" t="s">
        <v>550</v>
      </c>
      <c r="I70" s="135" t="s">
        <v>495</v>
      </c>
      <c r="J70" s="135" t="s">
        <v>147</v>
      </c>
      <c r="K70" s="135" t="s">
        <v>147</v>
      </c>
      <c r="L70" s="272" t="s">
        <v>497</v>
      </c>
      <c r="M70" s="126" t="s">
        <v>221</v>
      </c>
      <c r="N70" s="276" t="str">
        <f t="shared" ca="1" si="25"/>
        <v/>
      </c>
      <c r="O70" s="276" t="str">
        <f t="shared" ca="1" si="25"/>
        <v/>
      </c>
      <c r="P70" s="276" t="str">
        <f t="shared" ca="1" si="25"/>
        <v/>
      </c>
      <c r="Q70" s="276" t="str">
        <f t="shared" ca="1" si="25"/>
        <v/>
      </c>
      <c r="R70" s="276" t="str">
        <f t="shared" ca="1" si="25"/>
        <v/>
      </c>
      <c r="S70" s="276" t="str">
        <f t="shared" ca="1" si="25"/>
        <v/>
      </c>
      <c r="T70" s="276" t="str">
        <f t="shared" ca="1" si="25"/>
        <v/>
      </c>
      <c r="U70" s="276" t="str">
        <f t="shared" ca="1" si="25"/>
        <v/>
      </c>
      <c r="V70" s="276" t="str">
        <f t="shared" ca="1" si="25"/>
        <v/>
      </c>
      <c r="W70" s="276" t="str">
        <f t="shared" ca="1" si="25"/>
        <v/>
      </c>
      <c r="X70" s="276" t="str">
        <f t="shared" ca="1" si="25"/>
        <v/>
      </c>
      <c r="Y70" s="276" t="str">
        <f t="shared" ca="1" si="25"/>
        <v/>
      </c>
      <c r="Z70" s="276" t="str">
        <f t="shared" ca="1" si="25"/>
        <v/>
      </c>
      <c r="AA70" s="276" t="str">
        <f t="shared" ca="1" si="25"/>
        <v/>
      </c>
      <c r="AB70" s="276" t="str">
        <f t="shared" ca="1" si="25"/>
        <v/>
      </c>
      <c r="AC70" s="276" t="str">
        <f t="shared" ca="1" si="25"/>
        <v/>
      </c>
      <c r="AD70" s="276" t="str">
        <f t="shared" ca="1" si="24"/>
        <v/>
      </c>
      <c r="AE70" s="276" t="str">
        <f t="shared" ca="1" si="24"/>
        <v/>
      </c>
      <c r="AF70" s="276" t="str">
        <f t="shared" ca="1" si="24"/>
        <v/>
      </c>
      <c r="AG70" s="276" t="str">
        <f t="shared" ca="1" si="24"/>
        <v/>
      </c>
      <c r="AH70" s="276" t="str">
        <f t="shared" ca="1" si="24"/>
        <v/>
      </c>
      <c r="AI70" s="276" t="str">
        <f t="shared" ca="1" si="24"/>
        <v/>
      </c>
      <c r="AJ70" s="276" t="str">
        <f t="shared" ca="1" si="24"/>
        <v/>
      </c>
      <c r="AK70" s="276" t="str">
        <f t="shared" ca="1" si="24"/>
        <v/>
      </c>
      <c r="AL70" s="276" t="str">
        <f t="shared" ca="1" si="24"/>
        <v/>
      </c>
      <c r="AM70" s="276" t="str">
        <f t="shared" ca="1" si="24"/>
        <v/>
      </c>
      <c r="AN70" s="276" t="str">
        <f t="shared" ca="1" si="24"/>
        <v/>
      </c>
      <c r="AO70" s="276" t="str">
        <f t="shared" ca="1" si="24"/>
        <v/>
      </c>
      <c r="AP70" s="276" t="str">
        <f t="shared" ca="1" si="24"/>
        <v/>
      </c>
      <c r="AQ70" s="276" t="str">
        <f t="shared" ca="1" si="24"/>
        <v/>
      </c>
      <c r="AR70" s="276" t="str">
        <f t="shared" ca="1" si="23"/>
        <v/>
      </c>
      <c r="AS70" s="276" t="str">
        <f t="shared" ca="1" si="23"/>
        <v/>
      </c>
      <c r="AT70" s="276" t="str">
        <f t="shared" ca="1" si="23"/>
        <v/>
      </c>
      <c r="AU70" s="276" t="str">
        <f t="shared" ca="1" si="23"/>
        <v/>
      </c>
      <c r="AV70" s="276" t="str">
        <f t="shared" ca="1" si="23"/>
        <v/>
      </c>
      <c r="AW70" s="276" t="str">
        <f t="shared" ca="1" si="23"/>
        <v/>
      </c>
      <c r="AX70" s="276" t="str">
        <f t="shared" ca="1" si="23"/>
        <v/>
      </c>
      <c r="AY70" s="276" t="str">
        <f t="shared" ca="1" si="23"/>
        <v/>
      </c>
      <c r="AZ70" s="276" t="str">
        <f t="shared" ca="1" si="23"/>
        <v/>
      </c>
      <c r="BA70" s="276" t="str">
        <f t="shared" ca="1" si="23"/>
        <v/>
      </c>
      <c r="BB70" s="276" t="str">
        <f t="shared" ca="1" si="23"/>
        <v/>
      </c>
      <c r="BC70" s="276" t="str">
        <f t="shared" ca="1" si="23"/>
        <v/>
      </c>
      <c r="BD70" s="276" t="str">
        <f t="shared" ca="1" si="23"/>
        <v/>
      </c>
      <c r="BE70" s="276" t="str">
        <f t="shared" ca="1" si="23"/>
        <v/>
      </c>
      <c r="BF70" s="276" t="str">
        <f t="shared" ca="1" si="23"/>
        <v/>
      </c>
      <c r="BG70" s="276" t="str">
        <f t="shared" ca="1" si="23"/>
        <v/>
      </c>
      <c r="BH70" s="276" t="str">
        <f t="shared" ca="1" si="23"/>
        <v/>
      </c>
      <c r="BI70" s="276" t="str">
        <f t="shared" ca="1" si="23"/>
        <v/>
      </c>
      <c r="BJ70" s="276" t="str">
        <f t="shared" ca="1" si="23"/>
        <v/>
      </c>
      <c r="BK70" s="276" t="str">
        <f t="shared" ca="1" si="23"/>
        <v/>
      </c>
      <c r="BL70" s="110"/>
      <c r="BM70" s="110"/>
      <c r="BN70" s="110"/>
      <c r="BO70" s="110"/>
      <c r="BP70" s="110"/>
      <c r="BQ70" s="110"/>
      <c r="BR70" s="110"/>
      <c r="BS70" s="110"/>
      <c r="BT70" s="110"/>
      <c r="BU70" s="110"/>
      <c r="BV70" s="110"/>
    </row>
    <row r="71" spans="1:74" customFormat="1" x14ac:dyDescent="0.2">
      <c r="A71" s="128"/>
      <c r="B71" s="113" t="str">
        <f t="shared" si="1"/>
        <v>BH</v>
      </c>
      <c r="C71" s="128"/>
      <c r="D71" s="128"/>
      <c r="E71" s="128"/>
      <c r="F71" s="268" t="str">
        <f t="shared" ca="1" si="2"/>
        <v>NSN_Sub_Region</v>
      </c>
      <c r="G71" s="284"/>
      <c r="H71" s="270" t="s">
        <v>551</v>
      </c>
      <c r="I71" s="135" t="s">
        <v>495</v>
      </c>
      <c r="J71" s="135" t="s">
        <v>481</v>
      </c>
      <c r="K71" s="135" t="s">
        <v>147</v>
      </c>
      <c r="L71" s="272" t="s">
        <v>497</v>
      </c>
      <c r="M71" s="126" t="s">
        <v>221</v>
      </c>
      <c r="N71" s="276" t="str">
        <f t="shared" ca="1" si="25"/>
        <v/>
      </c>
      <c r="O71" s="276" t="str">
        <f t="shared" ca="1" si="25"/>
        <v/>
      </c>
      <c r="P71" s="276" t="str">
        <f t="shared" ca="1" si="25"/>
        <v/>
      </c>
      <c r="Q71" s="276" t="str">
        <f t="shared" ca="1" si="25"/>
        <v/>
      </c>
      <c r="R71" s="276" t="str">
        <f t="shared" ca="1" si="25"/>
        <v/>
      </c>
      <c r="S71" s="276" t="str">
        <f t="shared" ca="1" si="25"/>
        <v/>
      </c>
      <c r="T71" s="276" t="str">
        <f t="shared" ca="1" si="25"/>
        <v/>
      </c>
      <c r="U71" s="276" t="str">
        <f t="shared" ca="1" si="25"/>
        <v/>
      </c>
      <c r="V71" s="276" t="str">
        <f t="shared" ca="1" si="25"/>
        <v/>
      </c>
      <c r="W71" s="276" t="str">
        <f t="shared" ca="1" si="25"/>
        <v/>
      </c>
      <c r="X71" s="276" t="str">
        <f t="shared" ca="1" si="25"/>
        <v/>
      </c>
      <c r="Y71" s="276" t="str">
        <f t="shared" ca="1" si="25"/>
        <v/>
      </c>
      <c r="Z71" s="276" t="str">
        <f t="shared" ca="1" si="25"/>
        <v/>
      </c>
      <c r="AA71" s="276" t="str">
        <f t="shared" ca="1" si="25"/>
        <v/>
      </c>
      <c r="AB71" s="276" t="str">
        <f t="shared" ca="1" si="25"/>
        <v/>
      </c>
      <c r="AC71" s="276" t="str">
        <f t="shared" ca="1" si="25"/>
        <v/>
      </c>
      <c r="AD71" s="276" t="str">
        <f t="shared" ca="1" si="24"/>
        <v/>
      </c>
      <c r="AE71" s="276" t="str">
        <f t="shared" ca="1" si="24"/>
        <v/>
      </c>
      <c r="AF71" s="276" t="str">
        <f t="shared" ca="1" si="24"/>
        <v/>
      </c>
      <c r="AG71" s="276" t="str">
        <f t="shared" ca="1" si="24"/>
        <v/>
      </c>
      <c r="AH71" s="276" t="str">
        <f t="shared" ca="1" si="24"/>
        <v/>
      </c>
      <c r="AI71" s="276" t="str">
        <f t="shared" ca="1" si="24"/>
        <v/>
      </c>
      <c r="AJ71" s="276" t="str">
        <f t="shared" ca="1" si="24"/>
        <v/>
      </c>
      <c r="AK71" s="276" t="str">
        <f t="shared" ca="1" si="24"/>
        <v/>
      </c>
      <c r="AL71" s="276" t="str">
        <f t="shared" ca="1" si="24"/>
        <v/>
      </c>
      <c r="AM71" s="276" t="str">
        <f t="shared" ca="1" si="24"/>
        <v/>
      </c>
      <c r="AN71" s="276" t="str">
        <f t="shared" ca="1" si="24"/>
        <v/>
      </c>
      <c r="AO71" s="276" t="str">
        <f t="shared" ca="1" si="24"/>
        <v/>
      </c>
      <c r="AP71" s="276" t="str">
        <f t="shared" ca="1" si="24"/>
        <v/>
      </c>
      <c r="AQ71" s="276" t="str">
        <f t="shared" ca="1" si="24"/>
        <v/>
      </c>
      <c r="AR71" s="276" t="str">
        <f t="shared" ca="1" si="23"/>
        <v/>
      </c>
      <c r="AS71" s="276" t="str">
        <f t="shared" ca="1" si="23"/>
        <v/>
      </c>
      <c r="AT71" s="276" t="str">
        <f t="shared" ca="1" si="23"/>
        <v/>
      </c>
      <c r="AU71" s="276" t="str">
        <f t="shared" ca="1" si="23"/>
        <v/>
      </c>
      <c r="AV71" s="276" t="str">
        <f t="shared" ca="1" si="23"/>
        <v/>
      </c>
      <c r="AW71" s="276" t="str">
        <f t="shared" ca="1" si="23"/>
        <v/>
      </c>
      <c r="AX71" s="276" t="str">
        <f t="shared" ca="1" si="23"/>
        <v/>
      </c>
      <c r="AY71" s="276" t="str">
        <f t="shared" ca="1" si="23"/>
        <v/>
      </c>
      <c r="AZ71" s="276" t="str">
        <f t="shared" ca="1" si="23"/>
        <v/>
      </c>
      <c r="BA71" s="276" t="str">
        <f t="shared" ca="1" si="23"/>
        <v/>
      </c>
      <c r="BB71" s="276" t="str">
        <f t="shared" ca="1" si="23"/>
        <v/>
      </c>
      <c r="BC71" s="276" t="str">
        <f t="shared" ca="1" si="23"/>
        <v/>
      </c>
      <c r="BD71" s="276" t="str">
        <f t="shared" ca="1" si="23"/>
        <v/>
      </c>
      <c r="BE71" s="276" t="str">
        <f t="shared" ca="1" si="23"/>
        <v/>
      </c>
      <c r="BF71" s="276" t="str">
        <f t="shared" ca="1" si="23"/>
        <v/>
      </c>
      <c r="BG71" s="276" t="str">
        <f t="shared" ca="1" si="23"/>
        <v/>
      </c>
      <c r="BH71" s="276" t="str">
        <f t="shared" ca="1" si="23"/>
        <v/>
      </c>
      <c r="BI71" s="276" t="str">
        <f t="shared" ca="1" si="23"/>
        <v/>
      </c>
      <c r="BJ71" s="276" t="str">
        <f t="shared" ca="1" si="23"/>
        <v/>
      </c>
      <c r="BK71" s="276" t="str">
        <f t="shared" ca="1" si="23"/>
        <v/>
      </c>
      <c r="BL71" s="110"/>
      <c r="BM71" s="110"/>
      <c r="BN71" s="110"/>
      <c r="BO71" s="110"/>
      <c r="BP71" s="110"/>
      <c r="BQ71" s="110"/>
      <c r="BR71" s="110"/>
      <c r="BS71" s="110"/>
      <c r="BT71" s="110"/>
      <c r="BU71" s="110"/>
      <c r="BV71" s="110"/>
    </row>
    <row r="72" spans="1:74" customFormat="1" x14ac:dyDescent="0.2">
      <c r="A72" s="128"/>
      <c r="B72" s="113" t="str">
        <f t="shared" si="1"/>
        <v>BI</v>
      </c>
      <c r="C72" s="128"/>
      <c r="D72" s="128"/>
      <c r="E72" s="128"/>
      <c r="F72" s="268" t="str">
        <f t="shared" ca="1" si="2"/>
        <v>Planning_Mode_Flag</v>
      </c>
      <c r="G72" s="284"/>
      <c r="H72" s="270" t="s">
        <v>552</v>
      </c>
      <c r="I72" s="135" t="s">
        <v>495</v>
      </c>
      <c r="J72" s="135" t="s">
        <v>147</v>
      </c>
      <c r="K72" s="135" t="s">
        <v>147</v>
      </c>
      <c r="L72" s="272" t="s">
        <v>497</v>
      </c>
      <c r="M72" s="126" t="s">
        <v>221</v>
      </c>
      <c r="N72" s="276" t="str">
        <f t="shared" ca="1" si="25"/>
        <v/>
      </c>
      <c r="O72" s="276" t="str">
        <f t="shared" ca="1" si="25"/>
        <v/>
      </c>
      <c r="P72" s="276" t="str">
        <f t="shared" ca="1" si="25"/>
        <v/>
      </c>
      <c r="Q72" s="276" t="str">
        <f t="shared" ca="1" si="25"/>
        <v/>
      </c>
      <c r="R72" s="276" t="str">
        <f t="shared" ca="1" si="25"/>
        <v/>
      </c>
      <c r="S72" s="276" t="str">
        <f t="shared" ca="1" si="25"/>
        <v/>
      </c>
      <c r="T72" s="276" t="str">
        <f t="shared" ca="1" si="25"/>
        <v/>
      </c>
      <c r="U72" s="276" t="str">
        <f t="shared" ca="1" si="25"/>
        <v/>
      </c>
      <c r="V72" s="276" t="str">
        <f t="shared" ca="1" si="25"/>
        <v/>
      </c>
      <c r="W72" s="276" t="str">
        <f t="shared" ca="1" si="25"/>
        <v/>
      </c>
      <c r="X72" s="276" t="str">
        <f t="shared" ca="1" si="25"/>
        <v/>
      </c>
      <c r="Y72" s="276" t="str">
        <f t="shared" ca="1" si="25"/>
        <v/>
      </c>
      <c r="Z72" s="276" t="str">
        <f t="shared" ca="1" si="25"/>
        <v/>
      </c>
      <c r="AA72" s="276" t="str">
        <f t="shared" ca="1" si="25"/>
        <v/>
      </c>
      <c r="AB72" s="276" t="str">
        <f t="shared" ca="1" si="25"/>
        <v/>
      </c>
      <c r="AC72" s="276" t="str">
        <f t="shared" ca="1" si="25"/>
        <v/>
      </c>
      <c r="AD72" s="276" t="str">
        <f t="shared" ca="1" si="24"/>
        <v/>
      </c>
      <c r="AE72" s="276" t="str">
        <f t="shared" ca="1" si="24"/>
        <v/>
      </c>
      <c r="AF72" s="276" t="str">
        <f t="shared" ca="1" si="24"/>
        <v/>
      </c>
      <c r="AG72" s="276" t="str">
        <f t="shared" ca="1" si="24"/>
        <v/>
      </c>
      <c r="AH72" s="276" t="str">
        <f t="shared" ca="1" si="24"/>
        <v/>
      </c>
      <c r="AI72" s="276" t="str">
        <f t="shared" ca="1" si="24"/>
        <v/>
      </c>
      <c r="AJ72" s="276" t="str">
        <f t="shared" ca="1" si="24"/>
        <v/>
      </c>
      <c r="AK72" s="276" t="str">
        <f t="shared" ca="1" si="24"/>
        <v/>
      </c>
      <c r="AL72" s="276" t="str">
        <f t="shared" ca="1" si="24"/>
        <v/>
      </c>
      <c r="AM72" s="276" t="str">
        <f t="shared" ca="1" si="24"/>
        <v/>
      </c>
      <c r="AN72" s="276" t="str">
        <f t="shared" ca="1" si="24"/>
        <v/>
      </c>
      <c r="AO72" s="276" t="str">
        <f t="shared" ca="1" si="24"/>
        <v/>
      </c>
      <c r="AP72" s="276" t="str">
        <f t="shared" ca="1" si="24"/>
        <v/>
      </c>
      <c r="AQ72" s="276" t="str">
        <f t="shared" ca="1" si="24"/>
        <v/>
      </c>
      <c r="AR72" s="276" t="str">
        <f t="shared" ca="1" si="23"/>
        <v/>
      </c>
      <c r="AS72" s="276" t="str">
        <f t="shared" ca="1" si="23"/>
        <v/>
      </c>
      <c r="AT72" s="276" t="str">
        <f t="shared" ca="1" si="23"/>
        <v/>
      </c>
      <c r="AU72" s="276" t="str">
        <f t="shared" ca="1" si="23"/>
        <v/>
      </c>
      <c r="AV72" s="276" t="str">
        <f t="shared" ca="1" si="23"/>
        <v/>
      </c>
      <c r="AW72" s="276" t="str">
        <f t="shared" ca="1" si="23"/>
        <v/>
      </c>
      <c r="AX72" s="276" t="str">
        <f t="shared" ca="1" si="23"/>
        <v/>
      </c>
      <c r="AY72" s="276" t="str">
        <f t="shared" ca="1" si="23"/>
        <v/>
      </c>
      <c r="AZ72" s="276" t="str">
        <f t="shared" ca="1" si="23"/>
        <v/>
      </c>
      <c r="BA72" s="276" t="str">
        <f t="shared" ca="1" si="23"/>
        <v/>
      </c>
      <c r="BB72" s="276" t="str">
        <f t="shared" ca="1" si="23"/>
        <v/>
      </c>
      <c r="BC72" s="276" t="str">
        <f t="shared" ca="1" si="23"/>
        <v/>
      </c>
      <c r="BD72" s="276" t="str">
        <f t="shared" ca="1" si="23"/>
        <v/>
      </c>
      <c r="BE72" s="276" t="str">
        <f t="shared" ca="1" si="23"/>
        <v/>
      </c>
      <c r="BF72" s="276" t="str">
        <f t="shared" ca="1" si="23"/>
        <v/>
      </c>
      <c r="BG72" s="276" t="str">
        <f t="shared" ca="1" si="23"/>
        <v/>
      </c>
      <c r="BH72" s="276" t="str">
        <f t="shared" ca="1" si="23"/>
        <v/>
      </c>
      <c r="BI72" s="276" t="str">
        <f t="shared" ca="1" si="23"/>
        <v/>
      </c>
      <c r="BJ72" s="276" t="str">
        <f t="shared" ca="1" si="23"/>
        <v/>
      </c>
      <c r="BK72" s="276" t="str">
        <f t="shared" ca="1" si="23"/>
        <v/>
      </c>
      <c r="BL72" s="110"/>
      <c r="BM72" s="110"/>
      <c r="BN72" s="110"/>
      <c r="BO72" s="110"/>
      <c r="BP72" s="110"/>
      <c r="BQ72" s="110"/>
      <c r="BR72" s="110"/>
      <c r="BS72" s="110"/>
      <c r="BT72" s="110"/>
      <c r="BU72" s="110"/>
      <c r="BV72" s="110"/>
    </row>
    <row r="73" spans="1:74" customFormat="1" x14ac:dyDescent="0.2">
      <c r="A73" s="128"/>
      <c r="B73" s="113" t="str">
        <f t="shared" si="1"/>
        <v>BJ</v>
      </c>
      <c r="C73" s="128"/>
      <c r="D73" s="128"/>
      <c r="E73" s="128"/>
      <c r="F73" s="268" t="str">
        <f t="shared" ca="1" si="2"/>
        <v>Global_CBT_Id</v>
      </c>
      <c r="G73" s="284"/>
      <c r="H73" s="270" t="s">
        <v>553</v>
      </c>
      <c r="I73" s="135" t="s">
        <v>495</v>
      </c>
      <c r="J73" s="135" t="s">
        <v>481</v>
      </c>
      <c r="K73" s="135" t="s">
        <v>147</v>
      </c>
      <c r="L73" s="272" t="s">
        <v>497</v>
      </c>
      <c r="M73" s="126" t="s">
        <v>221</v>
      </c>
      <c r="N73" s="276" t="str">
        <f t="shared" ca="1" si="25"/>
        <v/>
      </c>
      <c r="O73" s="276" t="str">
        <f t="shared" ca="1" si="25"/>
        <v/>
      </c>
      <c r="P73" s="276" t="str">
        <f t="shared" ca="1" si="25"/>
        <v/>
      </c>
      <c r="Q73" s="276" t="str">
        <f t="shared" ca="1" si="25"/>
        <v/>
      </c>
      <c r="R73" s="276" t="str">
        <f t="shared" ca="1" si="25"/>
        <v/>
      </c>
      <c r="S73" s="276" t="str">
        <f t="shared" ca="1" si="25"/>
        <v/>
      </c>
      <c r="T73" s="276" t="str">
        <f t="shared" ca="1" si="25"/>
        <v/>
      </c>
      <c r="U73" s="276" t="str">
        <f t="shared" ca="1" si="25"/>
        <v/>
      </c>
      <c r="V73" s="276" t="str">
        <f t="shared" ca="1" si="25"/>
        <v/>
      </c>
      <c r="W73" s="276" t="str">
        <f t="shared" ca="1" si="25"/>
        <v/>
      </c>
      <c r="X73" s="276" t="str">
        <f t="shared" ca="1" si="25"/>
        <v/>
      </c>
      <c r="Y73" s="276" t="str">
        <f t="shared" ca="1" si="25"/>
        <v/>
      </c>
      <c r="Z73" s="276" t="str">
        <f t="shared" ca="1" si="25"/>
        <v/>
      </c>
      <c r="AA73" s="276" t="str">
        <f t="shared" ca="1" si="25"/>
        <v/>
      </c>
      <c r="AB73" s="276" t="str">
        <f t="shared" ca="1" si="25"/>
        <v/>
      </c>
      <c r="AC73" s="276" t="str">
        <f t="shared" ca="1" si="25"/>
        <v/>
      </c>
      <c r="AD73" s="276" t="str">
        <f t="shared" ca="1" si="24"/>
        <v/>
      </c>
      <c r="AE73" s="276" t="str">
        <f t="shared" ca="1" si="24"/>
        <v/>
      </c>
      <c r="AF73" s="276" t="str">
        <f t="shared" ca="1" si="24"/>
        <v/>
      </c>
      <c r="AG73" s="276" t="str">
        <f t="shared" ca="1" si="24"/>
        <v/>
      </c>
      <c r="AH73" s="276" t="str">
        <f t="shared" ca="1" si="24"/>
        <v/>
      </c>
      <c r="AI73" s="276" t="str">
        <f t="shared" ca="1" si="24"/>
        <v/>
      </c>
      <c r="AJ73" s="276" t="str">
        <f t="shared" ca="1" si="24"/>
        <v/>
      </c>
      <c r="AK73" s="276" t="str">
        <f t="shared" ca="1" si="24"/>
        <v/>
      </c>
      <c r="AL73" s="276" t="str">
        <f t="shared" ca="1" si="24"/>
        <v/>
      </c>
      <c r="AM73" s="276" t="str">
        <f t="shared" ca="1" si="24"/>
        <v/>
      </c>
      <c r="AN73" s="276" t="str">
        <f t="shared" ca="1" si="24"/>
        <v/>
      </c>
      <c r="AO73" s="276" t="str">
        <f t="shared" ca="1" si="24"/>
        <v/>
      </c>
      <c r="AP73" s="276" t="str">
        <f t="shared" ca="1" si="24"/>
        <v/>
      </c>
      <c r="AQ73" s="276" t="str">
        <f t="shared" ca="1" si="24"/>
        <v/>
      </c>
      <c r="AR73" s="276" t="str">
        <f t="shared" ca="1" si="23"/>
        <v/>
      </c>
      <c r="AS73" s="276" t="str">
        <f t="shared" ca="1" si="23"/>
        <v/>
      </c>
      <c r="AT73" s="276" t="str">
        <f t="shared" ca="1" si="23"/>
        <v/>
      </c>
      <c r="AU73" s="276" t="str">
        <f t="shared" ca="1" si="23"/>
        <v/>
      </c>
      <c r="AV73" s="276" t="str">
        <f t="shared" ca="1" si="23"/>
        <v/>
      </c>
      <c r="AW73" s="276" t="str">
        <f t="shared" ca="1" si="23"/>
        <v/>
      </c>
      <c r="AX73" s="276" t="str">
        <f t="shared" ca="1" si="23"/>
        <v/>
      </c>
      <c r="AY73" s="276" t="str">
        <f t="shared" ca="1" si="23"/>
        <v/>
      </c>
      <c r="AZ73" s="276" t="str">
        <f t="shared" ca="1" si="23"/>
        <v/>
      </c>
      <c r="BA73" s="276" t="str">
        <f t="shared" ca="1" si="23"/>
        <v/>
      </c>
      <c r="BB73" s="276" t="str">
        <f t="shared" ca="1" si="23"/>
        <v/>
      </c>
      <c r="BC73" s="276" t="str">
        <f t="shared" ca="1" si="23"/>
        <v/>
      </c>
      <c r="BD73" s="276" t="str">
        <f t="shared" ca="1" si="23"/>
        <v/>
      </c>
      <c r="BE73" s="276" t="str">
        <f t="shared" ca="1" si="23"/>
        <v/>
      </c>
      <c r="BF73" s="276" t="str">
        <f t="shared" ca="1" si="23"/>
        <v/>
      </c>
      <c r="BG73" s="276" t="str">
        <f t="shared" ca="1" si="23"/>
        <v/>
      </c>
      <c r="BH73" s="276" t="str">
        <f t="shared" ca="1" si="23"/>
        <v/>
      </c>
      <c r="BI73" s="276" t="str">
        <f t="shared" ca="1" si="23"/>
        <v/>
      </c>
      <c r="BJ73" s="276" t="str">
        <f t="shared" ca="1" si="23"/>
        <v/>
      </c>
      <c r="BK73" s="276" t="str">
        <f t="shared" ca="1" si="23"/>
        <v/>
      </c>
      <c r="BL73" s="110"/>
      <c r="BM73" s="110"/>
      <c r="BN73" s="110"/>
      <c r="BO73" s="110"/>
      <c r="BP73" s="110"/>
      <c r="BQ73" s="110"/>
      <c r="BR73" s="110"/>
      <c r="BS73" s="110"/>
      <c r="BT73" s="110"/>
      <c r="BU73" s="110"/>
      <c r="BV73" s="110"/>
    </row>
    <row r="74" spans="1:74" customFormat="1" x14ac:dyDescent="0.2">
      <c r="A74" s="128"/>
      <c r="B74" s="113" t="str">
        <f t="shared" si="1"/>
        <v>BK</v>
      </c>
      <c r="C74" s="128"/>
      <c r="D74" s="128"/>
      <c r="E74" s="128"/>
      <c r="F74" s="268" t="str">
        <f t="shared" ca="1" si="2"/>
        <v>Global_CBT_Description</v>
      </c>
      <c r="G74" s="284"/>
      <c r="H74" s="270" t="s">
        <v>554</v>
      </c>
      <c r="I74" s="135" t="s">
        <v>495</v>
      </c>
      <c r="J74" s="135" t="s">
        <v>147</v>
      </c>
      <c r="K74" s="135" t="s">
        <v>147</v>
      </c>
      <c r="L74" s="272"/>
      <c r="M74" s="126" t="s">
        <v>221</v>
      </c>
      <c r="N74" s="276" t="str">
        <f t="shared" ca="1" si="25"/>
        <v/>
      </c>
      <c r="O74" s="276" t="str">
        <f t="shared" ca="1" si="25"/>
        <v/>
      </c>
      <c r="P74" s="276" t="str">
        <f t="shared" ca="1" si="25"/>
        <v/>
      </c>
      <c r="Q74" s="276" t="str">
        <f t="shared" ca="1" si="25"/>
        <v/>
      </c>
      <c r="R74" s="276" t="str">
        <f t="shared" ca="1" si="25"/>
        <v/>
      </c>
      <c r="S74" s="276" t="str">
        <f t="shared" ca="1" si="25"/>
        <v/>
      </c>
      <c r="T74" s="276" t="str">
        <f t="shared" ca="1" si="25"/>
        <v/>
      </c>
      <c r="U74" s="276" t="str">
        <f t="shared" ca="1" si="25"/>
        <v/>
      </c>
      <c r="V74" s="276" t="str">
        <f t="shared" ca="1" si="25"/>
        <v/>
      </c>
      <c r="W74" s="276" t="str">
        <f t="shared" ca="1" si="25"/>
        <v/>
      </c>
      <c r="X74" s="276" t="str">
        <f t="shared" ca="1" si="25"/>
        <v/>
      </c>
      <c r="Y74" s="276" t="str">
        <f t="shared" ca="1" si="25"/>
        <v/>
      </c>
      <c r="Z74" s="276" t="str">
        <f t="shared" ca="1" si="25"/>
        <v/>
      </c>
      <c r="AA74" s="276" t="str">
        <f t="shared" ca="1" si="25"/>
        <v/>
      </c>
      <c r="AB74" s="276" t="str">
        <f t="shared" ca="1" si="25"/>
        <v/>
      </c>
      <c r="AC74" s="276" t="str">
        <f t="shared" ca="1" si="25"/>
        <v/>
      </c>
      <c r="AD74" s="276" t="str">
        <f t="shared" ca="1" si="24"/>
        <v/>
      </c>
      <c r="AE74" s="276" t="str">
        <f t="shared" ca="1" si="24"/>
        <v/>
      </c>
      <c r="AF74" s="276" t="str">
        <f t="shared" ca="1" si="24"/>
        <v/>
      </c>
      <c r="AG74" s="276" t="str">
        <f t="shared" ca="1" si="24"/>
        <v/>
      </c>
      <c r="AH74" s="276" t="str">
        <f t="shared" ca="1" si="24"/>
        <v/>
      </c>
      <c r="AI74" s="276" t="str">
        <f t="shared" ca="1" si="24"/>
        <v/>
      </c>
      <c r="AJ74" s="276" t="str">
        <f t="shared" ca="1" si="24"/>
        <v/>
      </c>
      <c r="AK74" s="276" t="str">
        <f t="shared" ca="1" si="24"/>
        <v/>
      </c>
      <c r="AL74" s="276" t="str">
        <f t="shared" ca="1" si="24"/>
        <v/>
      </c>
      <c r="AM74" s="276" t="str">
        <f t="shared" ca="1" si="24"/>
        <v/>
      </c>
      <c r="AN74" s="276" t="str">
        <f t="shared" ca="1" si="24"/>
        <v/>
      </c>
      <c r="AO74" s="276" t="str">
        <f t="shared" ca="1" si="24"/>
        <v/>
      </c>
      <c r="AP74" s="276" t="str">
        <f t="shared" ca="1" si="24"/>
        <v/>
      </c>
      <c r="AQ74" s="276" t="str">
        <f t="shared" ca="1" si="24"/>
        <v/>
      </c>
      <c r="AR74" s="276" t="str">
        <f t="shared" ca="1" si="23"/>
        <v/>
      </c>
      <c r="AS74" s="276" t="str">
        <f t="shared" ca="1" si="23"/>
        <v/>
      </c>
      <c r="AT74" s="276" t="str">
        <f t="shared" ca="1" si="23"/>
        <v/>
      </c>
      <c r="AU74" s="276" t="str">
        <f t="shared" ca="1" si="23"/>
        <v/>
      </c>
      <c r="AV74" s="276" t="str">
        <f t="shared" ca="1" si="23"/>
        <v/>
      </c>
      <c r="AW74" s="276" t="str">
        <f t="shared" ca="1" si="23"/>
        <v/>
      </c>
      <c r="AX74" s="276" t="str">
        <f t="shared" ca="1" si="23"/>
        <v/>
      </c>
      <c r="AY74" s="276" t="str">
        <f t="shared" ca="1" si="23"/>
        <v/>
      </c>
      <c r="AZ74" s="276" t="str">
        <f t="shared" ca="1" si="23"/>
        <v/>
      </c>
      <c r="BA74" s="276" t="str">
        <f t="shared" ca="1" si="23"/>
        <v/>
      </c>
      <c r="BB74" s="276" t="str">
        <f t="shared" ca="1" si="23"/>
        <v/>
      </c>
      <c r="BC74" s="276" t="str">
        <f t="shared" ca="1" si="23"/>
        <v/>
      </c>
      <c r="BD74" s="276" t="str">
        <f t="shared" ca="1" si="23"/>
        <v/>
      </c>
      <c r="BE74" s="276" t="str">
        <f t="shared" ca="1" si="23"/>
        <v/>
      </c>
      <c r="BF74" s="276" t="str">
        <f t="shared" ca="1" si="23"/>
        <v/>
      </c>
      <c r="BG74" s="276" t="str">
        <f t="shared" ca="1" si="23"/>
        <v/>
      </c>
      <c r="BH74" s="276" t="str">
        <f t="shared" ca="1" si="23"/>
        <v/>
      </c>
      <c r="BI74" s="276" t="str">
        <f t="shared" ca="1" si="23"/>
        <v/>
      </c>
      <c r="BJ74" s="276" t="str">
        <f t="shared" ca="1" si="23"/>
        <v/>
      </c>
      <c r="BK74" s="276" t="str">
        <f t="shared" ca="1" si="23"/>
        <v/>
      </c>
      <c r="BL74" s="110"/>
      <c r="BM74" s="110"/>
      <c r="BN74" s="110"/>
      <c r="BO74" s="110"/>
      <c r="BP74" s="110"/>
      <c r="BQ74" s="110"/>
      <c r="BR74" s="110"/>
      <c r="BS74" s="110"/>
      <c r="BT74" s="110"/>
      <c r="BU74" s="110"/>
      <c r="BV74" s="110"/>
    </row>
    <row r="75" spans="1:74" customFormat="1" x14ac:dyDescent="0.2">
      <c r="A75" s="128"/>
      <c r="B75" s="113" t="str">
        <f t="shared" si="1"/>
        <v>BL</v>
      </c>
      <c r="C75" s="128"/>
      <c r="D75" s="128"/>
      <c r="E75" s="128"/>
      <c r="F75" s="268" t="str">
        <f t="shared" ca="1" si="2"/>
        <v>CBT_Id</v>
      </c>
      <c r="G75" s="284"/>
      <c r="H75" s="270" t="s">
        <v>555</v>
      </c>
      <c r="I75" s="135" t="s">
        <v>495</v>
      </c>
      <c r="J75" s="135" t="s">
        <v>481</v>
      </c>
      <c r="K75" s="135" t="s">
        <v>147</v>
      </c>
      <c r="L75" s="272"/>
      <c r="M75" s="126" t="s">
        <v>221</v>
      </c>
      <c r="N75" s="276" t="str">
        <f t="shared" ca="1" si="25"/>
        <v/>
      </c>
      <c r="O75" s="276" t="str">
        <f t="shared" ca="1" si="25"/>
        <v/>
      </c>
      <c r="P75" s="276" t="str">
        <f t="shared" ca="1" si="25"/>
        <v/>
      </c>
      <c r="Q75" s="276" t="str">
        <f t="shared" ca="1" si="25"/>
        <v/>
      </c>
      <c r="R75" s="276" t="str">
        <f t="shared" ca="1" si="25"/>
        <v/>
      </c>
      <c r="S75" s="276" t="str">
        <f t="shared" ca="1" si="25"/>
        <v/>
      </c>
      <c r="T75" s="276" t="str">
        <f t="shared" ca="1" si="25"/>
        <v/>
      </c>
      <c r="U75" s="276" t="str">
        <f t="shared" ca="1" si="25"/>
        <v/>
      </c>
      <c r="V75" s="276" t="str">
        <f t="shared" ca="1" si="25"/>
        <v/>
      </c>
      <c r="W75" s="276" t="str">
        <f t="shared" ca="1" si="25"/>
        <v/>
      </c>
      <c r="X75" s="276" t="str">
        <f t="shared" ca="1" si="25"/>
        <v/>
      </c>
      <c r="Y75" s="276" t="str">
        <f t="shared" ca="1" si="25"/>
        <v/>
      </c>
      <c r="Z75" s="276" t="str">
        <f t="shared" ca="1" si="25"/>
        <v/>
      </c>
      <c r="AA75" s="276" t="str">
        <f t="shared" ca="1" si="25"/>
        <v/>
      </c>
      <c r="AB75" s="276" t="str">
        <f t="shared" ca="1" si="25"/>
        <v/>
      </c>
      <c r="AC75" s="276" t="str">
        <f t="shared" ca="1" si="25"/>
        <v/>
      </c>
      <c r="AD75" s="276" t="str">
        <f t="shared" ca="1" si="24"/>
        <v/>
      </c>
      <c r="AE75" s="276" t="str">
        <f t="shared" ca="1" si="24"/>
        <v/>
      </c>
      <c r="AF75" s="276" t="str">
        <f t="shared" ca="1" si="24"/>
        <v/>
      </c>
      <c r="AG75" s="276" t="str">
        <f t="shared" ca="1" si="24"/>
        <v/>
      </c>
      <c r="AH75" s="276" t="str">
        <f t="shared" ca="1" si="24"/>
        <v/>
      </c>
      <c r="AI75" s="276" t="str">
        <f t="shared" ca="1" si="24"/>
        <v/>
      </c>
      <c r="AJ75" s="276" t="str">
        <f t="shared" ca="1" si="24"/>
        <v/>
      </c>
      <c r="AK75" s="276" t="str">
        <f t="shared" ca="1" si="24"/>
        <v/>
      </c>
      <c r="AL75" s="276" t="str">
        <f t="shared" ca="1" si="24"/>
        <v/>
      </c>
      <c r="AM75" s="276" t="str">
        <f t="shared" ca="1" si="24"/>
        <v/>
      </c>
      <c r="AN75" s="276" t="str">
        <f t="shared" ca="1" si="24"/>
        <v/>
      </c>
      <c r="AO75" s="276" t="str">
        <f t="shared" ca="1" si="24"/>
        <v/>
      </c>
      <c r="AP75" s="276" t="str">
        <f t="shared" ca="1" si="24"/>
        <v/>
      </c>
      <c r="AQ75" s="276" t="str">
        <f t="shared" ca="1" si="24"/>
        <v/>
      </c>
      <c r="AR75" s="276" t="str">
        <f t="shared" ca="1" si="23"/>
        <v/>
      </c>
      <c r="AS75" s="276" t="str">
        <f t="shared" ca="1" si="23"/>
        <v/>
      </c>
      <c r="AT75" s="276" t="str">
        <f t="shared" ca="1" si="23"/>
        <v/>
      </c>
      <c r="AU75" s="276" t="str">
        <f t="shared" ref="AR75:BK79" ca="1" si="26">IF(LEN(INDIRECT("SWMETA!"&amp;$B75&amp;AU$14))=0,"",INDIRECT("SWMETA!"&amp;$B75&amp;AU$14))</f>
        <v/>
      </c>
      <c r="AV75" s="276" t="str">
        <f t="shared" ca="1" si="26"/>
        <v/>
      </c>
      <c r="AW75" s="276" t="str">
        <f t="shared" ca="1" si="26"/>
        <v/>
      </c>
      <c r="AX75" s="276" t="str">
        <f t="shared" ca="1" si="26"/>
        <v/>
      </c>
      <c r="AY75" s="276" t="str">
        <f t="shared" ca="1" si="26"/>
        <v/>
      </c>
      <c r="AZ75" s="276" t="str">
        <f t="shared" ca="1" si="26"/>
        <v/>
      </c>
      <c r="BA75" s="276" t="str">
        <f t="shared" ca="1" si="26"/>
        <v/>
      </c>
      <c r="BB75" s="276" t="str">
        <f t="shared" ca="1" si="26"/>
        <v/>
      </c>
      <c r="BC75" s="276" t="str">
        <f t="shared" ca="1" si="26"/>
        <v/>
      </c>
      <c r="BD75" s="276" t="str">
        <f t="shared" ca="1" si="26"/>
        <v/>
      </c>
      <c r="BE75" s="276" t="str">
        <f t="shared" ca="1" si="26"/>
        <v/>
      </c>
      <c r="BF75" s="276" t="str">
        <f t="shared" ca="1" si="26"/>
        <v/>
      </c>
      <c r="BG75" s="276" t="str">
        <f t="shared" ca="1" si="26"/>
        <v/>
      </c>
      <c r="BH75" s="276" t="str">
        <f t="shared" ca="1" si="26"/>
        <v/>
      </c>
      <c r="BI75" s="276" t="str">
        <f t="shared" ca="1" si="26"/>
        <v/>
      </c>
      <c r="BJ75" s="276" t="str">
        <f t="shared" ca="1" si="26"/>
        <v/>
      </c>
      <c r="BK75" s="276" t="str">
        <f t="shared" ca="1" si="26"/>
        <v/>
      </c>
      <c r="BL75" s="110"/>
      <c r="BM75" s="110"/>
      <c r="BN75" s="110"/>
      <c r="BO75" s="110"/>
      <c r="BP75" s="110"/>
      <c r="BQ75" s="110"/>
      <c r="BR75" s="110"/>
      <c r="BS75" s="110"/>
      <c r="BT75" s="110"/>
      <c r="BU75" s="110"/>
      <c r="BV75" s="110"/>
    </row>
    <row r="76" spans="1:74" customFormat="1" x14ac:dyDescent="0.2">
      <c r="A76" s="128"/>
      <c r="B76" s="113" t="str">
        <f t="shared" si="1"/>
        <v>BM</v>
      </c>
      <c r="C76" s="128"/>
      <c r="D76" s="128"/>
      <c r="E76" s="128"/>
      <c r="F76" s="268" t="str">
        <f t="shared" ca="1" si="2"/>
        <v>CBT_Description</v>
      </c>
      <c r="G76" s="284"/>
      <c r="H76" s="270" t="s">
        <v>556</v>
      </c>
      <c r="I76" s="135" t="s">
        <v>495</v>
      </c>
      <c r="J76" s="135" t="s">
        <v>147</v>
      </c>
      <c r="K76" s="135" t="s">
        <v>147</v>
      </c>
      <c r="L76" s="272"/>
      <c r="M76" s="126" t="s">
        <v>221</v>
      </c>
      <c r="N76" s="276" t="str">
        <f t="shared" ca="1" si="25"/>
        <v/>
      </c>
      <c r="O76" s="276" t="str">
        <f t="shared" ca="1" si="25"/>
        <v/>
      </c>
      <c r="P76" s="276" t="str">
        <f t="shared" ca="1" si="25"/>
        <v/>
      </c>
      <c r="Q76" s="276" t="str">
        <f t="shared" ca="1" si="25"/>
        <v/>
      </c>
      <c r="R76" s="276" t="str">
        <f t="shared" ca="1" si="25"/>
        <v/>
      </c>
      <c r="S76" s="276" t="str">
        <f t="shared" ca="1" si="25"/>
        <v/>
      </c>
      <c r="T76" s="276" t="str">
        <f t="shared" ca="1" si="25"/>
        <v/>
      </c>
      <c r="U76" s="276" t="str">
        <f t="shared" ca="1" si="25"/>
        <v/>
      </c>
      <c r="V76" s="276" t="str">
        <f t="shared" ca="1" si="25"/>
        <v/>
      </c>
      <c r="W76" s="276" t="str">
        <f t="shared" ca="1" si="25"/>
        <v/>
      </c>
      <c r="X76" s="276" t="str">
        <f t="shared" ca="1" si="25"/>
        <v/>
      </c>
      <c r="Y76" s="276" t="str">
        <f t="shared" ca="1" si="25"/>
        <v/>
      </c>
      <c r="Z76" s="276" t="str">
        <f t="shared" ca="1" si="25"/>
        <v/>
      </c>
      <c r="AA76" s="276" t="str">
        <f t="shared" ca="1" si="25"/>
        <v/>
      </c>
      <c r="AB76" s="276" t="str">
        <f t="shared" ca="1" si="25"/>
        <v/>
      </c>
      <c r="AC76" s="276" t="str">
        <f t="shared" ca="1" si="25"/>
        <v/>
      </c>
      <c r="AD76" s="276" t="str">
        <f t="shared" ca="1" si="24"/>
        <v/>
      </c>
      <c r="AE76" s="276" t="str">
        <f t="shared" ca="1" si="24"/>
        <v/>
      </c>
      <c r="AF76" s="276" t="str">
        <f t="shared" ca="1" si="24"/>
        <v/>
      </c>
      <c r="AG76" s="276" t="str">
        <f t="shared" ca="1" si="24"/>
        <v/>
      </c>
      <c r="AH76" s="276" t="str">
        <f t="shared" ca="1" si="24"/>
        <v/>
      </c>
      <c r="AI76" s="276" t="str">
        <f t="shared" ca="1" si="24"/>
        <v/>
      </c>
      <c r="AJ76" s="276" t="str">
        <f t="shared" ca="1" si="24"/>
        <v/>
      </c>
      <c r="AK76" s="276" t="str">
        <f t="shared" ca="1" si="24"/>
        <v/>
      </c>
      <c r="AL76" s="276" t="str">
        <f t="shared" ca="1" si="24"/>
        <v/>
      </c>
      <c r="AM76" s="276" t="str">
        <f t="shared" ca="1" si="24"/>
        <v/>
      </c>
      <c r="AN76" s="276" t="str">
        <f t="shared" ca="1" si="24"/>
        <v/>
      </c>
      <c r="AO76" s="276" t="str">
        <f t="shared" ca="1" si="24"/>
        <v/>
      </c>
      <c r="AP76" s="276" t="str">
        <f t="shared" ca="1" si="24"/>
        <v/>
      </c>
      <c r="AQ76" s="276" t="str">
        <f t="shared" ca="1" si="24"/>
        <v/>
      </c>
      <c r="AR76" s="276" t="str">
        <f t="shared" ca="1" si="26"/>
        <v/>
      </c>
      <c r="AS76" s="276" t="str">
        <f t="shared" ca="1" si="26"/>
        <v/>
      </c>
      <c r="AT76" s="276" t="str">
        <f t="shared" ca="1" si="26"/>
        <v/>
      </c>
      <c r="AU76" s="276" t="str">
        <f t="shared" ca="1" si="26"/>
        <v/>
      </c>
      <c r="AV76" s="276" t="str">
        <f t="shared" ca="1" si="26"/>
        <v/>
      </c>
      <c r="AW76" s="276" t="str">
        <f t="shared" ca="1" si="26"/>
        <v/>
      </c>
      <c r="AX76" s="276" t="str">
        <f t="shared" ca="1" si="26"/>
        <v/>
      </c>
      <c r="AY76" s="276" t="str">
        <f t="shared" ca="1" si="26"/>
        <v/>
      </c>
      <c r="AZ76" s="276" t="str">
        <f t="shared" ca="1" si="26"/>
        <v/>
      </c>
      <c r="BA76" s="276" t="str">
        <f t="shared" ca="1" si="26"/>
        <v/>
      </c>
      <c r="BB76" s="276" t="str">
        <f t="shared" ca="1" si="26"/>
        <v/>
      </c>
      <c r="BC76" s="276" t="str">
        <f t="shared" ca="1" si="26"/>
        <v/>
      </c>
      <c r="BD76" s="276" t="str">
        <f t="shared" ca="1" si="26"/>
        <v/>
      </c>
      <c r="BE76" s="276" t="str">
        <f t="shared" ca="1" si="26"/>
        <v/>
      </c>
      <c r="BF76" s="276" t="str">
        <f t="shared" ca="1" si="26"/>
        <v/>
      </c>
      <c r="BG76" s="276" t="str">
        <f t="shared" ca="1" si="26"/>
        <v/>
      </c>
      <c r="BH76" s="276" t="str">
        <f t="shared" ca="1" si="26"/>
        <v/>
      </c>
      <c r="BI76" s="276" t="str">
        <f t="shared" ca="1" si="26"/>
        <v/>
      </c>
      <c r="BJ76" s="276" t="str">
        <f t="shared" ca="1" si="26"/>
        <v/>
      </c>
      <c r="BK76" s="276" t="str">
        <f t="shared" ca="1" si="26"/>
        <v/>
      </c>
      <c r="BL76" s="110"/>
      <c r="BM76" s="110"/>
      <c r="BN76" s="110"/>
      <c r="BO76" s="110"/>
      <c r="BP76" s="110"/>
      <c r="BQ76" s="110"/>
      <c r="BR76" s="110"/>
      <c r="BS76" s="110"/>
      <c r="BT76" s="110"/>
      <c r="BU76" s="110"/>
      <c r="BV76" s="110"/>
    </row>
    <row r="77" spans="1:74" customFormat="1" x14ac:dyDescent="0.2">
      <c r="A77" s="128"/>
      <c r="B77" s="113" t="str">
        <f t="shared" si="1"/>
        <v>BN</v>
      </c>
      <c r="C77" s="128"/>
      <c r="D77" s="128"/>
      <c r="E77" s="128"/>
      <c r="F77" s="268" t="str">
        <f t="shared" ca="1" si="2"/>
        <v/>
      </c>
      <c r="G77" s="284"/>
      <c r="H77" s="270"/>
      <c r="I77" s="135"/>
      <c r="J77" s="135"/>
      <c r="K77" s="135"/>
      <c r="L77" s="272"/>
      <c r="M77" s="126" t="s">
        <v>221</v>
      </c>
      <c r="N77" s="276" t="str">
        <f t="shared" ca="1" si="25"/>
        <v/>
      </c>
      <c r="O77" s="276" t="str">
        <f t="shared" ca="1" si="25"/>
        <v/>
      </c>
      <c r="P77" s="276" t="str">
        <f t="shared" ca="1" si="25"/>
        <v/>
      </c>
      <c r="Q77" s="276" t="str">
        <f t="shared" ca="1" si="25"/>
        <v/>
      </c>
      <c r="R77" s="276" t="str">
        <f t="shared" ca="1" si="25"/>
        <v/>
      </c>
      <c r="S77" s="276" t="str">
        <f t="shared" ca="1" si="25"/>
        <v/>
      </c>
      <c r="T77" s="276" t="str">
        <f t="shared" ca="1" si="25"/>
        <v/>
      </c>
      <c r="U77" s="276" t="str">
        <f t="shared" ca="1" si="25"/>
        <v/>
      </c>
      <c r="V77" s="276" t="str">
        <f t="shared" ca="1" si="25"/>
        <v/>
      </c>
      <c r="W77" s="276" t="str">
        <f t="shared" ca="1" si="25"/>
        <v/>
      </c>
      <c r="X77" s="276" t="str">
        <f t="shared" ca="1" si="25"/>
        <v/>
      </c>
      <c r="Y77" s="276" t="str">
        <f t="shared" ca="1" si="25"/>
        <v/>
      </c>
      <c r="Z77" s="276" t="str">
        <f t="shared" ca="1" si="25"/>
        <v/>
      </c>
      <c r="AA77" s="276" t="str">
        <f t="shared" ca="1" si="25"/>
        <v/>
      </c>
      <c r="AB77" s="276" t="str">
        <f t="shared" ca="1" si="25"/>
        <v/>
      </c>
      <c r="AC77" s="276" t="str">
        <f t="shared" ca="1" si="25"/>
        <v/>
      </c>
      <c r="AD77" s="276" t="str">
        <f t="shared" ca="1" si="24"/>
        <v/>
      </c>
      <c r="AE77" s="276" t="str">
        <f t="shared" ca="1" si="24"/>
        <v/>
      </c>
      <c r="AF77" s="276" t="str">
        <f t="shared" ca="1" si="24"/>
        <v/>
      </c>
      <c r="AG77" s="276" t="str">
        <f t="shared" ca="1" si="24"/>
        <v/>
      </c>
      <c r="AH77" s="276" t="str">
        <f t="shared" ca="1" si="24"/>
        <v/>
      </c>
      <c r="AI77" s="276" t="str">
        <f t="shared" ca="1" si="24"/>
        <v/>
      </c>
      <c r="AJ77" s="276" t="str">
        <f t="shared" ca="1" si="24"/>
        <v/>
      </c>
      <c r="AK77" s="276" t="str">
        <f t="shared" ca="1" si="24"/>
        <v/>
      </c>
      <c r="AL77" s="276" t="str">
        <f t="shared" ca="1" si="24"/>
        <v/>
      </c>
      <c r="AM77" s="276" t="str">
        <f t="shared" ca="1" si="24"/>
        <v/>
      </c>
      <c r="AN77" s="276" t="str">
        <f t="shared" ca="1" si="24"/>
        <v/>
      </c>
      <c r="AO77" s="276" t="str">
        <f t="shared" ca="1" si="24"/>
        <v/>
      </c>
      <c r="AP77" s="276" t="str">
        <f t="shared" ca="1" si="24"/>
        <v/>
      </c>
      <c r="AQ77" s="276" t="str">
        <f t="shared" ca="1" si="24"/>
        <v/>
      </c>
      <c r="AR77" s="276" t="str">
        <f t="shared" ca="1" si="26"/>
        <v/>
      </c>
      <c r="AS77" s="276" t="str">
        <f t="shared" ca="1" si="26"/>
        <v/>
      </c>
      <c r="AT77" s="276" t="str">
        <f t="shared" ca="1" si="26"/>
        <v/>
      </c>
      <c r="AU77" s="276" t="str">
        <f t="shared" ca="1" si="26"/>
        <v/>
      </c>
      <c r="AV77" s="276" t="str">
        <f t="shared" ca="1" si="26"/>
        <v/>
      </c>
      <c r="AW77" s="276" t="str">
        <f t="shared" ca="1" si="26"/>
        <v/>
      </c>
      <c r="AX77" s="276" t="str">
        <f t="shared" ca="1" si="26"/>
        <v/>
      </c>
      <c r="AY77" s="276" t="str">
        <f t="shared" ca="1" si="26"/>
        <v/>
      </c>
      <c r="AZ77" s="276" t="str">
        <f t="shared" ca="1" si="26"/>
        <v/>
      </c>
      <c r="BA77" s="276" t="str">
        <f t="shared" ca="1" si="26"/>
        <v/>
      </c>
      <c r="BB77" s="276" t="str">
        <f t="shared" ca="1" si="26"/>
        <v/>
      </c>
      <c r="BC77" s="276" t="str">
        <f t="shared" ca="1" si="26"/>
        <v/>
      </c>
      <c r="BD77" s="276" t="str">
        <f t="shared" ca="1" si="26"/>
        <v/>
      </c>
      <c r="BE77" s="276" t="str">
        <f t="shared" ca="1" si="26"/>
        <v/>
      </c>
      <c r="BF77" s="276" t="str">
        <f t="shared" ca="1" si="26"/>
        <v/>
      </c>
      <c r="BG77" s="276" t="str">
        <f t="shared" ca="1" si="26"/>
        <v/>
      </c>
      <c r="BH77" s="276" t="str">
        <f t="shared" ca="1" si="26"/>
        <v/>
      </c>
      <c r="BI77" s="276" t="str">
        <f t="shared" ca="1" si="26"/>
        <v/>
      </c>
      <c r="BJ77" s="276" t="str">
        <f t="shared" ca="1" si="26"/>
        <v/>
      </c>
      <c r="BK77" s="276" t="str">
        <f t="shared" ca="1" si="26"/>
        <v/>
      </c>
      <c r="BL77" s="110"/>
      <c r="BM77" s="110"/>
      <c r="BN77" s="110"/>
      <c r="BO77" s="110"/>
      <c r="BP77" s="110"/>
      <c r="BQ77" s="110"/>
      <c r="BR77" s="110"/>
      <c r="BS77" s="110"/>
      <c r="BT77" s="110"/>
      <c r="BU77" s="110"/>
      <c r="BV77" s="110"/>
    </row>
    <row r="78" spans="1:74" customFormat="1" x14ac:dyDescent="0.2">
      <c r="A78" s="128"/>
      <c r="B78" s="113" t="str">
        <f t="shared" si="1"/>
        <v>BO</v>
      </c>
      <c r="C78" s="128"/>
      <c r="D78" s="128"/>
      <c r="E78" s="128"/>
      <c r="F78" s="268" t="str">
        <f t="shared" ca="1" si="2"/>
        <v/>
      </c>
      <c r="G78" s="284"/>
      <c r="H78" s="270"/>
      <c r="I78" s="135"/>
      <c r="J78" s="135"/>
      <c r="K78" s="135"/>
      <c r="L78" s="272"/>
      <c r="M78" s="126" t="s">
        <v>221</v>
      </c>
      <c r="N78" s="276" t="str">
        <f t="shared" ca="1" si="25"/>
        <v/>
      </c>
      <c r="O78" s="276" t="str">
        <f t="shared" ca="1" si="25"/>
        <v/>
      </c>
      <c r="P78" s="276" t="str">
        <f t="shared" ca="1" si="25"/>
        <v/>
      </c>
      <c r="Q78" s="276" t="str">
        <f t="shared" ca="1" si="25"/>
        <v/>
      </c>
      <c r="R78" s="276" t="str">
        <f t="shared" ca="1" si="25"/>
        <v/>
      </c>
      <c r="S78" s="276" t="str">
        <f t="shared" ca="1" si="25"/>
        <v/>
      </c>
      <c r="T78" s="276" t="str">
        <f t="shared" ca="1" si="25"/>
        <v/>
      </c>
      <c r="U78" s="276" t="str">
        <f t="shared" ca="1" si="25"/>
        <v/>
      </c>
      <c r="V78" s="276" t="str">
        <f t="shared" ca="1" si="25"/>
        <v/>
      </c>
      <c r="W78" s="276" t="str">
        <f t="shared" ca="1" si="25"/>
        <v/>
      </c>
      <c r="X78" s="276" t="str">
        <f t="shared" ca="1" si="25"/>
        <v/>
      </c>
      <c r="Y78" s="276" t="str">
        <f t="shared" ca="1" si="25"/>
        <v/>
      </c>
      <c r="Z78" s="276" t="str">
        <f t="shared" ca="1" si="25"/>
        <v/>
      </c>
      <c r="AA78" s="276" t="str">
        <f t="shared" ca="1" si="25"/>
        <v/>
      </c>
      <c r="AB78" s="276" t="str">
        <f t="shared" ca="1" si="25"/>
        <v/>
      </c>
      <c r="AC78" s="276" t="str">
        <f t="shared" ca="1" si="25"/>
        <v/>
      </c>
      <c r="AD78" s="276" t="str">
        <f t="shared" ca="1" si="24"/>
        <v/>
      </c>
      <c r="AE78" s="276" t="str">
        <f t="shared" ca="1" si="24"/>
        <v/>
      </c>
      <c r="AF78" s="276" t="str">
        <f t="shared" ca="1" si="24"/>
        <v/>
      </c>
      <c r="AG78" s="276" t="str">
        <f t="shared" ca="1" si="24"/>
        <v/>
      </c>
      <c r="AH78" s="276" t="str">
        <f t="shared" ca="1" si="24"/>
        <v/>
      </c>
      <c r="AI78" s="276" t="str">
        <f t="shared" ca="1" si="24"/>
        <v/>
      </c>
      <c r="AJ78" s="276" t="str">
        <f t="shared" ca="1" si="24"/>
        <v/>
      </c>
      <c r="AK78" s="276" t="str">
        <f t="shared" ca="1" si="24"/>
        <v/>
      </c>
      <c r="AL78" s="276" t="str">
        <f t="shared" ca="1" si="24"/>
        <v/>
      </c>
      <c r="AM78" s="276" t="str">
        <f t="shared" ca="1" si="24"/>
        <v/>
      </c>
      <c r="AN78" s="276" t="str">
        <f t="shared" ca="1" si="24"/>
        <v/>
      </c>
      <c r="AO78" s="276" t="str">
        <f t="shared" ca="1" si="24"/>
        <v/>
      </c>
      <c r="AP78" s="276" t="str">
        <f t="shared" ca="1" si="24"/>
        <v/>
      </c>
      <c r="AQ78" s="276" t="str">
        <f t="shared" ca="1" si="24"/>
        <v/>
      </c>
      <c r="AR78" s="276" t="str">
        <f t="shared" ca="1" si="26"/>
        <v/>
      </c>
      <c r="AS78" s="276" t="str">
        <f t="shared" ca="1" si="26"/>
        <v/>
      </c>
      <c r="AT78" s="276" t="str">
        <f t="shared" ca="1" si="26"/>
        <v/>
      </c>
      <c r="AU78" s="276" t="str">
        <f t="shared" ca="1" si="26"/>
        <v/>
      </c>
      <c r="AV78" s="276" t="str">
        <f t="shared" ca="1" si="26"/>
        <v/>
      </c>
      <c r="AW78" s="276" t="str">
        <f t="shared" ca="1" si="26"/>
        <v/>
      </c>
      <c r="AX78" s="276" t="str">
        <f t="shared" ca="1" si="26"/>
        <v/>
      </c>
      <c r="AY78" s="276" t="str">
        <f t="shared" ca="1" si="26"/>
        <v/>
      </c>
      <c r="AZ78" s="276" t="str">
        <f t="shared" ca="1" si="26"/>
        <v/>
      </c>
      <c r="BA78" s="276" t="str">
        <f t="shared" ca="1" si="26"/>
        <v/>
      </c>
      <c r="BB78" s="276" t="str">
        <f t="shared" ca="1" si="26"/>
        <v/>
      </c>
      <c r="BC78" s="276" t="str">
        <f t="shared" ca="1" si="26"/>
        <v/>
      </c>
      <c r="BD78" s="276" t="str">
        <f t="shared" ca="1" si="26"/>
        <v/>
      </c>
      <c r="BE78" s="276" t="str">
        <f t="shared" ca="1" si="26"/>
        <v/>
      </c>
      <c r="BF78" s="276" t="str">
        <f t="shared" ca="1" si="26"/>
        <v/>
      </c>
      <c r="BG78" s="276" t="str">
        <f t="shared" ca="1" si="26"/>
        <v/>
      </c>
      <c r="BH78" s="276" t="str">
        <f t="shared" ca="1" si="26"/>
        <v/>
      </c>
      <c r="BI78" s="276" t="str">
        <f t="shared" ca="1" si="26"/>
        <v/>
      </c>
      <c r="BJ78" s="276" t="str">
        <f t="shared" ca="1" si="26"/>
        <v/>
      </c>
      <c r="BK78" s="276" t="str">
        <f t="shared" ca="1" si="26"/>
        <v/>
      </c>
      <c r="BL78" s="110"/>
      <c r="BM78" s="110"/>
      <c r="BN78" s="110"/>
      <c r="BO78" s="110"/>
      <c r="BP78" s="110"/>
      <c r="BQ78" s="110"/>
      <c r="BR78" s="110"/>
      <c r="BS78" s="110"/>
      <c r="BT78" s="110"/>
      <c r="BU78" s="110"/>
      <c r="BV78" s="110"/>
    </row>
    <row r="79" spans="1:74" customFormat="1" x14ac:dyDescent="0.2">
      <c r="A79" s="128"/>
      <c r="B79" s="113" t="str">
        <f t="shared" si="1"/>
        <v>BP</v>
      </c>
      <c r="C79" s="128"/>
      <c r="D79" s="128"/>
      <c r="E79" s="128"/>
      <c r="F79" s="268" t="str">
        <f t="shared" ca="1" si="2"/>
        <v/>
      </c>
      <c r="G79" s="284"/>
      <c r="H79" s="270"/>
      <c r="I79" s="135"/>
      <c r="J79" s="135"/>
      <c r="K79" s="135"/>
      <c r="L79" s="272"/>
      <c r="M79" s="126" t="s">
        <v>221</v>
      </c>
      <c r="N79" s="276" t="str">
        <f t="shared" ca="1" si="25"/>
        <v/>
      </c>
      <c r="O79" s="276" t="str">
        <f t="shared" ca="1" si="25"/>
        <v/>
      </c>
      <c r="P79" s="276" t="str">
        <f t="shared" ca="1" si="25"/>
        <v/>
      </c>
      <c r="Q79" s="276" t="str">
        <f t="shared" ca="1" si="25"/>
        <v/>
      </c>
      <c r="R79" s="276" t="str">
        <f t="shared" ca="1" si="25"/>
        <v/>
      </c>
      <c r="S79" s="276" t="str">
        <f t="shared" ca="1" si="25"/>
        <v/>
      </c>
      <c r="T79" s="276" t="str">
        <f t="shared" ca="1" si="25"/>
        <v/>
      </c>
      <c r="U79" s="276" t="str">
        <f t="shared" ca="1" si="25"/>
        <v/>
      </c>
      <c r="V79" s="276" t="str">
        <f t="shared" ca="1" si="25"/>
        <v/>
      </c>
      <c r="W79" s="276" t="str">
        <f t="shared" ca="1" si="25"/>
        <v/>
      </c>
      <c r="X79" s="276" t="str">
        <f t="shared" ca="1" si="25"/>
        <v/>
      </c>
      <c r="Y79" s="276" t="str">
        <f t="shared" ca="1" si="25"/>
        <v/>
      </c>
      <c r="Z79" s="276" t="str">
        <f t="shared" ca="1" si="25"/>
        <v/>
      </c>
      <c r="AA79" s="276" t="str">
        <f t="shared" ca="1" si="25"/>
        <v/>
      </c>
      <c r="AB79" s="276" t="str">
        <f t="shared" ca="1" si="25"/>
        <v/>
      </c>
      <c r="AC79" s="276" t="str">
        <f t="shared" ca="1" si="25"/>
        <v/>
      </c>
      <c r="AD79" s="276" t="str">
        <f t="shared" ca="1" si="24"/>
        <v/>
      </c>
      <c r="AE79" s="276" t="str">
        <f t="shared" ca="1" si="24"/>
        <v/>
      </c>
      <c r="AF79" s="276" t="str">
        <f t="shared" ca="1" si="24"/>
        <v/>
      </c>
      <c r="AG79" s="276" t="str">
        <f t="shared" ca="1" si="24"/>
        <v/>
      </c>
      <c r="AH79" s="276" t="str">
        <f t="shared" ca="1" si="24"/>
        <v/>
      </c>
      <c r="AI79" s="276" t="str">
        <f t="shared" ca="1" si="24"/>
        <v/>
      </c>
      <c r="AJ79" s="276" t="str">
        <f t="shared" ca="1" si="24"/>
        <v/>
      </c>
      <c r="AK79" s="276" t="str">
        <f t="shared" ca="1" si="24"/>
        <v/>
      </c>
      <c r="AL79" s="276" t="str">
        <f t="shared" ca="1" si="24"/>
        <v/>
      </c>
      <c r="AM79" s="276" t="str">
        <f t="shared" ca="1" si="24"/>
        <v/>
      </c>
      <c r="AN79" s="276" t="str">
        <f t="shared" ca="1" si="24"/>
        <v/>
      </c>
      <c r="AO79" s="276" t="str">
        <f t="shared" ca="1" si="24"/>
        <v/>
      </c>
      <c r="AP79" s="276" t="str">
        <f t="shared" ca="1" si="24"/>
        <v/>
      </c>
      <c r="AQ79" s="276" t="str">
        <f t="shared" ca="1" si="24"/>
        <v/>
      </c>
      <c r="AR79" s="276" t="str">
        <f t="shared" ca="1" si="26"/>
        <v/>
      </c>
      <c r="AS79" s="276" t="str">
        <f t="shared" ca="1" si="26"/>
        <v/>
      </c>
      <c r="AT79" s="276" t="str">
        <f t="shared" ca="1" si="26"/>
        <v/>
      </c>
      <c r="AU79" s="276" t="str">
        <f t="shared" ca="1" si="26"/>
        <v/>
      </c>
      <c r="AV79" s="276" t="str">
        <f t="shared" ca="1" si="26"/>
        <v/>
      </c>
      <c r="AW79" s="276" t="str">
        <f t="shared" ca="1" si="26"/>
        <v/>
      </c>
      <c r="AX79" s="276" t="str">
        <f t="shared" ca="1" si="26"/>
        <v/>
      </c>
      <c r="AY79" s="276" t="str">
        <f t="shared" ca="1" si="26"/>
        <v/>
      </c>
      <c r="AZ79" s="276" t="str">
        <f t="shared" ca="1" si="26"/>
        <v/>
      </c>
      <c r="BA79" s="276" t="str">
        <f t="shared" ca="1" si="26"/>
        <v/>
      </c>
      <c r="BB79" s="276" t="str">
        <f t="shared" ca="1" si="26"/>
        <v/>
      </c>
      <c r="BC79" s="276" t="str">
        <f t="shared" ca="1" si="26"/>
        <v/>
      </c>
      <c r="BD79" s="276" t="str">
        <f t="shared" ca="1" si="26"/>
        <v/>
      </c>
      <c r="BE79" s="276" t="str">
        <f t="shared" ca="1" si="26"/>
        <v/>
      </c>
      <c r="BF79" s="276" t="str">
        <f t="shared" ca="1" si="26"/>
        <v/>
      </c>
      <c r="BG79" s="276" t="str">
        <f t="shared" ca="1" si="26"/>
        <v/>
      </c>
      <c r="BH79" s="276" t="str">
        <f t="shared" ca="1" si="26"/>
        <v/>
      </c>
      <c r="BI79" s="276" t="str">
        <f t="shared" ca="1" si="26"/>
        <v/>
      </c>
      <c r="BJ79" s="276" t="str">
        <f t="shared" ca="1" si="26"/>
        <v/>
      </c>
      <c r="BK79" s="276" t="str">
        <f t="shared" ca="1" si="26"/>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68" t="str">
        <f ca="1">IF(LEN(INDIRECT("SWMETA!"&amp;$B80&amp;F$14))=0,"",INDIRECT("SWMETA!"&amp;$B80&amp;F$14))</f>
        <v/>
      </c>
      <c r="G80" s="284"/>
      <c r="H80" s="270"/>
      <c r="I80" s="135"/>
      <c r="J80" s="135"/>
      <c r="K80" s="135"/>
      <c r="L80" s="272"/>
      <c r="M80" s="126" t="s">
        <v>221</v>
      </c>
      <c r="N80" s="276" t="str">
        <f t="shared" ca="1" si="25"/>
        <v/>
      </c>
      <c r="O80" s="276" t="str">
        <f t="shared" ca="1" si="25"/>
        <v/>
      </c>
      <c r="P80" s="276" t="str">
        <f t="shared" ca="1" si="25"/>
        <v/>
      </c>
      <c r="Q80" s="276" t="str">
        <f t="shared" ca="1" si="25"/>
        <v/>
      </c>
      <c r="R80" s="276" t="str">
        <f t="shared" ca="1" si="25"/>
        <v/>
      </c>
      <c r="S80" s="276" t="str">
        <f t="shared" ca="1" si="25"/>
        <v/>
      </c>
      <c r="T80" s="276" t="str">
        <f t="shared" ca="1" si="25"/>
        <v/>
      </c>
      <c r="U80" s="276" t="str">
        <f t="shared" ca="1" si="25"/>
        <v/>
      </c>
      <c r="V80" s="276" t="str">
        <f t="shared" ca="1" si="25"/>
        <v/>
      </c>
      <c r="W80" s="276" t="str">
        <f t="shared" ca="1" si="25"/>
        <v/>
      </c>
      <c r="X80" s="276" t="str">
        <f t="shared" ca="1" si="25"/>
        <v/>
      </c>
      <c r="Y80" s="276" t="str">
        <f t="shared" ca="1" si="25"/>
        <v/>
      </c>
      <c r="Z80" s="276" t="str">
        <f t="shared" ca="1" si="25"/>
        <v/>
      </c>
      <c r="AA80" s="276" t="str">
        <f t="shared" ca="1" si="25"/>
        <v/>
      </c>
      <c r="AB80" s="276" t="str">
        <f t="shared" ca="1" si="25"/>
        <v/>
      </c>
      <c r="AC80" s="276" t="str">
        <f t="shared" ref="AC80:BK86" ca="1" si="27">IF(LEN(INDIRECT("SWMETA!"&amp;$B80&amp;AC$14))=0,"",INDIRECT("SWMETA!"&amp;$B80&amp;AC$14))</f>
        <v/>
      </c>
      <c r="AD80" s="276" t="str">
        <f t="shared" ca="1" si="27"/>
        <v/>
      </c>
      <c r="AE80" s="276" t="str">
        <f t="shared" ca="1" si="27"/>
        <v/>
      </c>
      <c r="AF80" s="276" t="str">
        <f t="shared" ca="1" si="27"/>
        <v/>
      </c>
      <c r="AG80" s="276" t="str">
        <f t="shared" ca="1" si="27"/>
        <v/>
      </c>
      <c r="AH80" s="276" t="str">
        <f t="shared" ca="1" si="27"/>
        <v/>
      </c>
      <c r="AI80" s="276" t="str">
        <f t="shared" ca="1" si="27"/>
        <v/>
      </c>
      <c r="AJ80" s="276" t="str">
        <f t="shared" ca="1" si="27"/>
        <v/>
      </c>
      <c r="AK80" s="276" t="str">
        <f t="shared" ca="1" si="27"/>
        <v/>
      </c>
      <c r="AL80" s="276" t="str">
        <f t="shared" ca="1" si="27"/>
        <v/>
      </c>
      <c r="AM80" s="276" t="str">
        <f t="shared" ca="1" si="27"/>
        <v/>
      </c>
      <c r="AN80" s="276" t="str">
        <f t="shared" ca="1" si="27"/>
        <v/>
      </c>
      <c r="AO80" s="276" t="str">
        <f t="shared" ca="1" si="27"/>
        <v/>
      </c>
      <c r="AP80" s="276" t="str">
        <f t="shared" ca="1" si="27"/>
        <v/>
      </c>
      <c r="AQ80" s="276" t="str">
        <f t="shared" ca="1" si="27"/>
        <v/>
      </c>
      <c r="AR80" s="276" t="str">
        <f t="shared" ca="1" si="27"/>
        <v/>
      </c>
      <c r="AS80" s="276" t="str">
        <f t="shared" ca="1" si="27"/>
        <v/>
      </c>
      <c r="AT80" s="276" t="str">
        <f t="shared" ca="1" si="27"/>
        <v/>
      </c>
      <c r="AU80" s="276" t="str">
        <f t="shared" ca="1" si="27"/>
        <v/>
      </c>
      <c r="AV80" s="276" t="str">
        <f t="shared" ca="1" si="27"/>
        <v/>
      </c>
      <c r="AW80" s="276" t="str">
        <f t="shared" ca="1" si="27"/>
        <v/>
      </c>
      <c r="AX80" s="276" t="str">
        <f t="shared" ca="1" si="27"/>
        <v/>
      </c>
      <c r="AY80" s="276" t="str">
        <f t="shared" ca="1" si="27"/>
        <v/>
      </c>
      <c r="AZ80" s="276" t="str">
        <f t="shared" ca="1" si="27"/>
        <v/>
      </c>
      <c r="BA80" s="276" t="str">
        <f t="shared" ca="1" si="27"/>
        <v/>
      </c>
      <c r="BB80" s="276" t="str">
        <f t="shared" ca="1" si="27"/>
        <v/>
      </c>
      <c r="BC80" s="276" t="str">
        <f t="shared" ca="1" si="27"/>
        <v/>
      </c>
      <c r="BD80" s="276" t="str">
        <f t="shared" ca="1" si="27"/>
        <v/>
      </c>
      <c r="BE80" s="276" t="str">
        <f t="shared" ca="1" si="27"/>
        <v/>
      </c>
      <c r="BF80" s="276" t="str">
        <f t="shared" ca="1" si="27"/>
        <v/>
      </c>
      <c r="BG80" s="276" t="str">
        <f t="shared" ca="1" si="27"/>
        <v/>
      </c>
      <c r="BH80" s="276" t="str">
        <f t="shared" ca="1" si="27"/>
        <v/>
      </c>
      <c r="BI80" s="276" t="str">
        <f t="shared" ca="1" si="27"/>
        <v/>
      </c>
      <c r="BJ80" s="276" t="str">
        <f t="shared" ca="1" si="27"/>
        <v/>
      </c>
      <c r="BK80" s="276" t="str">
        <f t="shared" ca="1" si="27"/>
        <v/>
      </c>
      <c r="BL80" s="110"/>
      <c r="BM80" s="110"/>
      <c r="BN80" s="110"/>
      <c r="BO80" s="110"/>
      <c r="BP80" s="110"/>
      <c r="BQ80" s="110"/>
      <c r="BR80" s="110"/>
      <c r="BS80" s="110"/>
      <c r="BT80" s="110"/>
      <c r="BU80" s="110"/>
      <c r="BV80" s="110"/>
    </row>
    <row r="81" spans="1:74" customFormat="1" x14ac:dyDescent="0.2">
      <c r="A81" s="128"/>
      <c r="B81" s="113" t="str">
        <f t="shared" ref="B81:B86" si="28">IF(ROW()-$A$15&gt;26, CHAR(64+INT((ROW()-$A$15-1)/26)),"")&amp;CHAR(65+MOD(ROW()-$A$15-1, 26))</f>
        <v>BR</v>
      </c>
      <c r="C81" s="128"/>
      <c r="D81" s="128"/>
      <c r="E81" s="128"/>
      <c r="F81" s="268" t="str">
        <f t="shared" ref="F81:F86" ca="1" si="29">IF(LEN(INDIRECT("SWMETA!"&amp;$B81&amp;F$14))=0,"",INDIRECT("SWMETA!"&amp;$B81&amp;F$14))</f>
        <v/>
      </c>
      <c r="G81" s="284"/>
      <c r="H81" s="270"/>
      <c r="I81" s="135"/>
      <c r="J81" s="135"/>
      <c r="K81" s="135"/>
      <c r="L81" s="272"/>
      <c r="M81" s="126" t="s">
        <v>221</v>
      </c>
      <c r="N81" s="276" t="str">
        <f t="shared" ref="N81:AB86" ca="1" si="30">IF(LEN(INDIRECT("SWMETA!"&amp;$B81&amp;N$14))=0,"",INDIRECT("SWMETA!"&amp;$B81&amp;N$14))</f>
        <v/>
      </c>
      <c r="O81" s="276" t="str">
        <f t="shared" ca="1" si="30"/>
        <v/>
      </c>
      <c r="P81" s="276" t="str">
        <f t="shared" ca="1" si="30"/>
        <v/>
      </c>
      <c r="Q81" s="276" t="str">
        <f t="shared" ca="1" si="30"/>
        <v/>
      </c>
      <c r="R81" s="276" t="str">
        <f t="shared" ca="1" si="30"/>
        <v/>
      </c>
      <c r="S81" s="276" t="str">
        <f t="shared" ca="1" si="30"/>
        <v/>
      </c>
      <c r="T81" s="276" t="str">
        <f t="shared" ca="1" si="30"/>
        <v/>
      </c>
      <c r="U81" s="276" t="str">
        <f t="shared" ca="1" si="30"/>
        <v/>
      </c>
      <c r="V81" s="276" t="str">
        <f t="shared" ca="1" si="30"/>
        <v/>
      </c>
      <c r="W81" s="276" t="str">
        <f t="shared" ca="1" si="30"/>
        <v/>
      </c>
      <c r="X81" s="276" t="str">
        <f t="shared" ca="1" si="30"/>
        <v/>
      </c>
      <c r="Y81" s="276" t="str">
        <f t="shared" ca="1" si="30"/>
        <v/>
      </c>
      <c r="Z81" s="276" t="str">
        <f t="shared" ca="1" si="30"/>
        <v/>
      </c>
      <c r="AA81" s="276" t="str">
        <f t="shared" ca="1" si="30"/>
        <v/>
      </c>
      <c r="AB81" s="276" t="str">
        <f t="shared" ca="1" si="30"/>
        <v/>
      </c>
      <c r="AC81" s="276" t="str">
        <f t="shared" ca="1" si="27"/>
        <v/>
      </c>
      <c r="AD81" s="276" t="str">
        <f t="shared" ca="1" si="27"/>
        <v/>
      </c>
      <c r="AE81" s="276" t="str">
        <f t="shared" ca="1" si="27"/>
        <v/>
      </c>
      <c r="AF81" s="276" t="str">
        <f t="shared" ca="1" si="27"/>
        <v/>
      </c>
      <c r="AG81" s="276" t="str">
        <f t="shared" ca="1" si="27"/>
        <v/>
      </c>
      <c r="AH81" s="276" t="str">
        <f t="shared" ca="1" si="27"/>
        <v/>
      </c>
      <c r="AI81" s="276" t="str">
        <f t="shared" ca="1" si="27"/>
        <v/>
      </c>
      <c r="AJ81" s="276" t="str">
        <f t="shared" ca="1" si="27"/>
        <v/>
      </c>
      <c r="AK81" s="276" t="str">
        <f t="shared" ca="1" si="27"/>
        <v/>
      </c>
      <c r="AL81" s="276" t="str">
        <f t="shared" ca="1" si="27"/>
        <v/>
      </c>
      <c r="AM81" s="276" t="str">
        <f t="shared" ca="1" si="27"/>
        <v/>
      </c>
      <c r="AN81" s="276" t="str">
        <f t="shared" ca="1" si="27"/>
        <v/>
      </c>
      <c r="AO81" s="276" t="str">
        <f t="shared" ca="1" si="27"/>
        <v/>
      </c>
      <c r="AP81" s="276" t="str">
        <f t="shared" ca="1" si="27"/>
        <v/>
      </c>
      <c r="AQ81" s="276" t="str">
        <f t="shared" ca="1" si="27"/>
        <v/>
      </c>
      <c r="AR81" s="276" t="str">
        <f t="shared" ca="1" si="27"/>
        <v/>
      </c>
      <c r="AS81" s="276" t="str">
        <f t="shared" ca="1" si="27"/>
        <v/>
      </c>
      <c r="AT81" s="276" t="str">
        <f t="shared" ca="1" si="27"/>
        <v/>
      </c>
      <c r="AU81" s="276" t="str">
        <f t="shared" ca="1" si="27"/>
        <v/>
      </c>
      <c r="AV81" s="276" t="str">
        <f t="shared" ca="1" si="27"/>
        <v/>
      </c>
      <c r="AW81" s="276" t="str">
        <f t="shared" ca="1" si="27"/>
        <v/>
      </c>
      <c r="AX81" s="276" t="str">
        <f t="shared" ca="1" si="27"/>
        <v/>
      </c>
      <c r="AY81" s="276" t="str">
        <f t="shared" ca="1" si="27"/>
        <v/>
      </c>
      <c r="AZ81" s="276" t="str">
        <f t="shared" ca="1" si="27"/>
        <v/>
      </c>
      <c r="BA81" s="276" t="str">
        <f t="shared" ca="1" si="27"/>
        <v/>
      </c>
      <c r="BB81" s="276" t="str">
        <f t="shared" ca="1" si="27"/>
        <v/>
      </c>
      <c r="BC81" s="276" t="str">
        <f t="shared" ca="1" si="27"/>
        <v/>
      </c>
      <c r="BD81" s="276" t="str">
        <f t="shared" ca="1" si="27"/>
        <v/>
      </c>
      <c r="BE81" s="276" t="str">
        <f t="shared" ca="1" si="27"/>
        <v/>
      </c>
      <c r="BF81" s="276" t="str">
        <f t="shared" ca="1" si="27"/>
        <v/>
      </c>
      <c r="BG81" s="276" t="str">
        <f t="shared" ca="1" si="27"/>
        <v/>
      </c>
      <c r="BH81" s="276" t="str">
        <f t="shared" ca="1" si="27"/>
        <v/>
      </c>
      <c r="BI81" s="276" t="str">
        <f t="shared" ca="1" si="27"/>
        <v/>
      </c>
      <c r="BJ81" s="276" t="str">
        <f t="shared" ca="1" si="27"/>
        <v/>
      </c>
      <c r="BK81" s="276" t="str">
        <f t="shared" ca="1" si="27"/>
        <v/>
      </c>
      <c r="BL81" s="110"/>
      <c r="BM81" s="110"/>
      <c r="BN81" s="110"/>
      <c r="BO81" s="110"/>
      <c r="BP81" s="110"/>
      <c r="BQ81" s="110"/>
      <c r="BR81" s="110"/>
      <c r="BS81" s="110"/>
      <c r="BT81" s="110"/>
      <c r="BU81" s="110"/>
      <c r="BV81" s="110"/>
    </row>
    <row r="82" spans="1:74" customFormat="1" x14ac:dyDescent="0.2">
      <c r="A82" s="128"/>
      <c r="B82" s="113" t="str">
        <f t="shared" si="28"/>
        <v>BS</v>
      </c>
      <c r="C82" s="128"/>
      <c r="D82" s="128"/>
      <c r="E82" s="128"/>
      <c r="F82" s="268" t="str">
        <f t="shared" ca="1" si="29"/>
        <v/>
      </c>
      <c r="G82" s="284"/>
      <c r="H82" s="270"/>
      <c r="I82" s="135"/>
      <c r="J82" s="135"/>
      <c r="K82" s="135"/>
      <c r="L82" s="272"/>
      <c r="M82" s="126" t="s">
        <v>221</v>
      </c>
      <c r="N82" s="276" t="str">
        <f t="shared" ca="1" si="30"/>
        <v/>
      </c>
      <c r="O82" s="276" t="str">
        <f t="shared" ca="1" si="30"/>
        <v/>
      </c>
      <c r="P82" s="276" t="str">
        <f t="shared" ca="1" si="30"/>
        <v/>
      </c>
      <c r="Q82" s="276" t="str">
        <f t="shared" ca="1" si="30"/>
        <v/>
      </c>
      <c r="R82" s="276" t="str">
        <f t="shared" ca="1" si="30"/>
        <v/>
      </c>
      <c r="S82" s="276" t="str">
        <f t="shared" ca="1" si="30"/>
        <v/>
      </c>
      <c r="T82" s="276" t="str">
        <f t="shared" ca="1" si="30"/>
        <v/>
      </c>
      <c r="U82" s="276" t="str">
        <f t="shared" ca="1" si="30"/>
        <v/>
      </c>
      <c r="V82" s="276" t="str">
        <f t="shared" ca="1" si="30"/>
        <v/>
      </c>
      <c r="W82" s="276" t="str">
        <f t="shared" ca="1" si="30"/>
        <v/>
      </c>
      <c r="X82" s="276" t="str">
        <f t="shared" ca="1" si="30"/>
        <v/>
      </c>
      <c r="Y82" s="276" t="str">
        <f t="shared" ca="1" si="30"/>
        <v/>
      </c>
      <c r="Z82" s="276" t="str">
        <f t="shared" ca="1" si="30"/>
        <v/>
      </c>
      <c r="AA82" s="276" t="str">
        <f t="shared" ca="1" si="30"/>
        <v/>
      </c>
      <c r="AB82" s="276" t="str">
        <f t="shared" ca="1" si="30"/>
        <v/>
      </c>
      <c r="AC82" s="276" t="str">
        <f t="shared" ca="1" si="27"/>
        <v/>
      </c>
      <c r="AD82" s="276" t="str">
        <f t="shared" ca="1" si="27"/>
        <v/>
      </c>
      <c r="AE82" s="276" t="str">
        <f t="shared" ca="1" si="27"/>
        <v/>
      </c>
      <c r="AF82" s="276" t="str">
        <f t="shared" ca="1" si="27"/>
        <v/>
      </c>
      <c r="AG82" s="276" t="str">
        <f t="shared" ca="1" si="27"/>
        <v/>
      </c>
      <c r="AH82" s="276" t="str">
        <f t="shared" ca="1" si="27"/>
        <v/>
      </c>
      <c r="AI82" s="276" t="str">
        <f t="shared" ca="1" si="27"/>
        <v/>
      </c>
      <c r="AJ82" s="276" t="str">
        <f t="shared" ca="1" si="27"/>
        <v/>
      </c>
      <c r="AK82" s="276" t="str">
        <f t="shared" ca="1" si="27"/>
        <v/>
      </c>
      <c r="AL82" s="276" t="str">
        <f t="shared" ca="1" si="27"/>
        <v/>
      </c>
      <c r="AM82" s="276" t="str">
        <f t="shared" ca="1" si="27"/>
        <v/>
      </c>
      <c r="AN82" s="276" t="str">
        <f t="shared" ca="1" si="27"/>
        <v/>
      </c>
      <c r="AO82" s="276" t="str">
        <f t="shared" ca="1" si="27"/>
        <v/>
      </c>
      <c r="AP82" s="276" t="str">
        <f t="shared" ca="1" si="27"/>
        <v/>
      </c>
      <c r="AQ82" s="276" t="str">
        <f t="shared" ca="1" si="27"/>
        <v/>
      </c>
      <c r="AR82" s="276" t="str">
        <f t="shared" ca="1" si="27"/>
        <v/>
      </c>
      <c r="AS82" s="276" t="str">
        <f t="shared" ca="1" si="27"/>
        <v/>
      </c>
      <c r="AT82" s="276" t="str">
        <f t="shared" ca="1" si="27"/>
        <v/>
      </c>
      <c r="AU82" s="276" t="str">
        <f t="shared" ca="1" si="27"/>
        <v/>
      </c>
      <c r="AV82" s="276" t="str">
        <f t="shared" ca="1" si="27"/>
        <v/>
      </c>
      <c r="AW82" s="276" t="str">
        <f t="shared" ca="1" si="27"/>
        <v/>
      </c>
      <c r="AX82" s="276" t="str">
        <f t="shared" ca="1" si="27"/>
        <v/>
      </c>
      <c r="AY82" s="276" t="str">
        <f t="shared" ca="1" si="27"/>
        <v/>
      </c>
      <c r="AZ82" s="276" t="str">
        <f t="shared" ca="1" si="27"/>
        <v/>
      </c>
      <c r="BA82" s="276" t="str">
        <f t="shared" ca="1" si="27"/>
        <v/>
      </c>
      <c r="BB82" s="276" t="str">
        <f t="shared" ca="1" si="27"/>
        <v/>
      </c>
      <c r="BC82" s="276" t="str">
        <f t="shared" ca="1" si="27"/>
        <v/>
      </c>
      <c r="BD82" s="276" t="str">
        <f t="shared" ca="1" si="27"/>
        <v/>
      </c>
      <c r="BE82" s="276" t="str">
        <f t="shared" ca="1" si="27"/>
        <v/>
      </c>
      <c r="BF82" s="276" t="str">
        <f t="shared" ca="1" si="27"/>
        <v/>
      </c>
      <c r="BG82" s="276" t="str">
        <f t="shared" ca="1" si="27"/>
        <v/>
      </c>
      <c r="BH82" s="276" t="str">
        <f t="shared" ca="1" si="27"/>
        <v/>
      </c>
      <c r="BI82" s="276" t="str">
        <f t="shared" ca="1" si="27"/>
        <v/>
      </c>
      <c r="BJ82" s="276" t="str">
        <f t="shared" ca="1" si="27"/>
        <v/>
      </c>
      <c r="BK82" s="276" t="str">
        <f t="shared" ca="1" si="27"/>
        <v/>
      </c>
      <c r="BL82" s="110"/>
      <c r="BM82" s="110"/>
      <c r="BN82" s="110"/>
      <c r="BO82" s="110"/>
      <c r="BP82" s="110"/>
      <c r="BQ82" s="110"/>
      <c r="BR82" s="110"/>
      <c r="BS82" s="110"/>
      <c r="BT82" s="110"/>
      <c r="BU82" s="110"/>
      <c r="BV82" s="110"/>
    </row>
    <row r="83" spans="1:74" customFormat="1" x14ac:dyDescent="0.2">
      <c r="A83" s="128"/>
      <c r="B83" s="113" t="str">
        <f t="shared" si="28"/>
        <v>BT</v>
      </c>
      <c r="C83" s="128"/>
      <c r="D83" s="128"/>
      <c r="E83" s="128"/>
      <c r="F83" s="268" t="str">
        <f t="shared" ca="1" si="29"/>
        <v/>
      </c>
      <c r="G83" s="284"/>
      <c r="H83" s="270"/>
      <c r="I83" s="135"/>
      <c r="J83" s="135"/>
      <c r="K83" s="135"/>
      <c r="L83" s="272"/>
      <c r="M83" s="126" t="s">
        <v>221</v>
      </c>
      <c r="N83" s="276" t="str">
        <f t="shared" ca="1" si="30"/>
        <v/>
      </c>
      <c r="O83" s="276" t="str">
        <f t="shared" ca="1" si="30"/>
        <v/>
      </c>
      <c r="P83" s="276" t="str">
        <f t="shared" ca="1" si="30"/>
        <v/>
      </c>
      <c r="Q83" s="276" t="str">
        <f t="shared" ca="1" si="30"/>
        <v/>
      </c>
      <c r="R83" s="276" t="str">
        <f t="shared" ca="1" si="30"/>
        <v/>
      </c>
      <c r="S83" s="276" t="str">
        <f t="shared" ca="1" si="30"/>
        <v/>
      </c>
      <c r="T83" s="276" t="str">
        <f t="shared" ca="1" si="30"/>
        <v/>
      </c>
      <c r="U83" s="276" t="str">
        <f t="shared" ca="1" si="30"/>
        <v/>
      </c>
      <c r="V83" s="276" t="str">
        <f t="shared" ca="1" si="30"/>
        <v/>
      </c>
      <c r="W83" s="276" t="str">
        <f t="shared" ca="1" si="30"/>
        <v/>
      </c>
      <c r="X83" s="276" t="str">
        <f t="shared" ca="1" si="30"/>
        <v/>
      </c>
      <c r="Y83" s="276" t="str">
        <f t="shared" ca="1" si="30"/>
        <v/>
      </c>
      <c r="Z83" s="276" t="str">
        <f t="shared" ca="1" si="30"/>
        <v/>
      </c>
      <c r="AA83" s="276" t="str">
        <f t="shared" ca="1" si="30"/>
        <v/>
      </c>
      <c r="AB83" s="276" t="str">
        <f t="shared" ca="1" si="30"/>
        <v/>
      </c>
      <c r="AC83" s="276" t="str">
        <f t="shared" ca="1" si="27"/>
        <v/>
      </c>
      <c r="AD83" s="276" t="str">
        <f t="shared" ca="1" si="27"/>
        <v/>
      </c>
      <c r="AE83" s="276" t="str">
        <f t="shared" ca="1" si="27"/>
        <v/>
      </c>
      <c r="AF83" s="276" t="str">
        <f t="shared" ca="1" si="27"/>
        <v/>
      </c>
      <c r="AG83" s="276" t="str">
        <f t="shared" ca="1" si="27"/>
        <v/>
      </c>
      <c r="AH83" s="276" t="str">
        <f t="shared" ca="1" si="27"/>
        <v/>
      </c>
      <c r="AI83" s="276" t="str">
        <f t="shared" ca="1" si="27"/>
        <v/>
      </c>
      <c r="AJ83" s="276" t="str">
        <f t="shared" ca="1" si="27"/>
        <v/>
      </c>
      <c r="AK83" s="276" t="str">
        <f t="shared" ca="1" si="27"/>
        <v/>
      </c>
      <c r="AL83" s="276" t="str">
        <f t="shared" ca="1" si="27"/>
        <v/>
      </c>
      <c r="AM83" s="276" t="str">
        <f t="shared" ca="1" si="27"/>
        <v/>
      </c>
      <c r="AN83" s="276" t="str">
        <f t="shared" ca="1" si="27"/>
        <v/>
      </c>
      <c r="AO83" s="276" t="str">
        <f t="shared" ca="1" si="27"/>
        <v/>
      </c>
      <c r="AP83" s="276" t="str">
        <f t="shared" ca="1" si="27"/>
        <v/>
      </c>
      <c r="AQ83" s="276" t="str">
        <f t="shared" ca="1" si="27"/>
        <v/>
      </c>
      <c r="AR83" s="276" t="str">
        <f t="shared" ca="1" si="27"/>
        <v/>
      </c>
      <c r="AS83" s="276" t="str">
        <f t="shared" ca="1" si="27"/>
        <v/>
      </c>
      <c r="AT83" s="276" t="str">
        <f t="shared" ca="1" si="27"/>
        <v/>
      </c>
      <c r="AU83" s="276" t="str">
        <f t="shared" ca="1" si="27"/>
        <v/>
      </c>
      <c r="AV83" s="276" t="str">
        <f t="shared" ca="1" si="27"/>
        <v/>
      </c>
      <c r="AW83" s="276" t="str">
        <f t="shared" ca="1" si="27"/>
        <v/>
      </c>
      <c r="AX83" s="276" t="str">
        <f t="shared" ca="1" si="27"/>
        <v/>
      </c>
      <c r="AY83" s="276" t="str">
        <f t="shared" ca="1" si="27"/>
        <v/>
      </c>
      <c r="AZ83" s="276" t="str">
        <f t="shared" ca="1" si="27"/>
        <v/>
      </c>
      <c r="BA83" s="276" t="str">
        <f t="shared" ca="1" si="27"/>
        <v/>
      </c>
      <c r="BB83" s="276" t="str">
        <f t="shared" ca="1" si="27"/>
        <v/>
      </c>
      <c r="BC83" s="276" t="str">
        <f t="shared" ca="1" si="27"/>
        <v/>
      </c>
      <c r="BD83" s="276" t="str">
        <f t="shared" ca="1" si="27"/>
        <v/>
      </c>
      <c r="BE83" s="276" t="str">
        <f t="shared" ca="1" si="27"/>
        <v/>
      </c>
      <c r="BF83" s="276" t="str">
        <f t="shared" ca="1" si="27"/>
        <v/>
      </c>
      <c r="BG83" s="276" t="str">
        <f t="shared" ca="1" si="27"/>
        <v/>
      </c>
      <c r="BH83" s="276" t="str">
        <f t="shared" ca="1" si="27"/>
        <v/>
      </c>
      <c r="BI83" s="276" t="str">
        <f t="shared" ca="1" si="27"/>
        <v/>
      </c>
      <c r="BJ83" s="276" t="str">
        <f t="shared" ca="1" si="27"/>
        <v/>
      </c>
      <c r="BK83" s="276" t="str">
        <f t="shared" ca="1" si="27"/>
        <v/>
      </c>
      <c r="BL83" s="110"/>
      <c r="BM83" s="110"/>
      <c r="BN83" s="110"/>
      <c r="BO83" s="110"/>
      <c r="BP83" s="110"/>
      <c r="BQ83" s="110"/>
      <c r="BR83" s="110"/>
      <c r="BS83" s="110"/>
      <c r="BT83" s="110"/>
      <c r="BU83" s="110"/>
      <c r="BV83" s="110"/>
    </row>
    <row r="84" spans="1:74" customFormat="1" x14ac:dyDescent="0.2">
      <c r="A84" s="128"/>
      <c r="B84" s="113" t="str">
        <f t="shared" si="28"/>
        <v>BU</v>
      </c>
      <c r="C84" s="128"/>
      <c r="D84" s="128"/>
      <c r="E84" s="128"/>
      <c r="F84" s="268" t="str">
        <f t="shared" ca="1" si="29"/>
        <v/>
      </c>
      <c r="G84" s="284"/>
      <c r="H84" s="270"/>
      <c r="I84" s="135"/>
      <c r="J84" s="135"/>
      <c r="K84" s="135"/>
      <c r="L84" s="272"/>
      <c r="M84" s="126" t="s">
        <v>221</v>
      </c>
      <c r="N84" s="276" t="str">
        <f t="shared" ca="1" si="30"/>
        <v/>
      </c>
      <c r="O84" s="276" t="str">
        <f t="shared" ca="1" si="30"/>
        <v/>
      </c>
      <c r="P84" s="276" t="str">
        <f t="shared" ca="1" si="30"/>
        <v/>
      </c>
      <c r="Q84" s="276" t="str">
        <f t="shared" ca="1" si="30"/>
        <v/>
      </c>
      <c r="R84" s="276" t="str">
        <f t="shared" ca="1" si="30"/>
        <v/>
      </c>
      <c r="S84" s="276" t="str">
        <f t="shared" ca="1" si="30"/>
        <v/>
      </c>
      <c r="T84" s="276" t="str">
        <f t="shared" ca="1" si="30"/>
        <v/>
      </c>
      <c r="U84" s="276" t="str">
        <f t="shared" ca="1" si="30"/>
        <v/>
      </c>
      <c r="V84" s="276" t="str">
        <f t="shared" ca="1" si="30"/>
        <v/>
      </c>
      <c r="W84" s="276" t="str">
        <f t="shared" ca="1" si="30"/>
        <v/>
      </c>
      <c r="X84" s="276" t="str">
        <f t="shared" ca="1" si="30"/>
        <v/>
      </c>
      <c r="Y84" s="276" t="str">
        <f t="shared" ca="1" si="30"/>
        <v/>
      </c>
      <c r="Z84" s="276" t="str">
        <f t="shared" ca="1" si="30"/>
        <v/>
      </c>
      <c r="AA84" s="276" t="str">
        <f t="shared" ca="1" si="30"/>
        <v/>
      </c>
      <c r="AB84" s="276" t="str">
        <f t="shared" ca="1" si="30"/>
        <v/>
      </c>
      <c r="AC84" s="276" t="str">
        <f t="shared" ca="1" si="27"/>
        <v/>
      </c>
      <c r="AD84" s="276" t="str">
        <f t="shared" ca="1" si="27"/>
        <v/>
      </c>
      <c r="AE84" s="276" t="str">
        <f t="shared" ca="1" si="27"/>
        <v/>
      </c>
      <c r="AF84" s="276" t="str">
        <f t="shared" ca="1" si="27"/>
        <v/>
      </c>
      <c r="AG84" s="276" t="str">
        <f t="shared" ca="1" si="27"/>
        <v/>
      </c>
      <c r="AH84" s="276" t="str">
        <f t="shared" ca="1" si="27"/>
        <v/>
      </c>
      <c r="AI84" s="276" t="str">
        <f t="shared" ca="1" si="27"/>
        <v/>
      </c>
      <c r="AJ84" s="276" t="str">
        <f t="shared" ca="1" si="27"/>
        <v/>
      </c>
      <c r="AK84" s="276" t="str">
        <f t="shared" ca="1" si="27"/>
        <v/>
      </c>
      <c r="AL84" s="276" t="str">
        <f t="shared" ca="1" si="27"/>
        <v/>
      </c>
      <c r="AM84" s="276" t="str">
        <f t="shared" ca="1" si="27"/>
        <v/>
      </c>
      <c r="AN84" s="276" t="str">
        <f t="shared" ca="1" si="27"/>
        <v/>
      </c>
      <c r="AO84" s="276" t="str">
        <f t="shared" ca="1" si="27"/>
        <v/>
      </c>
      <c r="AP84" s="276" t="str">
        <f t="shared" ca="1" si="27"/>
        <v/>
      </c>
      <c r="AQ84" s="276" t="str">
        <f t="shared" ca="1" si="27"/>
        <v/>
      </c>
      <c r="AR84" s="276" t="str">
        <f t="shared" ca="1" si="27"/>
        <v/>
      </c>
      <c r="AS84" s="276" t="str">
        <f t="shared" ca="1" si="27"/>
        <v/>
      </c>
      <c r="AT84" s="276" t="str">
        <f t="shared" ca="1" si="27"/>
        <v/>
      </c>
      <c r="AU84" s="276" t="str">
        <f t="shared" ca="1" si="27"/>
        <v/>
      </c>
      <c r="AV84" s="276" t="str">
        <f t="shared" ca="1" si="27"/>
        <v/>
      </c>
      <c r="AW84" s="276" t="str">
        <f t="shared" ca="1" si="27"/>
        <v/>
      </c>
      <c r="AX84" s="276" t="str">
        <f t="shared" ca="1" si="27"/>
        <v/>
      </c>
      <c r="AY84" s="276" t="str">
        <f t="shared" ca="1" si="27"/>
        <v/>
      </c>
      <c r="AZ84" s="276" t="str">
        <f t="shared" ca="1" si="27"/>
        <v/>
      </c>
      <c r="BA84" s="276" t="str">
        <f t="shared" ca="1" si="27"/>
        <v/>
      </c>
      <c r="BB84" s="276" t="str">
        <f t="shared" ca="1" si="27"/>
        <v/>
      </c>
      <c r="BC84" s="276" t="str">
        <f t="shared" ca="1" si="27"/>
        <v/>
      </c>
      <c r="BD84" s="276" t="str">
        <f t="shared" ca="1" si="27"/>
        <v/>
      </c>
      <c r="BE84" s="276" t="str">
        <f t="shared" ca="1" si="27"/>
        <v/>
      </c>
      <c r="BF84" s="276" t="str">
        <f t="shared" ca="1" si="27"/>
        <v/>
      </c>
      <c r="BG84" s="276" t="str">
        <f t="shared" ca="1" si="27"/>
        <v/>
      </c>
      <c r="BH84" s="276" t="str">
        <f t="shared" ca="1" si="27"/>
        <v/>
      </c>
      <c r="BI84" s="276" t="str">
        <f t="shared" ca="1" si="27"/>
        <v/>
      </c>
      <c r="BJ84" s="276" t="str">
        <f t="shared" ca="1" si="27"/>
        <v/>
      </c>
      <c r="BK84" s="276" t="str">
        <f t="shared" ca="1" si="27"/>
        <v/>
      </c>
      <c r="BL84" s="110"/>
      <c r="BM84" s="110"/>
      <c r="BN84" s="110"/>
      <c r="BO84" s="110"/>
      <c r="BP84" s="110"/>
      <c r="BQ84" s="110"/>
      <c r="BR84" s="110"/>
      <c r="BS84" s="110"/>
      <c r="BT84" s="110"/>
      <c r="BU84" s="110"/>
      <c r="BV84" s="110"/>
    </row>
    <row r="85" spans="1:74" customFormat="1" x14ac:dyDescent="0.2">
      <c r="A85" s="128"/>
      <c r="B85" s="113" t="str">
        <f t="shared" si="28"/>
        <v>BV</v>
      </c>
      <c r="C85" s="128"/>
      <c r="D85" s="128"/>
      <c r="E85" s="128"/>
      <c r="F85" s="268" t="str">
        <f t="shared" ca="1" si="29"/>
        <v/>
      </c>
      <c r="G85" s="284"/>
      <c r="H85" s="270"/>
      <c r="I85" s="135"/>
      <c r="J85" s="135"/>
      <c r="K85" s="135"/>
      <c r="L85" s="272"/>
      <c r="M85" s="126" t="s">
        <v>221</v>
      </c>
      <c r="N85" s="276" t="str">
        <f t="shared" ca="1" si="30"/>
        <v/>
      </c>
      <c r="O85" s="276" t="str">
        <f t="shared" ca="1" si="30"/>
        <v/>
      </c>
      <c r="P85" s="276" t="str">
        <f t="shared" ca="1" si="30"/>
        <v/>
      </c>
      <c r="Q85" s="276" t="str">
        <f t="shared" ca="1" si="30"/>
        <v/>
      </c>
      <c r="R85" s="276" t="str">
        <f t="shared" ca="1" si="30"/>
        <v/>
      </c>
      <c r="S85" s="276" t="str">
        <f t="shared" ca="1" si="30"/>
        <v/>
      </c>
      <c r="T85" s="276" t="str">
        <f t="shared" ca="1" si="30"/>
        <v/>
      </c>
      <c r="U85" s="276" t="str">
        <f t="shared" ca="1" si="30"/>
        <v/>
      </c>
      <c r="V85" s="276" t="str">
        <f t="shared" ca="1" si="30"/>
        <v/>
      </c>
      <c r="W85" s="276" t="str">
        <f t="shared" ca="1" si="30"/>
        <v/>
      </c>
      <c r="X85" s="276" t="str">
        <f t="shared" ca="1" si="30"/>
        <v/>
      </c>
      <c r="Y85" s="276" t="str">
        <f t="shared" ca="1" si="30"/>
        <v/>
      </c>
      <c r="Z85" s="276" t="str">
        <f t="shared" ca="1" si="30"/>
        <v/>
      </c>
      <c r="AA85" s="276" t="str">
        <f t="shared" ca="1" si="30"/>
        <v/>
      </c>
      <c r="AB85" s="276" t="str">
        <f t="shared" ca="1" si="30"/>
        <v/>
      </c>
      <c r="AC85" s="276" t="str">
        <f t="shared" ca="1" si="27"/>
        <v/>
      </c>
      <c r="AD85" s="276" t="str">
        <f t="shared" ca="1" si="27"/>
        <v/>
      </c>
      <c r="AE85" s="276" t="str">
        <f t="shared" ca="1" si="27"/>
        <v/>
      </c>
      <c r="AF85" s="276" t="str">
        <f t="shared" ca="1" si="27"/>
        <v/>
      </c>
      <c r="AG85" s="276" t="str">
        <f t="shared" ca="1" si="27"/>
        <v/>
      </c>
      <c r="AH85" s="276" t="str">
        <f t="shared" ca="1" si="27"/>
        <v/>
      </c>
      <c r="AI85" s="276" t="str">
        <f t="shared" ca="1" si="27"/>
        <v/>
      </c>
      <c r="AJ85" s="276" t="str">
        <f t="shared" ca="1" si="27"/>
        <v/>
      </c>
      <c r="AK85" s="276" t="str">
        <f t="shared" ca="1" si="27"/>
        <v/>
      </c>
      <c r="AL85" s="276" t="str">
        <f t="shared" ca="1" si="27"/>
        <v/>
      </c>
      <c r="AM85" s="276" t="str">
        <f t="shared" ca="1" si="27"/>
        <v/>
      </c>
      <c r="AN85" s="276" t="str">
        <f t="shared" ca="1" si="27"/>
        <v/>
      </c>
      <c r="AO85" s="276" t="str">
        <f t="shared" ca="1" si="27"/>
        <v/>
      </c>
      <c r="AP85" s="276" t="str">
        <f t="shared" ca="1" si="27"/>
        <v/>
      </c>
      <c r="AQ85" s="276" t="str">
        <f t="shared" ca="1" si="27"/>
        <v/>
      </c>
      <c r="AR85" s="276" t="str">
        <f t="shared" ca="1" si="27"/>
        <v/>
      </c>
      <c r="AS85" s="276" t="str">
        <f t="shared" ca="1" si="27"/>
        <v/>
      </c>
      <c r="AT85" s="276" t="str">
        <f t="shared" ca="1" si="27"/>
        <v/>
      </c>
      <c r="AU85" s="276" t="str">
        <f t="shared" ca="1" si="27"/>
        <v/>
      </c>
      <c r="AV85" s="276" t="str">
        <f t="shared" ca="1" si="27"/>
        <v/>
      </c>
      <c r="AW85" s="276" t="str">
        <f t="shared" ca="1" si="27"/>
        <v/>
      </c>
      <c r="AX85" s="276" t="str">
        <f t="shared" ca="1" si="27"/>
        <v/>
      </c>
      <c r="AY85" s="276" t="str">
        <f t="shared" ca="1" si="27"/>
        <v/>
      </c>
      <c r="AZ85" s="276" t="str">
        <f t="shared" ca="1" si="27"/>
        <v/>
      </c>
      <c r="BA85" s="276" t="str">
        <f t="shared" ca="1" si="27"/>
        <v/>
      </c>
      <c r="BB85" s="276" t="str">
        <f t="shared" ca="1" si="27"/>
        <v/>
      </c>
      <c r="BC85" s="276" t="str">
        <f t="shared" ca="1" si="27"/>
        <v/>
      </c>
      <c r="BD85" s="276" t="str">
        <f t="shared" ca="1" si="27"/>
        <v/>
      </c>
      <c r="BE85" s="276" t="str">
        <f t="shared" ca="1" si="27"/>
        <v/>
      </c>
      <c r="BF85" s="276" t="str">
        <f t="shared" ca="1" si="27"/>
        <v/>
      </c>
      <c r="BG85" s="276" t="str">
        <f t="shared" ca="1" si="27"/>
        <v/>
      </c>
      <c r="BH85" s="276" t="str">
        <f t="shared" ca="1" si="27"/>
        <v/>
      </c>
      <c r="BI85" s="276" t="str">
        <f t="shared" ca="1" si="27"/>
        <v/>
      </c>
      <c r="BJ85" s="276" t="str">
        <f t="shared" ca="1" si="27"/>
        <v/>
      </c>
      <c r="BK85" s="276" t="str">
        <f t="shared" ca="1" si="27"/>
        <v/>
      </c>
      <c r="BL85" s="110"/>
      <c r="BM85" s="110"/>
      <c r="BN85" s="110"/>
      <c r="BO85" s="110"/>
      <c r="BP85" s="110"/>
      <c r="BQ85" s="110"/>
      <c r="BR85" s="110"/>
      <c r="BS85" s="110"/>
      <c r="BT85" s="110"/>
      <c r="BU85" s="110"/>
      <c r="BV85" s="110"/>
    </row>
    <row r="86" spans="1:74" customFormat="1" x14ac:dyDescent="0.2">
      <c r="A86" s="128"/>
      <c r="B86" s="113" t="str">
        <f t="shared" si="28"/>
        <v>BW</v>
      </c>
      <c r="C86" s="128"/>
      <c r="D86" s="128"/>
      <c r="E86" s="128"/>
      <c r="F86" s="277" t="str">
        <f t="shared" ca="1" si="29"/>
        <v/>
      </c>
      <c r="G86" s="285"/>
      <c r="H86" s="278"/>
      <c r="I86" s="279"/>
      <c r="J86" s="279"/>
      <c r="K86" s="279"/>
      <c r="L86" s="280"/>
      <c r="M86" s="286" t="s">
        <v>221</v>
      </c>
      <c r="N86" s="287" t="str">
        <f t="shared" ca="1" si="30"/>
        <v/>
      </c>
      <c r="O86" s="287" t="str">
        <f t="shared" ca="1" si="30"/>
        <v/>
      </c>
      <c r="P86" s="287" t="str">
        <f t="shared" ca="1" si="30"/>
        <v/>
      </c>
      <c r="Q86" s="287" t="str">
        <f t="shared" ca="1" si="30"/>
        <v/>
      </c>
      <c r="R86" s="287" t="str">
        <f t="shared" ca="1" si="30"/>
        <v/>
      </c>
      <c r="S86" s="287" t="str">
        <f t="shared" ca="1" si="30"/>
        <v/>
      </c>
      <c r="T86" s="287" t="str">
        <f t="shared" ca="1" si="30"/>
        <v/>
      </c>
      <c r="U86" s="287" t="str">
        <f t="shared" ca="1" si="30"/>
        <v/>
      </c>
      <c r="V86" s="287" t="str">
        <f t="shared" ca="1" si="30"/>
        <v/>
      </c>
      <c r="W86" s="287" t="str">
        <f t="shared" ca="1" si="30"/>
        <v/>
      </c>
      <c r="X86" s="287" t="str">
        <f t="shared" ca="1" si="30"/>
        <v/>
      </c>
      <c r="Y86" s="287" t="str">
        <f t="shared" ca="1" si="30"/>
        <v/>
      </c>
      <c r="Z86" s="287" t="str">
        <f t="shared" ca="1" si="30"/>
        <v/>
      </c>
      <c r="AA86" s="287" t="str">
        <f t="shared" ca="1" si="30"/>
        <v/>
      </c>
      <c r="AB86" s="287" t="str">
        <f t="shared" ca="1" si="30"/>
        <v/>
      </c>
      <c r="AC86" s="287" t="str">
        <f t="shared" ca="1" si="27"/>
        <v/>
      </c>
      <c r="AD86" s="287" t="str">
        <f t="shared" ca="1" si="27"/>
        <v/>
      </c>
      <c r="AE86" s="287" t="str">
        <f t="shared" ca="1" si="27"/>
        <v/>
      </c>
      <c r="AF86" s="287" t="str">
        <f t="shared" ca="1" si="27"/>
        <v/>
      </c>
      <c r="AG86" s="287" t="str">
        <f t="shared" ca="1" si="27"/>
        <v/>
      </c>
      <c r="AH86" s="287" t="str">
        <f t="shared" ca="1" si="27"/>
        <v/>
      </c>
      <c r="AI86" s="287" t="str">
        <f t="shared" ca="1" si="27"/>
        <v/>
      </c>
      <c r="AJ86" s="287" t="str">
        <f t="shared" ca="1" si="27"/>
        <v/>
      </c>
      <c r="AK86" s="287" t="str">
        <f t="shared" ca="1" si="27"/>
        <v/>
      </c>
      <c r="AL86" s="287" t="str">
        <f t="shared" ca="1" si="27"/>
        <v/>
      </c>
      <c r="AM86" s="287" t="str">
        <f t="shared" ca="1" si="27"/>
        <v/>
      </c>
      <c r="AN86" s="287" t="str">
        <f t="shared" ca="1" si="27"/>
        <v/>
      </c>
      <c r="AO86" s="287" t="str">
        <f t="shared" ca="1" si="27"/>
        <v/>
      </c>
      <c r="AP86" s="287" t="str">
        <f t="shared" ca="1" si="27"/>
        <v/>
      </c>
      <c r="AQ86" s="287" t="str">
        <f t="shared" ca="1" si="27"/>
        <v/>
      </c>
      <c r="AR86" s="287" t="str">
        <f t="shared" ca="1" si="27"/>
        <v/>
      </c>
      <c r="AS86" s="287" t="str">
        <f t="shared" ca="1" si="27"/>
        <v/>
      </c>
      <c r="AT86" s="287" t="str">
        <f t="shared" ca="1" si="27"/>
        <v/>
      </c>
      <c r="AU86" s="287" t="str">
        <f t="shared" ca="1" si="27"/>
        <v/>
      </c>
      <c r="AV86" s="287" t="str">
        <f t="shared" ca="1" si="27"/>
        <v/>
      </c>
      <c r="AW86" s="287" t="str">
        <f t="shared" ca="1" si="27"/>
        <v/>
      </c>
      <c r="AX86" s="287" t="str">
        <f t="shared" ca="1" si="27"/>
        <v/>
      </c>
      <c r="AY86" s="287" t="str">
        <f t="shared" ca="1" si="27"/>
        <v/>
      </c>
      <c r="AZ86" s="287" t="str">
        <f t="shared" ca="1" si="27"/>
        <v/>
      </c>
      <c r="BA86" s="287" t="str">
        <f t="shared" ca="1" si="27"/>
        <v/>
      </c>
      <c r="BB86" s="287" t="str">
        <f t="shared" ca="1" si="27"/>
        <v/>
      </c>
      <c r="BC86" s="287" t="str">
        <f t="shared" ca="1" si="27"/>
        <v/>
      </c>
      <c r="BD86" s="287" t="str">
        <f t="shared" ca="1" si="27"/>
        <v/>
      </c>
      <c r="BE86" s="287" t="str">
        <f t="shared" ca="1" si="27"/>
        <v/>
      </c>
      <c r="BF86" s="287" t="str">
        <f t="shared" ca="1" si="27"/>
        <v/>
      </c>
      <c r="BG86" s="287" t="str">
        <f t="shared" ca="1" si="27"/>
        <v/>
      </c>
      <c r="BH86" s="287" t="str">
        <f t="shared" ca="1" si="27"/>
        <v/>
      </c>
      <c r="BI86" s="287" t="str">
        <f t="shared" ca="1" si="27"/>
        <v/>
      </c>
      <c r="BJ86" s="287" t="str">
        <f t="shared" ca="1" si="27"/>
        <v/>
      </c>
      <c r="BK86" s="287" t="str">
        <f t="shared" ca="1" si="27"/>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372</v>
      </c>
      <c r="C1" t="s">
        <v>375</v>
      </c>
      <c r="D1" t="s">
        <v>376</v>
      </c>
      <c r="E1" t="s">
        <v>377</v>
      </c>
      <c r="F1" t="s">
        <v>378</v>
      </c>
      <c r="G1" t="s">
        <v>379</v>
      </c>
      <c r="H1" t="s">
        <v>380</v>
      </c>
      <c r="I1" t="s">
        <v>372</v>
      </c>
      <c r="J1" t="s">
        <v>381</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pane="bottomLeft" activeCell="C3" sqref="C3"/>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302</v>
      </c>
      <c r="D3" s="158" t="s">
        <v>303</v>
      </c>
      <c r="E3" s="158" t="s">
        <v>304</v>
      </c>
      <c r="F3" s="158" t="s">
        <v>305</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pane="topRight" activeCell="F1" sqref="F1"/>
      <selection pane="bottomLeft" activeCell="A11" sqref="A11"/>
      <selection pane="bottomRight" activeCell="E30" sqref="E30"/>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263</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57"/>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475</v>
      </c>
    </row>
    <row r="2" spans="1:4" x14ac:dyDescent="0.2">
      <c r="A2" t="s">
        <v>474</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571</v>
      </c>
      <c r="B1" s="191" t="s">
        <v>572</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2.75" x14ac:dyDescent="0.2"/>
  <cols>
    <col min="1" max="1" width="13.140625" bestFit="1" customWidth="1"/>
    <col min="2" max="3" width="2" bestFit="1" customWidth="1"/>
  </cols>
  <sheetData>
    <row r="1" spans="1:2" x14ac:dyDescent="0.2">
      <c r="A1" s="191" t="s">
        <v>581</v>
      </c>
      <c r="B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27" t="s">
        <v>222</v>
      </c>
      <c r="F3" s="110"/>
      <c r="G3" s="110"/>
      <c r="H3" s="110"/>
      <c r="I3" s="110"/>
      <c r="J3" s="110"/>
    </row>
    <row r="4" spans="1:34" ht="12.75" customHeight="1" x14ac:dyDescent="0.2">
      <c r="A4" s="110"/>
      <c r="B4" s="110"/>
      <c r="C4" s="110"/>
      <c r="D4" s="110"/>
      <c r="E4" s="427"/>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266</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267</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270</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268</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269</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487</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407</v>
      </c>
      <c r="C5" s="234" t="s">
        <v>408</v>
      </c>
      <c r="D5" s="234" t="s">
        <v>409</v>
      </c>
      <c r="E5" s="234" t="s">
        <v>410</v>
      </c>
      <c r="F5" s="234" t="s">
        <v>411</v>
      </c>
      <c r="G5" s="234" t="s">
        <v>412</v>
      </c>
      <c r="H5" s="234" t="s">
        <v>413</v>
      </c>
      <c r="I5" s="234" t="s">
        <v>414</v>
      </c>
      <c r="J5" s="234" t="s">
        <v>415</v>
      </c>
      <c r="K5" s="234" t="s">
        <v>416</v>
      </c>
      <c r="L5" s="234" t="s">
        <v>417</v>
      </c>
      <c r="M5" s="234" t="s">
        <v>418</v>
      </c>
    </row>
    <row r="6" spans="1:38" x14ac:dyDescent="0.2">
      <c r="A6" t="s">
        <v>48</v>
      </c>
      <c r="B6" s="234" t="s">
        <v>425</v>
      </c>
      <c r="C6" s="234" t="s">
        <v>426</v>
      </c>
      <c r="D6" s="234" t="s">
        <v>427</v>
      </c>
      <c r="E6" s="234" t="s">
        <v>428</v>
      </c>
      <c r="F6" s="234" t="s">
        <v>429</v>
      </c>
      <c r="G6" s="234" t="s">
        <v>430</v>
      </c>
      <c r="H6" s="234" t="s">
        <v>431</v>
      </c>
      <c r="I6" s="234" t="s">
        <v>432</v>
      </c>
      <c r="J6" s="234" t="s">
        <v>433</v>
      </c>
      <c r="K6" s="234" t="s">
        <v>434</v>
      </c>
      <c r="L6" s="234" t="s">
        <v>435</v>
      </c>
      <c r="M6" s="234" t="s">
        <v>436</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419</v>
      </c>
      <c r="C8" s="234" t="s">
        <v>420</v>
      </c>
      <c r="D8" t="s">
        <v>421</v>
      </c>
      <c r="E8" t="s">
        <v>422</v>
      </c>
      <c r="F8" t="s">
        <v>423</v>
      </c>
      <c r="G8" t="s">
        <v>424</v>
      </c>
      <c r="H8" t="s">
        <v>447</v>
      </c>
      <c r="I8" t="s">
        <v>448</v>
      </c>
      <c r="J8" t="s">
        <v>449</v>
      </c>
      <c r="K8" t="s">
        <v>450</v>
      </c>
      <c r="L8" t="s">
        <v>451</v>
      </c>
      <c r="M8" t="s">
        <v>452</v>
      </c>
      <c r="N8" t="s">
        <v>453</v>
      </c>
      <c r="O8" s="234" t="s">
        <v>454</v>
      </c>
      <c r="P8" s="234" t="s">
        <v>455</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437</v>
      </c>
      <c r="C9" s="234" t="s">
        <v>438</v>
      </c>
      <c r="D9" t="s">
        <v>439</v>
      </c>
      <c r="E9" t="s">
        <v>440</v>
      </c>
      <c r="F9" t="s">
        <v>441</v>
      </c>
      <c r="G9" t="s">
        <v>442</v>
      </c>
      <c r="H9" t="s">
        <v>456</v>
      </c>
      <c r="I9" t="s">
        <v>457</v>
      </c>
      <c r="J9" t="s">
        <v>458</v>
      </c>
      <c r="K9" t="s">
        <v>459</v>
      </c>
      <c r="L9" t="s">
        <v>460</v>
      </c>
      <c r="M9" t="s">
        <v>461</v>
      </c>
      <c r="N9" t="s">
        <v>462</v>
      </c>
      <c r="O9" s="234" t="s">
        <v>463</v>
      </c>
      <c r="P9" s="234" t="s">
        <v>464</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419</v>
      </c>
    </row>
    <row r="12" spans="1:38" x14ac:dyDescent="0.2">
      <c r="A12" t="s">
        <v>54</v>
      </c>
      <c r="B12" t="s">
        <v>437</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498</v>
      </c>
      <c r="F101" t="s">
        <v>561</v>
      </c>
      <c r="G101" t="s">
        <v>562</v>
      </c>
      <c r="H101" t="s">
        <v>499</v>
      </c>
      <c r="I101" t="s">
        <v>500</v>
      </c>
      <c r="J101" t="s">
        <v>501</v>
      </c>
      <c r="K101" t="s">
        <v>502</v>
      </c>
      <c r="L101" t="s">
        <v>503</v>
      </c>
      <c r="M101" t="s">
        <v>504</v>
      </c>
      <c r="N101" t="s">
        <v>505</v>
      </c>
      <c r="O101" t="s">
        <v>506</v>
      </c>
      <c r="P101" t="s">
        <v>507</v>
      </c>
      <c r="Q101" t="s">
        <v>508</v>
      </c>
      <c r="R101" t="s">
        <v>509</v>
      </c>
      <c r="S101" t="s">
        <v>510</v>
      </c>
      <c r="T101" t="s">
        <v>511</v>
      </c>
      <c r="U101" t="s">
        <v>512</v>
      </c>
      <c r="V101" t="s">
        <v>513</v>
      </c>
      <c r="W101" t="s">
        <v>514</v>
      </c>
      <c r="X101" t="s">
        <v>515</v>
      </c>
      <c r="Y101" t="s">
        <v>516</v>
      </c>
      <c r="Z101" t="s">
        <v>517</v>
      </c>
      <c r="AA101" t="s">
        <v>518</v>
      </c>
      <c r="AB101" t="s">
        <v>519</v>
      </c>
      <c r="AC101" t="s">
        <v>520</v>
      </c>
      <c r="AD101" t="s">
        <v>521</v>
      </c>
      <c r="AE101" t="s">
        <v>522</v>
      </c>
      <c r="AF101" t="s">
        <v>523</v>
      </c>
      <c r="AG101" t="s">
        <v>524</v>
      </c>
      <c r="AH101" t="s">
        <v>525</v>
      </c>
      <c r="AI101" t="s">
        <v>526</v>
      </c>
      <c r="AJ101" t="s">
        <v>527</v>
      </c>
      <c r="AK101" t="s">
        <v>528</v>
      </c>
      <c r="AL101" t="s">
        <v>529</v>
      </c>
      <c r="AM101" t="s">
        <v>530</v>
      </c>
      <c r="AN101" t="s">
        <v>531</v>
      </c>
      <c r="AO101" t="s">
        <v>532</v>
      </c>
      <c r="AP101" t="s">
        <v>533</v>
      </c>
      <c r="AQ101" t="s">
        <v>534</v>
      </c>
      <c r="AR101" t="s">
        <v>535</v>
      </c>
      <c r="AS101" t="s">
        <v>536</v>
      </c>
      <c r="AT101" t="s">
        <v>537</v>
      </c>
      <c r="AU101" t="s">
        <v>538</v>
      </c>
      <c r="AV101" t="s">
        <v>539</v>
      </c>
      <c r="AW101" t="s">
        <v>540</v>
      </c>
      <c r="AX101" t="s">
        <v>541</v>
      </c>
      <c r="AY101" t="s">
        <v>542</v>
      </c>
      <c r="AZ101" t="s">
        <v>543</v>
      </c>
      <c r="BA101" t="s">
        <v>544</v>
      </c>
      <c r="BB101" t="s">
        <v>545</v>
      </c>
      <c r="BC101" t="s">
        <v>546</v>
      </c>
      <c r="BD101" t="s">
        <v>547</v>
      </c>
      <c r="BE101" t="s">
        <v>548</v>
      </c>
      <c r="BF101" t="s">
        <v>549</v>
      </c>
      <c r="BG101" t="s">
        <v>550</v>
      </c>
      <c r="BH101" t="s">
        <v>551</v>
      </c>
      <c r="BI101" t="s">
        <v>552</v>
      </c>
      <c r="BJ101" t="s">
        <v>553</v>
      </c>
      <c r="BK101" t="s">
        <v>554</v>
      </c>
      <c r="BL101" t="s">
        <v>555</v>
      </c>
      <c r="BM101" t="s">
        <v>556</v>
      </c>
    </row>
    <row r="102" spans="1:65" x14ac:dyDescent="0.2">
      <c r="A102">
        <v>2</v>
      </c>
      <c r="B102" t="s">
        <v>42</v>
      </c>
      <c r="C102">
        <v>40</v>
      </c>
      <c r="D102" t="s">
        <v>474</v>
      </c>
      <c r="E102">
        <v>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465</v>
      </c>
      <c r="C1" t="s">
        <v>2</v>
      </c>
      <c r="D1" t="s">
        <v>150</v>
      </c>
      <c r="E1" t="s">
        <v>466</v>
      </c>
      <c r="F1" t="s">
        <v>467</v>
      </c>
    </row>
    <row r="2" spans="1:7" x14ac:dyDescent="0.2">
      <c r="A2" t="s">
        <v>213</v>
      </c>
      <c r="B2" t="s">
        <v>468</v>
      </c>
    </row>
    <row r="3" spans="1:7" x14ac:dyDescent="0.2">
      <c r="A3" t="s">
        <v>42</v>
      </c>
      <c r="B3">
        <v>340</v>
      </c>
      <c r="C3" t="s">
        <v>469</v>
      </c>
      <c r="D3">
        <v>3</v>
      </c>
      <c r="E3" t="s">
        <v>470</v>
      </c>
      <c r="F3" t="s">
        <v>471</v>
      </c>
      <c r="G3" t="s">
        <v>472</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