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CT Plan Report" sheetId="12" r:id="rId2"/>
    <sheet name="ReportCriteria" sheetId="4" r:id="rId3"/>
    <sheet name="ReportPeriodMap" sheetId="24" state="hidden" r:id="rId4"/>
    <sheet name="SWMETA2" sheetId="18" state="hidden" r:id="rId5"/>
  </sheets>
  <externalReferences>
    <externalReference r:id="rId6"/>
    <externalReference r:id="rId7"/>
  </externalReferences>
  <definedNames>
    <definedName name="_xlnm._FilterDatabase" localSheetId="0" hidden="1">Sheet1!$A$1:$AI$348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1">MID(CELL("filename",'CT Plan Report'!XFD1048555),FIND("]",CELL("filename",'CT Plan Report'!XFD1048555))+1, LEN(CELL("filename",'CT Plan Report'!XFD1048555))-FIND("]",CELL("filename",'CT Plan Report'!XFD1048555)))</definedName>
    <definedName name="SW_CURRENCY_TYPE" localSheetId="3">MATCH(1,[1]SWMETA2!$C:$C,0)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TEMPLATE_VERSION">"5.1"</definedName>
  </definedNames>
  <calcPr calcId="125725" calcOnSave="0"/>
  <pivotCaches>
    <pivotCache cacheId="15" r:id="rId8"/>
  </pivotCaches>
  <fileRecoveryPr autoRecover="0"/>
</workbook>
</file>

<file path=xl/calcChain.xml><?xml version="1.0" encoding="utf-8"?>
<calcChain xmlns="http://schemas.openxmlformats.org/spreadsheetml/2006/main">
  <c r="G20" i="12"/>
  <c r="G1" s="1"/>
  <c r="A1"/>
  <c r="C1"/>
  <c r="E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B2"/>
  <c r="B1" s="1"/>
  <c r="ID2"/>
  <c r="IB3" s="1"/>
  <c r="IC3" s="1"/>
  <c r="BA5"/>
  <c r="BA20" s="1"/>
  <c r="BA6"/>
  <c r="BA21" s="1"/>
  <c r="BA7"/>
  <c r="BA22" s="1"/>
  <c r="IQ36"/>
  <c r="IQ37" s="1"/>
  <c r="IQ38" s="1"/>
  <c r="IQ39" s="1"/>
  <c r="IQ40" s="1"/>
  <c r="IQ41" s="1"/>
  <c r="IQ42" s="1"/>
  <c r="IQ43" s="1"/>
  <c r="IQ44" s="1"/>
  <c r="IQ45" s="1"/>
  <c r="IQ46" s="1"/>
  <c r="IQ47" s="1"/>
  <c r="IQ48" s="1"/>
  <c r="IQ49" s="1"/>
  <c r="IQ50" s="1"/>
  <c r="IQ51" s="1"/>
  <c r="IQ52" s="1"/>
  <c r="IQ53" s="1"/>
  <c r="IQ54" s="1"/>
  <c r="IQ55" s="1"/>
  <c r="IQ56" s="1"/>
  <c r="IQ57" s="1"/>
  <c r="IQ58" s="1"/>
  <c r="IQ59" s="1"/>
  <c r="IQ60" s="1"/>
  <c r="IQ61" s="1"/>
  <c r="IQ62" s="1"/>
  <c r="IQ63" s="1"/>
  <c r="IQ64" s="1"/>
  <c r="IQ65" s="1"/>
  <c r="IQ66" s="1"/>
  <c r="IQ67" s="1"/>
  <c r="IQ68" s="1"/>
  <c r="IQ69" s="1"/>
  <c r="IQ70" s="1"/>
  <c r="IQ71" s="1"/>
  <c r="IQ72" s="1"/>
  <c r="IQ73" s="1"/>
  <c r="IQ74" s="1"/>
  <c r="IQ75" s="1"/>
  <c r="IQ76" s="1"/>
  <c r="IQ77" s="1"/>
  <c r="IQ78" s="1"/>
  <c r="IQ79" s="1"/>
  <c r="IQ80" s="1"/>
  <c r="IQ81" s="1"/>
  <c r="IQ82" s="1"/>
  <c r="IQ83" s="1"/>
  <c r="IQ84" s="1"/>
  <c r="IQ85" s="1"/>
  <c r="IQ86" s="1"/>
  <c r="IQ87" s="1"/>
  <c r="IV1"/>
  <c r="D19"/>
  <c r="IU1"/>
  <c r="ID3"/>
  <c r="F19"/>
  <c r="IF3" l="1"/>
  <c r="IH3"/>
  <c r="IB4"/>
  <c r="IC4" s="1"/>
  <c r="F1"/>
  <c r="D1"/>
  <c r="IB5" l="1"/>
  <c r="IC5" s="1"/>
  <c r="IS19"/>
  <c r="ID4"/>
  <c r="IF4" l="1"/>
  <c r="IH4"/>
  <c r="IB6"/>
  <c r="IC6" s="1"/>
  <c r="IT19"/>
  <c r="BC1" s="1"/>
  <c r="IS28"/>
  <c r="IS29"/>
  <c r="IS23"/>
  <c r="IS33"/>
  <c r="IS24"/>
  <c r="IS31"/>
  <c r="IS22"/>
  <c r="IS26"/>
  <c r="IS27"/>
  <c r="ID5"/>
  <c r="IS25"/>
  <c r="IS30"/>
  <c r="IS32"/>
  <c r="IF5" l="1"/>
  <c r="IH5"/>
  <c r="IB7"/>
  <c r="IC7" s="1"/>
  <c r="IT28"/>
  <c r="IT29"/>
  <c r="IT26"/>
  <c r="IT23"/>
  <c r="IT32"/>
  <c r="IT30"/>
  <c r="IT27"/>
  <c r="IT25"/>
  <c r="IT31"/>
  <c r="IT24"/>
  <c r="IT33"/>
  <c r="IS20"/>
  <c r="IT22"/>
  <c r="ID6"/>
  <c r="IF6" l="1"/>
  <c r="IH6"/>
  <c r="IB8"/>
  <c r="IC8" s="1"/>
  <c r="IT20"/>
  <c r="AY2" s="1"/>
  <c r="BC2" s="1"/>
  <c r="BD2" s="1"/>
  <c r="BJ17"/>
  <c r="BR17"/>
  <c r="BZ17"/>
  <c r="CH17"/>
  <c r="CP17"/>
  <c r="BC17"/>
  <c r="BK17"/>
  <c r="BS17"/>
  <c r="CA17"/>
  <c r="CI17"/>
  <c r="CQ17"/>
  <c r="BH17"/>
  <c r="BX17"/>
  <c r="CN17"/>
  <c r="BI17"/>
  <c r="BY17"/>
  <c r="CO17"/>
  <c r="BD17"/>
  <c r="BT17"/>
  <c r="CJ17"/>
  <c r="BE17"/>
  <c r="BU17"/>
  <c r="CK17"/>
  <c r="BN17"/>
  <c r="CD17"/>
  <c r="CT17"/>
  <c r="BO17"/>
  <c r="CE17"/>
  <c r="CU17"/>
  <c r="CF17"/>
  <c r="BQ17"/>
  <c r="CW17"/>
  <c r="CB17"/>
  <c r="BM17"/>
  <c r="CS17"/>
  <c r="BF17"/>
  <c r="BV17"/>
  <c r="CL17"/>
  <c r="BG17"/>
  <c r="BW17"/>
  <c r="CM17"/>
  <c r="BP17"/>
  <c r="CV17"/>
  <c r="CG17"/>
  <c r="BL17"/>
  <c r="CR17"/>
  <c r="CC17"/>
  <c r="IU34"/>
  <c r="IU38"/>
  <c r="IU32"/>
  <c r="IU28"/>
  <c r="IU36"/>
  <c r="IU33"/>
  <c r="IU42"/>
  <c r="IU48"/>
  <c r="IU39"/>
  <c r="IU26"/>
  <c r="IU22"/>
  <c r="IU29"/>
  <c r="IU37"/>
  <c r="IU31"/>
  <c r="IU43"/>
  <c r="ID7"/>
  <c r="IU21"/>
  <c r="IU47"/>
  <c r="IU35"/>
  <c r="IU19"/>
  <c r="IU46"/>
  <c r="IU45"/>
  <c r="IU23"/>
  <c r="IU24"/>
  <c r="IU44"/>
  <c r="IU25"/>
  <c r="IU41"/>
  <c r="IU27"/>
  <c r="IU20"/>
  <c r="IU30"/>
  <c r="IU40"/>
  <c r="IF7" l="1"/>
  <c r="IH7"/>
  <c r="IB9"/>
  <c r="IC9" s="1"/>
  <c r="BC9"/>
  <c r="BC18" s="1"/>
  <c r="BD9"/>
  <c r="BE2"/>
  <c r="ID8"/>
  <c r="BC22"/>
  <c r="IF8" l="1"/>
  <c r="IH8"/>
  <c r="IB10"/>
  <c r="IC10" s="1"/>
  <c r="BD18"/>
  <c r="BE9"/>
  <c r="BF2"/>
  <c r="BC20"/>
  <c r="BD10"/>
  <c r="BD22"/>
  <c r="ID9"/>
  <c r="BC10"/>
  <c r="BC21"/>
  <c r="IF9" l="1"/>
  <c r="IH9"/>
  <c r="BC19"/>
  <c r="BC4"/>
  <c r="BD4"/>
  <c r="IB11"/>
  <c r="IC11" s="1"/>
  <c r="BD19"/>
  <c r="BE18"/>
  <c r="BF9"/>
  <c r="BG2"/>
  <c r="BE10"/>
  <c r="BD21"/>
  <c r="BD20"/>
  <c r="ID10"/>
  <c r="BE20"/>
  <c r="IF10" l="1"/>
  <c r="IH10"/>
  <c r="IB12"/>
  <c r="IC12" s="1"/>
  <c r="BE19"/>
  <c r="BG9"/>
  <c r="BH2"/>
  <c r="BF18"/>
  <c r="BE22"/>
  <c r="BF10"/>
  <c r="BE21"/>
  <c r="ID11"/>
  <c r="BF21"/>
  <c r="IF11" l="1"/>
  <c r="IH11"/>
  <c r="IB13"/>
  <c r="IC13" s="1"/>
  <c r="BF19"/>
  <c r="BG18"/>
  <c r="BI2"/>
  <c r="BH9"/>
  <c r="BG20"/>
  <c r="BF22"/>
  <c r="BF20"/>
  <c r="ID12"/>
  <c r="BG10"/>
  <c r="IF12" l="1"/>
  <c r="IH12"/>
  <c r="BE4"/>
  <c r="IB14"/>
  <c r="IC14" s="1"/>
  <c r="BG19"/>
  <c r="BH18"/>
  <c r="BJ2"/>
  <c r="BI9"/>
  <c r="ID13"/>
  <c r="BG22"/>
  <c r="BG21"/>
  <c r="BH10"/>
  <c r="BH21"/>
  <c r="IF13" l="1"/>
  <c r="IH13"/>
  <c r="BF4"/>
  <c r="IB15"/>
  <c r="IC15" s="1"/>
  <c r="BH19"/>
  <c r="BJ9"/>
  <c r="BK2"/>
  <c r="BI18"/>
  <c r="BH20"/>
  <c r="ID14"/>
  <c r="BH22"/>
  <c r="BI10"/>
  <c r="BI20"/>
  <c r="IF14" l="1"/>
  <c r="IH14"/>
  <c r="BG4"/>
  <c r="IB16"/>
  <c r="IC16" s="1"/>
  <c r="BI19"/>
  <c r="BJ18"/>
  <c r="BK9"/>
  <c r="BL2"/>
  <c r="BJ10"/>
  <c r="BI22"/>
  <c r="ID15"/>
  <c r="BI21"/>
  <c r="BJ22"/>
  <c r="IF15" l="1"/>
  <c r="IH15"/>
  <c r="BH4"/>
  <c r="IB17"/>
  <c r="IC17" s="1"/>
  <c r="BJ19"/>
  <c r="BK18"/>
  <c r="BL9"/>
  <c r="BM2"/>
  <c r="BK10"/>
  <c r="BJ20"/>
  <c r="ID16"/>
  <c r="BJ21"/>
  <c r="BK21"/>
  <c r="IF16" l="1"/>
  <c r="IH16"/>
  <c r="BI4"/>
  <c r="IB18"/>
  <c r="IC18" s="1"/>
  <c r="BK19"/>
  <c r="BL18"/>
  <c r="BM9"/>
  <c r="BN2"/>
  <c r="ID17"/>
  <c r="BL10"/>
  <c r="BK22"/>
  <c r="BK20"/>
  <c r="BL21"/>
  <c r="IF17" l="1"/>
  <c r="IH17"/>
  <c r="BJ4"/>
  <c r="IB19"/>
  <c r="IC19" s="1"/>
  <c r="BL19"/>
  <c r="BM18"/>
  <c r="BN9"/>
  <c r="BO2"/>
  <c r="BL22"/>
  <c r="ID18"/>
  <c r="BL20"/>
  <c r="BM22"/>
  <c r="BM10"/>
  <c r="IF18" l="1"/>
  <c r="IH18"/>
  <c r="BK4"/>
  <c r="IB20"/>
  <c r="IC20" s="1"/>
  <c r="BM19"/>
  <c r="BN18"/>
  <c r="BO9"/>
  <c r="BP2"/>
  <c r="BN10"/>
  <c r="BM21"/>
  <c r="BM20"/>
  <c r="ID19"/>
  <c r="BN21"/>
  <c r="IF19" l="1"/>
  <c r="IH19"/>
  <c r="BL4"/>
  <c r="IB21"/>
  <c r="IC21" s="1"/>
  <c r="BN19"/>
  <c r="BO18"/>
  <c r="BP9"/>
  <c r="BQ2"/>
  <c r="BN20"/>
  <c r="BO10"/>
  <c r="BN22"/>
  <c r="ID20"/>
  <c r="BO21"/>
  <c r="IF20" l="1"/>
  <c r="IH20"/>
  <c r="BM4"/>
  <c r="IB22"/>
  <c r="IC22" s="1"/>
  <c r="BO19"/>
  <c r="BP18"/>
  <c r="BQ9"/>
  <c r="BR2"/>
  <c r="BO20"/>
  <c r="BP20"/>
  <c r="BP10"/>
  <c r="ID21"/>
  <c r="BO22"/>
  <c r="IF21" l="1"/>
  <c r="IH21"/>
  <c r="BN4"/>
  <c r="IB23"/>
  <c r="IC23" s="1"/>
  <c r="BP19"/>
  <c r="BQ18"/>
  <c r="BR9"/>
  <c r="BS2"/>
  <c r="BQ10"/>
  <c r="BP22"/>
  <c r="BP21"/>
  <c r="BQ21"/>
  <c r="ID22"/>
  <c r="IF22" l="1"/>
  <c r="IH22"/>
  <c r="BO4"/>
  <c r="IB24"/>
  <c r="IC24" s="1"/>
  <c r="BQ19"/>
  <c r="BR18"/>
  <c r="BS9"/>
  <c r="BT2"/>
  <c r="BQ22"/>
  <c r="BR10"/>
  <c r="BQ20"/>
  <c r="ID23"/>
  <c r="BR22"/>
  <c r="IF23" l="1"/>
  <c r="IH23"/>
  <c r="BP4"/>
  <c r="IB25"/>
  <c r="BR19"/>
  <c r="BS18"/>
  <c r="BT9"/>
  <c r="BU2"/>
  <c r="BS10"/>
  <c r="BR21"/>
  <c r="BS20"/>
  <c r="BR20"/>
  <c r="ID24"/>
  <c r="IF24" l="1"/>
  <c r="IH24"/>
  <c r="IC25"/>
  <c r="IB26"/>
  <c r="BQ4"/>
  <c r="BS19"/>
  <c r="BT18"/>
  <c r="BU9"/>
  <c r="BV2"/>
  <c r="BS22"/>
  <c r="BT21"/>
  <c r="BT10"/>
  <c r="ID25"/>
  <c r="BS21"/>
  <c r="IF25" l="1"/>
  <c r="IH25"/>
  <c r="IC26"/>
  <c r="IB27"/>
  <c r="BR4"/>
  <c r="BT19"/>
  <c r="BU18"/>
  <c r="BV9"/>
  <c r="BW2"/>
  <c r="BT22"/>
  <c r="BT20"/>
  <c r="BU21"/>
  <c r="BU10"/>
  <c r="ID26"/>
  <c r="IF26" l="1"/>
  <c r="IH26"/>
  <c r="IC27"/>
  <c r="IB28"/>
  <c r="BS4"/>
  <c r="BU19"/>
  <c r="BV18"/>
  <c r="BW9"/>
  <c r="BX2"/>
  <c r="BV10"/>
  <c r="BV20"/>
  <c r="BU22"/>
  <c r="ID27"/>
  <c r="BU20"/>
  <c r="IF27" l="1"/>
  <c r="IH27"/>
  <c r="IC28"/>
  <c r="IB29"/>
  <c r="BT4"/>
  <c r="BV19"/>
  <c r="BW18"/>
  <c r="BX9"/>
  <c r="BY2"/>
  <c r="BV22"/>
  <c r="BV21"/>
  <c r="BW22"/>
  <c r="BW10"/>
  <c r="ID28"/>
  <c r="IF28" l="1"/>
  <c r="IH28"/>
  <c r="IC29"/>
  <c r="IB30"/>
  <c r="BU4"/>
  <c r="BW19"/>
  <c r="BX18"/>
  <c r="BY9"/>
  <c r="BZ2"/>
  <c r="BX22"/>
  <c r="BW21"/>
  <c r="ID29"/>
  <c r="BW20"/>
  <c r="BX10"/>
  <c r="IF29" l="1"/>
  <c r="IH29"/>
  <c r="IC30"/>
  <c r="IB31"/>
  <c r="BV4"/>
  <c r="BX19"/>
  <c r="BY18"/>
  <c r="BZ9"/>
  <c r="CA2"/>
  <c r="BX21"/>
  <c r="ID30"/>
  <c r="BY10"/>
  <c r="BX20"/>
  <c r="BY22"/>
  <c r="IF30" l="1"/>
  <c r="IH30"/>
  <c r="IC31"/>
  <c r="IB32"/>
  <c r="BW4"/>
  <c r="BY19"/>
  <c r="BZ18"/>
  <c r="CA9"/>
  <c r="CB2"/>
  <c r="BZ22"/>
  <c r="BY20"/>
  <c r="ID31"/>
  <c r="BY21"/>
  <c r="BZ10"/>
  <c r="IF31" l="1"/>
  <c r="IH31"/>
  <c r="IC32"/>
  <c r="IB33"/>
  <c r="BX4"/>
  <c r="BZ19"/>
  <c r="CA18"/>
  <c r="CB9"/>
  <c r="CC2"/>
  <c r="CA10"/>
  <c r="ID32"/>
  <c r="BZ21"/>
  <c r="BZ20"/>
  <c r="CA20"/>
  <c r="IF32" l="1"/>
  <c r="IH32"/>
  <c r="IC33"/>
  <c r="IB34"/>
  <c r="BY4"/>
  <c r="CA19"/>
  <c r="BC7" s="1"/>
  <c r="CB18"/>
  <c r="CC9"/>
  <c r="CD2"/>
  <c r="BX5"/>
  <c r="BX7"/>
  <c r="BX6"/>
  <c r="CA22"/>
  <c r="ID33"/>
  <c r="CA21"/>
  <c r="CB22"/>
  <c r="CB10"/>
  <c r="IF33" l="1"/>
  <c r="IH33"/>
  <c r="IC34"/>
  <c r="IB35"/>
  <c r="BZ4"/>
  <c r="BU6"/>
  <c r="BR6"/>
  <c r="BS6"/>
  <c r="BR5"/>
  <c r="BV7"/>
  <c r="BU5"/>
  <c r="BT5"/>
  <c r="BQ5"/>
  <c r="BO5"/>
  <c r="BN5"/>
  <c r="BK5"/>
  <c r="BH5"/>
  <c r="BG5"/>
  <c r="BE5"/>
  <c r="BC5"/>
  <c r="BO6"/>
  <c r="BN6"/>
  <c r="BK6"/>
  <c r="BJ6"/>
  <c r="BH6"/>
  <c r="BG6"/>
  <c r="BC6"/>
  <c r="BQ7"/>
  <c r="BO7"/>
  <c r="BM7"/>
  <c r="BK7"/>
  <c r="BH7"/>
  <c r="BG7"/>
  <c r="BE7"/>
  <c r="BW6"/>
  <c r="BW5"/>
  <c r="BT7"/>
  <c r="BW7"/>
  <c r="BR7"/>
  <c r="BT6"/>
  <c r="BS7"/>
  <c r="BV6"/>
  <c r="BV5"/>
  <c r="BS5"/>
  <c r="BU7"/>
  <c r="BP5"/>
  <c r="BM5"/>
  <c r="BL5"/>
  <c r="BJ5"/>
  <c r="BI5"/>
  <c r="BF5"/>
  <c r="BD5"/>
  <c r="BQ6"/>
  <c r="BP6"/>
  <c r="BL6"/>
  <c r="BM6"/>
  <c r="BI6"/>
  <c r="BF6"/>
  <c r="BE6"/>
  <c r="BD6"/>
  <c r="BP7"/>
  <c r="BN7"/>
  <c r="BL7"/>
  <c r="BJ7"/>
  <c r="BI7"/>
  <c r="BF7"/>
  <c r="BD7"/>
  <c r="CB19"/>
  <c r="CC18"/>
  <c r="CD9"/>
  <c r="CE2"/>
  <c r="BY7"/>
  <c r="BY6"/>
  <c r="BY5"/>
  <c r="CC22"/>
  <c r="CB20"/>
  <c r="ID34"/>
  <c r="CC10"/>
  <c r="CB21"/>
  <c r="IF34" l="1"/>
  <c r="IH34"/>
  <c r="IC35"/>
  <c r="IB36"/>
  <c r="CA4"/>
  <c r="CC19"/>
  <c r="CD18"/>
  <c r="CE9"/>
  <c r="CF2"/>
  <c r="BZ5"/>
  <c r="BZ7"/>
  <c r="BZ6"/>
  <c r="CC20"/>
  <c r="CD10"/>
  <c r="CC21"/>
  <c r="CD22"/>
  <c r="ID35"/>
  <c r="IF35" l="1"/>
  <c r="IH35"/>
  <c r="IC36"/>
  <c r="IB37"/>
  <c r="CB4"/>
  <c r="CD19"/>
  <c r="CE18"/>
  <c r="CF9"/>
  <c r="CG2"/>
  <c r="CA7"/>
  <c r="CA6"/>
  <c r="CA5"/>
  <c r="ID36"/>
  <c r="CE10"/>
  <c r="CE22"/>
  <c r="CD21"/>
  <c r="CD20"/>
  <c r="IF36" l="1"/>
  <c r="IH36"/>
  <c r="IC37"/>
  <c r="IB38"/>
  <c r="CC4"/>
  <c r="CE19"/>
  <c r="CF18"/>
  <c r="CG9"/>
  <c r="CH2"/>
  <c r="CB5"/>
  <c r="CB7"/>
  <c r="CB6"/>
  <c r="ID37"/>
  <c r="CE21"/>
  <c r="CF10"/>
  <c r="CF20"/>
  <c r="CE20"/>
  <c r="IF37" l="1"/>
  <c r="IH37"/>
  <c r="IC38"/>
  <c r="IB39"/>
  <c r="CD4"/>
  <c r="CF19"/>
  <c r="CG18"/>
  <c r="CI2"/>
  <c r="CH9"/>
  <c r="CC7"/>
  <c r="CC6"/>
  <c r="CC5"/>
  <c r="ID38"/>
  <c r="CF22"/>
  <c r="CG10"/>
  <c r="CF21"/>
  <c r="CG22"/>
  <c r="IF38" l="1"/>
  <c r="IH38"/>
  <c r="IC39"/>
  <c r="IB40"/>
  <c r="CE4"/>
  <c r="CG19"/>
  <c r="CJ2"/>
  <c r="CI9"/>
  <c r="CH18"/>
  <c r="CD5"/>
  <c r="CD7"/>
  <c r="CD6"/>
  <c r="CG20"/>
  <c r="ID39"/>
  <c r="CH20"/>
  <c r="CG21"/>
  <c r="CH10"/>
  <c r="IF39" l="1"/>
  <c r="IH39"/>
  <c r="IC40"/>
  <c r="IB41"/>
  <c r="CF4"/>
  <c r="CH19"/>
  <c r="CJ9"/>
  <c r="CK2"/>
  <c r="CI18"/>
  <c r="CE7"/>
  <c r="CE6"/>
  <c r="CE5"/>
  <c r="CH22"/>
  <c r="CH21"/>
  <c r="CI10"/>
  <c r="CI22"/>
  <c r="ID40"/>
  <c r="IF40" l="1"/>
  <c r="IH40"/>
  <c r="IC41"/>
  <c r="IB42"/>
  <c r="CG4"/>
  <c r="CI19"/>
  <c r="CJ18"/>
  <c r="CK9"/>
  <c r="CL2"/>
  <c r="CF5"/>
  <c r="CF7"/>
  <c r="CF6"/>
  <c r="ID41"/>
  <c r="CI20"/>
  <c r="CJ10"/>
  <c r="CJ20"/>
  <c r="CI21"/>
  <c r="IF41" l="1"/>
  <c r="IH41"/>
  <c r="IC42"/>
  <c r="IB43"/>
  <c r="CH4"/>
  <c r="CJ19"/>
  <c r="CK18"/>
  <c r="CL9"/>
  <c r="CM2"/>
  <c r="CG7"/>
  <c r="CG6"/>
  <c r="CG5"/>
  <c r="CJ21"/>
  <c r="CK10"/>
  <c r="CJ22"/>
  <c r="CK21"/>
  <c r="ID42"/>
  <c r="IF42" l="1"/>
  <c r="IH42"/>
  <c r="IC43"/>
  <c r="IB44"/>
  <c r="CI4"/>
  <c r="CK19"/>
  <c r="CL18"/>
  <c r="CM9"/>
  <c r="CN2"/>
  <c r="CH5"/>
  <c r="CH7"/>
  <c r="CH6"/>
  <c r="CK20"/>
  <c r="CK22"/>
  <c r="CL22"/>
  <c r="CL10"/>
  <c r="ID43"/>
  <c r="IF43" l="1"/>
  <c r="IH43"/>
  <c r="IC44"/>
  <c r="IB45"/>
  <c r="CJ4"/>
  <c r="CL19"/>
  <c r="CM18"/>
  <c r="CN9"/>
  <c r="CO2"/>
  <c r="CI7"/>
  <c r="CI6"/>
  <c r="CI5"/>
  <c r="CL21"/>
  <c r="CM10"/>
  <c r="CM20"/>
  <c r="CL20"/>
  <c r="ID44"/>
  <c r="IF44" l="1"/>
  <c r="IH44"/>
  <c r="IC45"/>
  <c r="IB46"/>
  <c r="CK4"/>
  <c r="CM19"/>
  <c r="CN18"/>
  <c r="CO9"/>
  <c r="CP2"/>
  <c r="CJ5"/>
  <c r="CJ7"/>
  <c r="CJ6"/>
  <c r="ID45"/>
  <c r="CM21"/>
  <c r="CN10"/>
  <c r="CN20"/>
  <c r="CM22"/>
  <c r="IF45" l="1"/>
  <c r="IH45"/>
  <c r="IC46"/>
  <c r="IB47"/>
  <c r="CL4"/>
  <c r="CN19"/>
  <c r="CO18"/>
  <c r="CP9"/>
  <c r="CQ2"/>
  <c r="CK7"/>
  <c r="CK6"/>
  <c r="CK5"/>
  <c r="ID46"/>
  <c r="CN22"/>
  <c r="CO10"/>
  <c r="CO21"/>
  <c r="CN21"/>
  <c r="IF46" l="1"/>
  <c r="IH46"/>
  <c r="IC47"/>
  <c r="IB48"/>
  <c r="CM4"/>
  <c r="CO19"/>
  <c r="CP18"/>
  <c r="CQ9"/>
  <c r="CR2"/>
  <c r="CL5"/>
  <c r="CL7"/>
  <c r="CL6"/>
  <c r="CP20"/>
  <c r="CO22"/>
  <c r="CO20"/>
  <c r="CP10"/>
  <c r="ID47"/>
  <c r="IF47" l="1"/>
  <c r="IH47"/>
  <c r="IC48"/>
  <c r="IB49"/>
  <c r="CN4"/>
  <c r="CP19"/>
  <c r="CQ18"/>
  <c r="CR9"/>
  <c r="CS2"/>
  <c r="CM7"/>
  <c r="CM6"/>
  <c r="CM5"/>
  <c r="ID48"/>
  <c r="CP21"/>
  <c r="CQ10"/>
  <c r="CQ22"/>
  <c r="CP22"/>
  <c r="IF48" l="1"/>
  <c r="IH48"/>
  <c r="IC49"/>
  <c r="IB50"/>
  <c r="CO4"/>
  <c r="CQ19"/>
  <c r="CR18"/>
  <c r="CS9"/>
  <c r="CT2"/>
  <c r="CN5"/>
  <c r="CN7"/>
  <c r="CN6"/>
  <c r="ID49"/>
  <c r="CR10"/>
  <c r="CQ20"/>
  <c r="CR20"/>
  <c r="CQ21"/>
  <c r="IF49" l="1"/>
  <c r="IH49"/>
  <c r="IC50"/>
  <c r="IB51"/>
  <c r="CP4"/>
  <c r="CR19"/>
  <c r="CS18"/>
  <c r="CT9"/>
  <c r="CU2"/>
  <c r="CO7"/>
  <c r="CO6"/>
  <c r="CO5"/>
  <c r="CS22"/>
  <c r="CR22"/>
  <c r="CR21"/>
  <c r="CS21"/>
  <c r="ID50"/>
  <c r="CS10"/>
  <c r="IF50" l="1"/>
  <c r="IH50"/>
  <c r="IC51"/>
  <c r="IB52"/>
  <c r="CQ4"/>
  <c r="CS19"/>
  <c r="CT18"/>
  <c r="CU9"/>
  <c r="CV2"/>
  <c r="CP5"/>
  <c r="CP7"/>
  <c r="CP6"/>
  <c r="CT10"/>
  <c r="CS20"/>
  <c r="ID51"/>
  <c r="CT22"/>
  <c r="IF51" l="1"/>
  <c r="IH51"/>
  <c r="IC52"/>
  <c r="IB53"/>
  <c r="CR4"/>
  <c r="CT19"/>
  <c r="CU18"/>
  <c r="CV9"/>
  <c r="CW2"/>
  <c r="CQ7"/>
  <c r="CQ6"/>
  <c r="CQ5"/>
  <c r="CU10"/>
  <c r="ID52"/>
  <c r="CT20"/>
  <c r="CT21"/>
  <c r="CU21"/>
  <c r="IF52" l="1"/>
  <c r="IH52"/>
  <c r="IC53"/>
  <c r="IB54"/>
  <c r="CS4"/>
  <c r="CU19"/>
  <c r="CV18"/>
  <c r="CW9"/>
  <c r="CX2"/>
  <c r="CR5"/>
  <c r="CR7"/>
  <c r="CR6"/>
  <c r="CU20"/>
  <c r="ID53"/>
  <c r="CU22"/>
  <c r="CV10"/>
  <c r="CV22"/>
  <c r="IF53" l="1"/>
  <c r="IH53"/>
  <c r="IC54"/>
  <c r="IB55"/>
  <c r="CT4"/>
  <c r="CV19"/>
  <c r="CW18"/>
  <c r="CX9"/>
  <c r="CY2"/>
  <c r="CS7"/>
  <c r="CS6"/>
  <c r="CS5"/>
  <c r="CV21"/>
  <c r="ID54"/>
  <c r="CW10"/>
  <c r="CW21"/>
  <c r="CV20"/>
  <c r="CX10"/>
  <c r="IF54" l="1"/>
  <c r="IH54"/>
  <c r="IC55"/>
  <c r="IB56"/>
  <c r="CV4"/>
  <c r="CU4"/>
  <c r="CW19"/>
  <c r="CY9"/>
  <c r="CZ2"/>
  <c r="DA2" s="1"/>
  <c r="DB2" s="1"/>
  <c r="DC2" s="1"/>
  <c r="DD2" s="1"/>
  <c r="DE2" s="1"/>
  <c r="DF2" s="1"/>
  <c r="DG2" s="1"/>
  <c r="DH2" s="1"/>
  <c r="CT6"/>
  <c r="CT5"/>
  <c r="CT7"/>
  <c r="CW20"/>
  <c r="CW22"/>
  <c r="ID55"/>
  <c r="CY10"/>
  <c r="IF55" l="1"/>
  <c r="IH55"/>
  <c r="IC56"/>
  <c r="IB57"/>
  <c r="CX4"/>
  <c r="CW4"/>
  <c r="CV6"/>
  <c r="CV5"/>
  <c r="CV7"/>
  <c r="CU5"/>
  <c r="CU7"/>
  <c r="CU6"/>
  <c r="ID56"/>
  <c r="IF56" l="1"/>
  <c r="IH56"/>
  <c r="IC57"/>
  <c r="IB58"/>
  <c r="CX5"/>
  <c r="CX7"/>
  <c r="CX6"/>
  <c r="CW5"/>
  <c r="CW7"/>
  <c r="CW6"/>
  <c r="ID57"/>
  <c r="IF57" l="1"/>
  <c r="IH57"/>
  <c r="IC58"/>
  <c r="IB59"/>
  <c r="ID58"/>
  <c r="IF58" l="1"/>
  <c r="IH58"/>
  <c r="IC59"/>
  <c r="IB60"/>
  <c r="ID59"/>
  <c r="IF59" l="1"/>
  <c r="IH59"/>
  <c r="IC60"/>
  <c r="IB61"/>
  <c r="ID60"/>
  <c r="IF60" l="1"/>
  <c r="IH60"/>
  <c r="IC61"/>
  <c r="IB62"/>
  <c r="IC62" s="1"/>
  <c r="ID61"/>
  <c r="ID62"/>
  <c r="IF61" l="1"/>
  <c r="IF62"/>
  <c r="IH62"/>
  <c r="IH61"/>
  <c r="IE3" l="1"/>
  <c r="IG58"/>
  <c r="IG60"/>
  <c r="IG56"/>
  <c r="IE60"/>
  <c r="IG53"/>
  <c r="IG55"/>
  <c r="IG52"/>
  <c r="IG54"/>
  <c r="IE54"/>
  <c r="IE58"/>
  <c r="IG61"/>
  <c r="IG59"/>
  <c r="IG57"/>
  <c r="IG62"/>
  <c r="IG27"/>
  <c r="IG4"/>
  <c r="IG3"/>
  <c r="IG21"/>
  <c r="IG7"/>
  <c r="IG13"/>
  <c r="IG14"/>
  <c r="IG23"/>
  <c r="IG6"/>
  <c r="IG15"/>
  <c r="IG16"/>
  <c r="IG22"/>
  <c r="IG8"/>
  <c r="IG12"/>
  <c r="IG9"/>
  <c r="IG24"/>
  <c r="IG11"/>
  <c r="IG25"/>
  <c r="IG26"/>
  <c r="IG17"/>
  <c r="IG5"/>
  <c r="IG18"/>
  <c r="IG19"/>
  <c r="IG10"/>
  <c r="IG20"/>
  <c r="IG28"/>
  <c r="IG29"/>
  <c r="IG30"/>
  <c r="IG31"/>
  <c r="IG32"/>
  <c r="IG33"/>
  <c r="IG34"/>
  <c r="IG35"/>
  <c r="IG36"/>
  <c r="IG37"/>
  <c r="IG38"/>
  <c r="IG39"/>
  <c r="IG40"/>
  <c r="IG42"/>
  <c r="IG41"/>
  <c r="IG43"/>
  <c r="IG44"/>
  <c r="IG46"/>
  <c r="IG45"/>
  <c r="IG47"/>
  <c r="IG50"/>
  <c r="IG48"/>
  <c r="IG49"/>
  <c r="IG51"/>
  <c r="IE56"/>
  <c r="IE61"/>
  <c r="IE59"/>
  <c r="IE53"/>
  <c r="IE55"/>
  <c r="IE62"/>
  <c r="IE25"/>
  <c r="IE12"/>
  <c r="IE17"/>
  <c r="IE5"/>
  <c r="IE8"/>
  <c r="IE7"/>
  <c r="IE24"/>
  <c r="IE20"/>
  <c r="IE22"/>
  <c r="IE11"/>
  <c r="IE16"/>
  <c r="IE6"/>
  <c r="IE9"/>
  <c r="IE13"/>
  <c r="IE23"/>
  <c r="IE14"/>
  <c r="IE18"/>
  <c r="IE26"/>
  <c r="IE15"/>
  <c r="IE10"/>
  <c r="IE21"/>
  <c r="IE19"/>
  <c r="IE4"/>
  <c r="IE27"/>
  <c r="IE28"/>
  <c r="IE30"/>
  <c r="IE29"/>
  <c r="IE31"/>
  <c r="IE32"/>
  <c r="IE33"/>
  <c r="IE35"/>
  <c r="IE34"/>
  <c r="IE36"/>
  <c r="IE38"/>
  <c r="IE37"/>
  <c r="IE40"/>
  <c r="IE39"/>
  <c r="IE41"/>
  <c r="IE42"/>
  <c r="IE43"/>
  <c r="IE44"/>
  <c r="IE45"/>
  <c r="IE46"/>
  <c r="IE47"/>
  <c r="IE48"/>
  <c r="IE52"/>
  <c r="IE49"/>
  <c r="IE50"/>
  <c r="IE51"/>
  <c r="IE57"/>
  <c r="IJ26" l="1"/>
  <c r="IJ28"/>
  <c r="IJ30"/>
  <c r="IJ32"/>
  <c r="IJ34"/>
  <c r="IJ36"/>
  <c r="IJ38"/>
  <c r="IJ40"/>
  <c r="IJ42"/>
  <c r="IJ44"/>
  <c r="IJ46"/>
  <c r="IJ48"/>
  <c r="IJ50"/>
  <c r="IJ52"/>
  <c r="IJ54"/>
  <c r="IJ56"/>
  <c r="IJ58"/>
  <c r="IJ60"/>
  <c r="IJ62"/>
  <c r="IJ25"/>
  <c r="IJ23"/>
  <c r="IJ21"/>
  <c r="IJ19"/>
  <c r="IJ17"/>
  <c r="IJ15"/>
  <c r="IJ13"/>
  <c r="IJ11"/>
  <c r="IJ9"/>
  <c r="IJ7"/>
  <c r="IJ5"/>
  <c r="IJ3"/>
  <c r="IJ27"/>
  <c r="IJ29"/>
  <c r="IJ31"/>
  <c r="IJ33"/>
  <c r="IJ35"/>
  <c r="IJ37"/>
  <c r="IJ39"/>
  <c r="IJ41"/>
  <c r="IJ43"/>
  <c r="IJ45"/>
  <c r="IJ47"/>
  <c r="IJ49"/>
  <c r="IJ51"/>
  <c r="IJ53"/>
  <c r="IJ55"/>
  <c r="IJ57"/>
  <c r="IJ59"/>
  <c r="IJ61"/>
  <c r="IJ24"/>
  <c r="IJ22"/>
  <c r="IJ20"/>
  <c r="IJ18"/>
  <c r="IJ16"/>
  <c r="IJ14"/>
  <c r="IJ12"/>
  <c r="IJ10"/>
  <c r="IJ8"/>
  <c r="IJ6"/>
  <c r="IJ4"/>
  <c r="II27"/>
  <c r="II29"/>
  <c r="II31"/>
  <c r="II33"/>
  <c r="II35"/>
  <c r="II37"/>
  <c r="II39"/>
  <c r="II41"/>
  <c r="II43"/>
  <c r="II45"/>
  <c r="II47"/>
  <c r="II49"/>
  <c r="II51"/>
  <c r="II53"/>
  <c r="II55"/>
  <c r="II57"/>
  <c r="II59"/>
  <c r="II61"/>
  <c r="II24"/>
  <c r="II22"/>
  <c r="II20"/>
  <c r="II18"/>
  <c r="II16"/>
  <c r="II14"/>
  <c r="II12"/>
  <c r="II10"/>
  <c r="II8"/>
  <c r="II6"/>
  <c r="II4"/>
  <c r="II26"/>
  <c r="II28"/>
  <c r="II30"/>
  <c r="II32"/>
  <c r="II34"/>
  <c r="II36"/>
  <c r="II38"/>
  <c r="II40"/>
  <c r="II42"/>
  <c r="II44"/>
  <c r="II46"/>
  <c r="II48"/>
  <c r="II50"/>
  <c r="II52"/>
  <c r="II54"/>
  <c r="II56"/>
  <c r="II58"/>
  <c r="II60"/>
  <c r="II62"/>
  <c r="II25"/>
  <c r="II23"/>
  <c r="II21"/>
  <c r="II19"/>
  <c r="II17"/>
  <c r="II15"/>
  <c r="II13"/>
  <c r="II11"/>
  <c r="II9"/>
  <c r="II7"/>
  <c r="II5"/>
  <c r="II3"/>
</calcChain>
</file>

<file path=xl/connections.xml><?xml version="1.0" encoding="utf-8"?>
<connections xmlns="http://schemas.openxmlformats.org/spreadsheetml/2006/main">
  <connection id="1" name="42cf4b4d0a00000f0161c8085fc2eece_periodmap" type="6" refreshedVersion="4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  <connection id="2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3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4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5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6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7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8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<sst xmlns="http://schemas.openxmlformats.org/spreadsheetml/2006/main" count="9269" uniqueCount="669">
  <si>
    <t>AE</t>
  </si>
  <si>
    <t>AR</t>
  </si>
  <si>
    <t>AT</t>
  </si>
  <si>
    <t>AU</t>
  </si>
  <si>
    <t>Source to Drop down</t>
  </si>
  <si>
    <t>Row occurrence of Time Series</t>
  </si>
  <si>
    <t>Column Occurrence</t>
  </si>
  <si>
    <t>Time Series</t>
  </si>
  <si>
    <t>Months</t>
  </si>
  <si>
    <t>C</t>
  </si>
  <si>
    <t>D</t>
  </si>
  <si>
    <t>E</t>
  </si>
  <si>
    <t>F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</si>
  <si>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</si>
  <si>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</si>
  <si>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</si>
  <si>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</si>
  <si>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</si>
  <si>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</si>
  <si>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</si>
  <si>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</si>
  <si>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</si>
  <si>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</si>
  <si>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</si>
  <si>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</si>
  <si>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</si>
  <si>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</si>
  <si>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</si>
  <si>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</si>
  <si>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</si>
  <si>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</si>
  <si>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</si>
  <si>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</si>
  <si>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</si>
  <si>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</si>
  <si>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</si>
  <si>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</si>
  <si>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</si>
  <si>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</si>
  <si>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</si>
  <si>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</si>
  <si>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</si>
  <si>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</si>
  <si>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</si>
  <si>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</si>
  <si>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AS</t>
  </si>
  <si>
    <t>AV</t>
  </si>
  <si>
    <t>AW</t>
  </si>
  <si>
    <t>AX</t>
  </si>
  <si>
    <t>AY</t>
  </si>
  <si>
    <t>AZ</t>
  </si>
  <si>
    <t>Count of Year</t>
  </si>
  <si>
    <t>Total</t>
  </si>
  <si>
    <t>ts</t>
  </si>
  <si>
    <t>A</t>
  </si>
  <si>
    <t>AM</t>
  </si>
  <si>
    <t>B</t>
  </si>
  <si>
    <t>G</t>
  </si>
  <si>
    <t>L</t>
  </si>
  <si>
    <t>M</t>
  </si>
  <si>
    <t>Grand Total</t>
  </si>
  <si>
    <t>USD</t>
  </si>
  <si>
    <t>US Dollar</t>
  </si>
  <si>
    <t>-</t>
  </si>
  <si>
    <t>(All)</t>
  </si>
  <si>
    <t>Times Series data to graph</t>
  </si>
  <si>
    <t xml:space="preserve">Change Time Series </t>
  </si>
  <si>
    <t>Period Month</t>
  </si>
  <si>
    <t>Time Series Desc</t>
  </si>
  <si>
    <t xml:space="preserve">Current Period </t>
  </si>
  <si>
    <t>Period Start</t>
  </si>
  <si>
    <t>Quarter</t>
  </si>
  <si>
    <t>Year</t>
  </si>
  <si>
    <t>Year_Quarter</t>
  </si>
  <si>
    <t>Q2</t>
  </si>
  <si>
    <t>Q3</t>
  </si>
  <si>
    <t>Q4</t>
  </si>
  <si>
    <t>Q1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</si>
  <si>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</si>
  <si>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</si>
  <si>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</si>
  <si>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</si>
  <si>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</si>
  <si>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</si>
  <si>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Sorted Order($)</t>
  </si>
  <si>
    <t>Sorted Order(Units)</t>
  </si>
  <si>
    <t>DOH</t>
  </si>
  <si>
    <t>CURRENT_QUARTER</t>
  </si>
  <si>
    <t>CURRENT_QUARTER_PLUS_1</t>
  </si>
  <si>
    <t>CURRENT_QUARTER_PLUS_2</t>
  </si>
  <si>
    <t>CURRENT_QUARTER_PLUS_3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</si>
  <si>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</si>
  <si>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</si>
  <si>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</si>
  <si>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</si>
  <si>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</si>
  <si>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</si>
  <si>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</si>
  <si>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</si>
  <si>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CAD</t>
  </si>
  <si>
    <t>Canadian Dollar</t>
  </si>
  <si>
    <t>CNY</t>
  </si>
  <si>
    <t>Yuan Renminbi</t>
  </si>
  <si>
    <t>EUR</t>
  </si>
  <si>
    <t>Euro</t>
  </si>
  <si>
    <t>RMB</t>
  </si>
  <si>
    <t>Chinese yuan</t>
  </si>
  <si>
    <t>Locked CT Value Based Plan (Units)</t>
  </si>
  <si>
    <t>Locked Configuration Based Plan (Units)</t>
  </si>
  <si>
    <t>Locked VBP plus CBP Total (Units)</t>
  </si>
  <si>
    <t>CT Value Based Plan (Units)</t>
  </si>
  <si>
    <t>Configuration Based Plan (Units)</t>
  </si>
  <si>
    <t>VBP plus CBP Total (Units)</t>
  </si>
  <si>
    <t xml:space="preserve">CT Value Based Plan (Units) </t>
  </si>
  <si>
    <t xml:space="preserve">Total CT Value Based Plan (Units) </t>
  </si>
  <si>
    <t xml:space="preserve">Configuration Based Plan (Units) </t>
  </si>
  <si>
    <t xml:space="preserve">Total Configuration Based Plan (Units) </t>
  </si>
  <si>
    <t xml:space="preserve">VBP plus CBP Total (Units) </t>
  </si>
  <si>
    <t xml:space="preserve">Total VBP plus CBP Total (Units) </t>
  </si>
  <si>
    <t xml:space="preserve">Locked CT Value Based Plan (Units) </t>
  </si>
  <si>
    <t xml:space="preserve">Total Locked CT Value Based Plan (Units) </t>
  </si>
  <si>
    <t xml:space="preserve">Locked Configuration Based Plan (Units) </t>
  </si>
  <si>
    <t xml:space="preserve">Total Locked Configuration Based Plan (Units) </t>
  </si>
  <si>
    <t xml:space="preserve">Locked VBP plus CBP Total (Units) </t>
  </si>
  <si>
    <t xml:space="preserve">Total Locked VBP plus CBP Total (Units) </t>
  </si>
  <si>
    <t>BUSINESS_UNIT Id</t>
  </si>
  <si>
    <t>BUSINESS_UNIT Desc</t>
  </si>
  <si>
    <t>BUSINESS_LINE Id</t>
  </si>
  <si>
    <t>BUSINESS_LINE Desc</t>
  </si>
  <si>
    <t>NET_ELEMENT_VERSION Id</t>
  </si>
  <si>
    <t>NET_ELEMENT_VERSION Desc</t>
  </si>
  <si>
    <t>Net_Element_Id</t>
  </si>
  <si>
    <t>Net_Element_Description</t>
  </si>
  <si>
    <t>UNIT_CLASS_ID</t>
  </si>
  <si>
    <t>SALES_ITEM Id</t>
  </si>
  <si>
    <t>SALES_ITEM Desc</t>
  </si>
  <si>
    <t>CLUSTER Id</t>
  </si>
  <si>
    <t>CLUSTER Desc</t>
  </si>
  <si>
    <t>REGION Id</t>
  </si>
  <si>
    <t>REGION Desc</t>
  </si>
  <si>
    <t>CUSTOMER_TEAM Id</t>
  </si>
  <si>
    <t>CUSTOMER_TEAM Desc</t>
  </si>
  <si>
    <t>GROUP_KEY Id</t>
  </si>
  <si>
    <t>GROUP_KEY Desc</t>
  </si>
  <si>
    <t>Global_Id</t>
  </si>
  <si>
    <t>Global_Description</t>
  </si>
  <si>
    <t>Country_Id</t>
  </si>
  <si>
    <t>Country_Description</t>
  </si>
  <si>
    <t>ROW_ID</t>
  </si>
  <si>
    <t>﻿1</t>
  </si>
  <si>
    <t>Configuration</t>
  </si>
  <si>
    <t>Missing</t>
  </si>
  <si>
    <t>0050176110_10</t>
  </si>
  <si>
    <t>'Configuration</t>
  </si>
  <si>
    <t>2013_Q2</t>
  </si>
  <si>
    <t>﻿2</t>
  </si>
  <si>
    <t>﻿3</t>
  </si>
  <si>
    <t>2013_Q3</t>
  </si>
  <si>
    <t>﻿4</t>
  </si>
  <si>
    <t>0050176110_1010</t>
  </si>
  <si>
    <t>﻿5</t>
  </si>
  <si>
    <t>﻿6</t>
  </si>
  <si>
    <t>﻿7</t>
  </si>
  <si>
    <t>0050176110_1030</t>
  </si>
  <si>
    <t>﻿8</t>
  </si>
  <si>
    <t>﻿9</t>
  </si>
  <si>
    <t>﻿10</t>
  </si>
  <si>
    <t>0050176110_1050</t>
  </si>
  <si>
    <t>﻿11</t>
  </si>
  <si>
    <t>﻿12</t>
  </si>
  <si>
    <t>﻿13</t>
  </si>
  <si>
    <t>0050176110_1070</t>
  </si>
  <si>
    <t>﻿14</t>
  </si>
  <si>
    <t>﻿15</t>
  </si>
  <si>
    <t>﻿16</t>
  </si>
  <si>
    <t>0050176110_1090</t>
  </si>
  <si>
    <t>﻿17</t>
  </si>
  <si>
    <t>﻿18</t>
  </si>
  <si>
    <t>﻿19</t>
  </si>
  <si>
    <t>0050176110_110</t>
  </si>
  <si>
    <t>﻿20</t>
  </si>
  <si>
    <t>﻿21</t>
  </si>
  <si>
    <t>﻿22</t>
  </si>
  <si>
    <t>0050176110_1130</t>
  </si>
  <si>
    <t>﻿23</t>
  </si>
  <si>
    <t>﻿24</t>
  </si>
  <si>
    <t>﻿25</t>
  </si>
  <si>
    <t>0050176110_1150</t>
  </si>
  <si>
    <t>﻿26</t>
  </si>
  <si>
    <t>﻿27</t>
  </si>
  <si>
    <t>﻿28</t>
  </si>
  <si>
    <t>0050176110_1170</t>
  </si>
  <si>
    <t>﻿29</t>
  </si>
  <si>
    <t>﻿30</t>
  </si>
  <si>
    <t>﻿31</t>
  </si>
  <si>
    <t>0050176110_1190</t>
  </si>
  <si>
    <t>﻿32</t>
  </si>
  <si>
    <t>﻿33</t>
  </si>
  <si>
    <t>﻿34</t>
  </si>
  <si>
    <t>0050176110_1210</t>
  </si>
  <si>
    <t>﻿35</t>
  </si>
  <si>
    <t>﻿36</t>
  </si>
  <si>
    <t>﻿37</t>
  </si>
  <si>
    <t>0050176110_1230</t>
  </si>
  <si>
    <t>﻿38</t>
  </si>
  <si>
    <t>﻿39</t>
  </si>
  <si>
    <t>﻿40</t>
  </si>
  <si>
    <t>0050176110_1250</t>
  </si>
  <si>
    <t>﻿41</t>
  </si>
  <si>
    <t>﻿42</t>
  </si>
  <si>
    <t>﻿43</t>
  </si>
  <si>
    <t>0050176110_1270</t>
  </si>
  <si>
    <t>﻿44</t>
  </si>
  <si>
    <t>﻿45</t>
  </si>
  <si>
    <t>﻿46</t>
  </si>
  <si>
    <t>0050176110_1290</t>
  </si>
  <si>
    <t>﻿47</t>
  </si>
  <si>
    <t>﻿48</t>
  </si>
  <si>
    <t>﻿49</t>
  </si>
  <si>
    <t>0050176110_130</t>
  </si>
  <si>
    <t>﻿50</t>
  </si>
  <si>
    <t>﻿51</t>
  </si>
  <si>
    <t>﻿52</t>
  </si>
  <si>
    <t>0050176110_1310</t>
  </si>
  <si>
    <t>﻿53</t>
  </si>
  <si>
    <t>﻿54</t>
  </si>
  <si>
    <t>﻿55</t>
  </si>
  <si>
    <t>0050176110_1330</t>
  </si>
  <si>
    <t>﻿56</t>
  </si>
  <si>
    <t>﻿57</t>
  </si>
  <si>
    <t>﻿58</t>
  </si>
  <si>
    <t>0050176110_1350</t>
  </si>
  <si>
    <t>﻿59</t>
  </si>
  <si>
    <t>﻿60</t>
  </si>
  <si>
    <t>﻿61</t>
  </si>
  <si>
    <t>0050176110_1370</t>
  </si>
  <si>
    <t>﻿62</t>
  </si>
  <si>
    <t>﻿63</t>
  </si>
  <si>
    <t>﻿64</t>
  </si>
  <si>
    <t>0050176110_1390</t>
  </si>
  <si>
    <t>﻿65</t>
  </si>
  <si>
    <t>﻿66</t>
  </si>
  <si>
    <t>﻿67</t>
  </si>
  <si>
    <t>0050176110_1410</t>
  </si>
  <si>
    <t>﻿68</t>
  </si>
  <si>
    <t>﻿69</t>
  </si>
  <si>
    <t>﻿70</t>
  </si>
  <si>
    <t>0050176110_1430</t>
  </si>
  <si>
    <t>﻿71</t>
  </si>
  <si>
    <t>﻿72</t>
  </si>
  <si>
    <t>﻿73</t>
  </si>
  <si>
    <t>0050176110_1450</t>
  </si>
  <si>
    <t>﻿74</t>
  </si>
  <si>
    <t>﻿75</t>
  </si>
  <si>
    <t>﻿76</t>
  </si>
  <si>
    <t>0050176110_1470</t>
  </si>
  <si>
    <t>﻿77</t>
  </si>
  <si>
    <t>﻿78</t>
  </si>
  <si>
    <t>﻿79</t>
  </si>
  <si>
    <t>0050176110_1490</t>
  </si>
  <si>
    <t>﻿80</t>
  </si>
  <si>
    <t>﻿81</t>
  </si>
  <si>
    <t>﻿82</t>
  </si>
  <si>
    <t>0050176110_1510</t>
  </si>
  <si>
    <t>﻿83</t>
  </si>
  <si>
    <t>﻿84</t>
  </si>
  <si>
    <t>﻿85</t>
  </si>
  <si>
    <t>0050176110_1530</t>
  </si>
  <si>
    <t>﻿86</t>
  </si>
  <si>
    <t>﻿87</t>
  </si>
  <si>
    <t>﻿88</t>
  </si>
  <si>
    <t>0050176110_1550</t>
  </si>
  <si>
    <t>﻿89</t>
  </si>
  <si>
    <t>﻿90</t>
  </si>
  <si>
    <t>﻿91</t>
  </si>
  <si>
    <t>0050176110_1570</t>
  </si>
  <si>
    <t>﻿92</t>
  </si>
  <si>
    <t>﻿93</t>
  </si>
  <si>
    <t>﻿94</t>
  </si>
  <si>
    <t>0050176110_1590</t>
  </si>
  <si>
    <t>﻿95</t>
  </si>
  <si>
    <t>﻿96</t>
  </si>
  <si>
    <t>﻿97</t>
  </si>
  <si>
    <t>0050176110_1610</t>
  </si>
  <si>
    <t>﻿98</t>
  </si>
  <si>
    <t>﻿99</t>
  </si>
  <si>
    <t>﻿100</t>
  </si>
  <si>
    <t>0050176110_1630</t>
  </si>
  <si>
    <t>﻿101</t>
  </si>
  <si>
    <t>﻿102</t>
  </si>
  <si>
    <t>﻿103</t>
  </si>
  <si>
    <t>0050176110_1650</t>
  </si>
  <si>
    <t>﻿104</t>
  </si>
  <si>
    <t>﻿105</t>
  </si>
  <si>
    <t>﻿106</t>
  </si>
  <si>
    <t>0050176110_1670</t>
  </si>
  <si>
    <t>﻿107</t>
  </si>
  <si>
    <t>﻿108</t>
  </si>
  <si>
    <t>﻿109</t>
  </si>
  <si>
    <t>0050176110_1690</t>
  </si>
  <si>
    <t>﻿110</t>
  </si>
  <si>
    <t>﻿111</t>
  </si>
  <si>
    <t>﻿112</t>
  </si>
  <si>
    <t>0050176110_1710</t>
  </si>
  <si>
    <t>﻿113</t>
  </si>
  <si>
    <t>﻿114</t>
  </si>
  <si>
    <t>﻿115</t>
  </si>
  <si>
    <t>0050176110_1730</t>
  </si>
  <si>
    <t>﻿116</t>
  </si>
  <si>
    <t>﻿117</t>
  </si>
  <si>
    <t>﻿118</t>
  </si>
  <si>
    <t>0050176110_1750</t>
  </si>
  <si>
    <t>﻿119</t>
  </si>
  <si>
    <t>﻿120</t>
  </si>
  <si>
    <t>﻿121</t>
  </si>
  <si>
    <t>0050176110_1770</t>
  </si>
  <si>
    <t>﻿122</t>
  </si>
  <si>
    <t>﻿123</t>
  </si>
  <si>
    <t>﻿124</t>
  </si>
  <si>
    <t>0050176110_1790</t>
  </si>
  <si>
    <t>﻿125</t>
  </si>
  <si>
    <t>﻿126</t>
  </si>
  <si>
    <t>﻿127</t>
  </si>
  <si>
    <t>0050176110_1810</t>
  </si>
  <si>
    <t>﻿128</t>
  </si>
  <si>
    <t>﻿129</t>
  </si>
  <si>
    <t>﻿130</t>
  </si>
  <si>
    <t>0050176110_1830</t>
  </si>
  <si>
    <t>﻿131</t>
  </si>
  <si>
    <t>﻿132</t>
  </si>
  <si>
    <t>﻿133</t>
  </si>
  <si>
    <t>0050176110_1850</t>
  </si>
  <si>
    <t>﻿134</t>
  </si>
  <si>
    <t>﻿135</t>
  </si>
  <si>
    <t>﻿136</t>
  </si>
  <si>
    <t>0050176110_1870</t>
  </si>
  <si>
    <t>﻿137</t>
  </si>
  <si>
    <t>﻿138</t>
  </si>
  <si>
    <t>﻿139</t>
  </si>
  <si>
    <t>0050176110_1890</t>
  </si>
  <si>
    <t>﻿140</t>
  </si>
  <si>
    <t>﻿141</t>
  </si>
  <si>
    <t>﻿142</t>
  </si>
  <si>
    <t>0050176110_190</t>
  </si>
  <si>
    <t>﻿143</t>
  </si>
  <si>
    <t>﻿144</t>
  </si>
  <si>
    <t>﻿145</t>
  </si>
  <si>
    <t>0050176110_1910</t>
  </si>
  <si>
    <t>﻿146</t>
  </si>
  <si>
    <t>﻿147</t>
  </si>
  <si>
    <t>﻿148</t>
  </si>
  <si>
    <t>0050176110_1930</t>
  </si>
  <si>
    <t>﻿149</t>
  </si>
  <si>
    <t>﻿150</t>
  </si>
  <si>
    <t>﻿151</t>
  </si>
  <si>
    <t>0050176110_1950</t>
  </si>
  <si>
    <t>﻿152</t>
  </si>
  <si>
    <t>﻿153</t>
  </si>
  <si>
    <t>﻿154</t>
  </si>
  <si>
    <t>0050176110_1970</t>
  </si>
  <si>
    <t>﻿155</t>
  </si>
  <si>
    <t>﻿156</t>
  </si>
  <si>
    <t>﻿157</t>
  </si>
  <si>
    <t>0050176110_1990</t>
  </si>
  <si>
    <t>﻿158</t>
  </si>
  <si>
    <t>﻿159</t>
  </si>
  <si>
    <t>﻿160</t>
  </si>
  <si>
    <t>0050176110_2010</t>
  </si>
  <si>
    <t>﻿161</t>
  </si>
  <si>
    <t>﻿162</t>
  </si>
  <si>
    <t>﻿163</t>
  </si>
  <si>
    <t>0050176110_2030</t>
  </si>
  <si>
    <t>﻿164</t>
  </si>
  <si>
    <t>﻿165</t>
  </si>
  <si>
    <t>﻿166</t>
  </si>
  <si>
    <t>0050176110_2050</t>
  </si>
  <si>
    <t>﻿167</t>
  </si>
  <si>
    <t>﻿168</t>
  </si>
  <si>
    <t>﻿169</t>
  </si>
  <si>
    <t>0050176110_2070</t>
  </si>
  <si>
    <t>﻿170</t>
  </si>
  <si>
    <t>﻿171</t>
  </si>
  <si>
    <t>﻿172</t>
  </si>
  <si>
    <t>0050176110_230</t>
  </si>
  <si>
    <t>﻿173</t>
  </si>
  <si>
    <t>﻿174</t>
  </si>
  <si>
    <t>﻿175</t>
  </si>
  <si>
    <t>0050176110_270</t>
  </si>
  <si>
    <t>﻿176</t>
  </si>
  <si>
    <t>﻿177</t>
  </si>
  <si>
    <t>﻿178</t>
  </si>
  <si>
    <t>0050176110_30</t>
  </si>
  <si>
    <t>﻿179</t>
  </si>
  <si>
    <t>﻿180</t>
  </si>
  <si>
    <t>﻿181</t>
  </si>
  <si>
    <t>0050176110_390</t>
  </si>
  <si>
    <t>﻿182</t>
  </si>
  <si>
    <t>﻿183</t>
  </si>
  <si>
    <t>﻿184</t>
  </si>
  <si>
    <t>0050176110_410</t>
  </si>
  <si>
    <t>﻿185</t>
  </si>
  <si>
    <t>﻿186</t>
  </si>
  <si>
    <t>﻿187</t>
  </si>
  <si>
    <t>0050176110_430</t>
  </si>
  <si>
    <t>﻿188</t>
  </si>
  <si>
    <t>﻿189</t>
  </si>
  <si>
    <t>﻿190</t>
  </si>
  <si>
    <t>0050176110_450</t>
  </si>
  <si>
    <t>﻿191</t>
  </si>
  <si>
    <t>﻿192</t>
  </si>
  <si>
    <t>﻿193</t>
  </si>
  <si>
    <t>0050176110_470</t>
  </si>
  <si>
    <t>﻿194</t>
  </si>
  <si>
    <t>﻿195</t>
  </si>
  <si>
    <t>﻿196</t>
  </si>
  <si>
    <t>0050176110_490</t>
  </si>
  <si>
    <t>﻿197</t>
  </si>
  <si>
    <t>﻿198</t>
  </si>
  <si>
    <t>﻿199</t>
  </si>
  <si>
    <t>0050176110_50</t>
  </si>
  <si>
    <t>﻿200</t>
  </si>
  <si>
    <t>﻿201</t>
  </si>
  <si>
    <t>﻿202</t>
  </si>
  <si>
    <t>0050176110_510</t>
  </si>
  <si>
    <t>﻿203</t>
  </si>
  <si>
    <t>﻿204</t>
  </si>
  <si>
    <t>﻿205</t>
  </si>
  <si>
    <t>0050176110_530</t>
  </si>
  <si>
    <t>﻿206</t>
  </si>
  <si>
    <t>﻿207</t>
  </si>
  <si>
    <t>﻿208</t>
  </si>
  <si>
    <t>0050176110_550</t>
  </si>
  <si>
    <t>﻿209</t>
  </si>
  <si>
    <t>﻿210</t>
  </si>
  <si>
    <t>﻿211</t>
  </si>
  <si>
    <t>0050176110_570</t>
  </si>
  <si>
    <t>﻿212</t>
  </si>
  <si>
    <t>﻿213</t>
  </si>
  <si>
    <t>﻿214</t>
  </si>
  <si>
    <t>0050176110_590</t>
  </si>
  <si>
    <t>﻿215</t>
  </si>
  <si>
    <t>﻿216</t>
  </si>
  <si>
    <t>﻿217</t>
  </si>
  <si>
    <t>0050176110_610</t>
  </si>
  <si>
    <t>﻿218</t>
  </si>
  <si>
    <t>﻿219</t>
  </si>
  <si>
    <t>﻿220</t>
  </si>
  <si>
    <t>0050176110_630</t>
  </si>
  <si>
    <t>﻿221</t>
  </si>
  <si>
    <t>﻿222</t>
  </si>
  <si>
    <t>﻿223</t>
  </si>
  <si>
    <t>0050176110_650</t>
  </si>
  <si>
    <t>﻿224</t>
  </si>
  <si>
    <t>﻿225</t>
  </si>
  <si>
    <t>﻿226</t>
  </si>
  <si>
    <t>0050176110_690</t>
  </si>
  <si>
    <t>﻿227</t>
  </si>
  <si>
    <t>﻿228</t>
  </si>
  <si>
    <t>﻿229</t>
  </si>
  <si>
    <t>0050176110_70</t>
  </si>
  <si>
    <t>﻿230</t>
  </si>
  <si>
    <t>﻿231</t>
  </si>
  <si>
    <t>﻿232</t>
  </si>
  <si>
    <t>0050176110_710</t>
  </si>
  <si>
    <t>﻿233</t>
  </si>
  <si>
    <t>﻿234</t>
  </si>
  <si>
    <t>﻿235</t>
  </si>
  <si>
    <t>0050176110_730</t>
  </si>
  <si>
    <t>﻿236</t>
  </si>
  <si>
    <t>﻿237</t>
  </si>
  <si>
    <t>﻿238</t>
  </si>
  <si>
    <t>0050176110_750</t>
  </si>
  <si>
    <t>﻿239</t>
  </si>
  <si>
    <t>﻿240</t>
  </si>
  <si>
    <t>﻿241</t>
  </si>
  <si>
    <t>0050176110_770</t>
  </si>
  <si>
    <t>﻿242</t>
  </si>
  <si>
    <t>﻿243</t>
  </si>
  <si>
    <t>﻿244</t>
  </si>
  <si>
    <t>0050176110_790</t>
  </si>
  <si>
    <t>﻿245</t>
  </si>
  <si>
    <t>﻿246</t>
  </si>
  <si>
    <t>﻿247</t>
  </si>
  <si>
    <t>0050176110_810</t>
  </si>
  <si>
    <t>﻿248</t>
  </si>
  <si>
    <t>﻿249</t>
  </si>
  <si>
    <t>﻿250</t>
  </si>
  <si>
    <t>0050176110_830</t>
  </si>
  <si>
    <t>﻿251</t>
  </si>
  <si>
    <t>﻿252</t>
  </si>
  <si>
    <t>﻿253</t>
  </si>
  <si>
    <t>0050176110_850</t>
  </si>
  <si>
    <t>﻿254</t>
  </si>
  <si>
    <t>﻿255</t>
  </si>
  <si>
    <t>﻿256</t>
  </si>
  <si>
    <t>0050176110_870</t>
  </si>
  <si>
    <t>﻿257</t>
  </si>
  <si>
    <t>﻿258</t>
  </si>
  <si>
    <t>﻿259</t>
  </si>
  <si>
    <t>0050176110_890</t>
  </si>
  <si>
    <t>﻿260</t>
  </si>
  <si>
    <t>﻿261</t>
  </si>
  <si>
    <t>﻿262</t>
  </si>
  <si>
    <t>0050176110_90</t>
  </si>
  <si>
    <t>﻿263</t>
  </si>
  <si>
    <t>﻿264</t>
  </si>
  <si>
    <t>﻿265</t>
  </si>
  <si>
    <t>0050176110_910</t>
  </si>
  <si>
    <t>﻿266</t>
  </si>
  <si>
    <t>﻿267</t>
  </si>
  <si>
    <t>﻿268</t>
  </si>
  <si>
    <t>0050176110_930</t>
  </si>
  <si>
    <t>﻿269</t>
  </si>
  <si>
    <t>﻿270</t>
  </si>
  <si>
    <t>﻿271</t>
  </si>
  <si>
    <t>0050176110_950</t>
  </si>
  <si>
    <t>﻿272</t>
  </si>
  <si>
    <t>﻿273</t>
  </si>
  <si>
    <t>﻿274</t>
  </si>
  <si>
    <t>0050176110_970</t>
  </si>
  <si>
    <t>﻿275</t>
  </si>
  <si>
    <t>﻿276</t>
  </si>
  <si>
    <t>﻿277</t>
  </si>
  <si>
    <t>0050176110_990</t>
  </si>
  <si>
    <t>﻿278</t>
  </si>
  <si>
    <t>﻿279</t>
  </si>
  <si>
    <t>﻿280</t>
  </si>
  <si>
    <t>0050195085_10</t>
  </si>
  <si>
    <t>﻿281</t>
  </si>
  <si>
    <t>﻿282</t>
  </si>
  <si>
    <t>﻿283</t>
  </si>
  <si>
    <t>Dedicated Networks</t>
  </si>
  <si>
    <t>DN</t>
  </si>
  <si>
    <t>Mature Products</t>
  </si>
  <si>
    <t>MP</t>
  </si>
  <si>
    <t>Dedicated Networks (DNW) total</t>
  </si>
  <si>
    <t>44_DN-A</t>
  </si>
  <si>
    <t>DNW Connection Master</t>
  </si>
  <si>
    <t>44_DN-A07</t>
  </si>
  <si>
    <t>Power Supply AC/DC 2x1kW</t>
  </si>
  <si>
    <t>T32006.02</t>
  </si>
  <si>
    <t>'COS</t>
  </si>
  <si>
    <t>﻿284</t>
  </si>
  <si>
    <t>﻿285</t>
  </si>
  <si>
    <t>﻿286</t>
  </si>
  <si>
    <t>﻿287</t>
  </si>
  <si>
    <t>﻿288</t>
  </si>
  <si>
    <t>2013_Q4</t>
  </si>
  <si>
    <t>﻿289</t>
  </si>
  <si>
    <t>﻿290</t>
  </si>
  <si>
    <t>﻿291</t>
  </si>
  <si>
    <t>2014_Q1</t>
  </si>
  <si>
    <t>﻿292</t>
  </si>
  <si>
    <t>Subrack 6-Slot CM</t>
  </si>
  <si>
    <t>T32009.01</t>
  </si>
  <si>
    <t>﻿293</t>
  </si>
  <si>
    <t>﻿294</t>
  </si>
  <si>
    <t>﻿295</t>
  </si>
  <si>
    <t>﻿296</t>
  </si>
  <si>
    <t>﻿297</t>
  </si>
  <si>
    <t>﻿298</t>
  </si>
  <si>
    <t>﻿299</t>
  </si>
  <si>
    <t>NBA Terminals (N)</t>
  </si>
  <si>
    <t>44_DN-A01</t>
  </si>
  <si>
    <t>DNT2Mi-fp4wG704</t>
  </si>
  <si>
    <t>T65690.02</t>
  </si>
  <si>
    <t>﻿300</t>
  </si>
  <si>
    <t>﻿301</t>
  </si>
  <si>
    <t>﻿302</t>
  </si>
  <si>
    <t>DSL2i SHDSL Regenerator</t>
  </si>
  <si>
    <t>T65595.01</t>
  </si>
  <si>
    <t>﻿303</t>
  </si>
  <si>
    <t>﻿304</t>
  </si>
  <si>
    <t>﻿305</t>
  </si>
  <si>
    <t>﻿306</t>
  </si>
  <si>
    <t>﻿307</t>
  </si>
  <si>
    <t>﻿308</t>
  </si>
  <si>
    <t>﻿309</t>
  </si>
  <si>
    <t>﻿310</t>
  </si>
  <si>
    <t>﻿311</t>
  </si>
  <si>
    <t>Network Implementation</t>
  </si>
  <si>
    <t>NIMP</t>
  </si>
  <si>
    <t>Global Services</t>
  </si>
  <si>
    <t>GS</t>
  </si>
  <si>
    <t>Ancillary Materials</t>
  </si>
  <si>
    <t>60_NIMP-A</t>
  </si>
  <si>
    <t>RES</t>
  </si>
  <si>
    <t>60_NIMP-A02</t>
  </si>
  <si>
    <t>AC box OVP kit</t>
  </si>
  <si>
    <t>CS7040003</t>
  </si>
  <si>
    <t>'Missing</t>
  </si>
  <si>
    <t>﻿312</t>
  </si>
  <si>
    <t>﻿313</t>
  </si>
  <si>
    <t>Single RAN</t>
  </si>
  <si>
    <t>SRAN</t>
  </si>
  <si>
    <t>Mobile Broadband</t>
  </si>
  <si>
    <t>MBB</t>
  </si>
  <si>
    <t>Cluster1</t>
  </si>
  <si>
    <t>China</t>
  </si>
  <si>
    <t>CN</t>
  </si>
  <si>
    <t>CUC&amp;CNC Jilin, CN</t>
  </si>
  <si>
    <t>CT CN CUC HLJ-JIL</t>
  </si>
  <si>
    <t>CUC&amp;CNC Heilongjiang, CN</t>
  </si>
  <si>
    <t>WCDMA Flexi</t>
  </si>
  <si>
    <t>129B_WFLEXI</t>
  </si>
  <si>
    <t>129B_WFLEXI1</t>
  </si>
  <si>
    <t>CHINA</t>
  </si>
  <si>
    <t>FMCA FLEXI 3U MOUNTING COVERS FRONT/BACK</t>
  </si>
  <si>
    <t>470239A</t>
  </si>
  <si>
    <t>'PCS</t>
  </si>
  <si>
    <t>﻿314</t>
  </si>
  <si>
    <t>﻿315</t>
  </si>
  <si>
    <t>﻿316</t>
  </si>
  <si>
    <t>﻿317</t>
  </si>
  <si>
    <t>﻿318</t>
  </si>
  <si>
    <t>﻿319</t>
  </si>
  <si>
    <t>﻿320</t>
  </si>
  <si>
    <t>FMFA FLEXI MOUNTING KIT FLOOR/WALL/POLE</t>
  </si>
  <si>
    <t>470149A</t>
  </si>
  <si>
    <t>﻿321</t>
  </si>
  <si>
    <t>﻿322</t>
  </si>
  <si>
    <t>﻿323</t>
  </si>
  <si>
    <t>﻿324</t>
  </si>
  <si>
    <t>﻿325</t>
  </si>
  <si>
    <t>﻿326</t>
  </si>
  <si>
    <t>﻿327</t>
  </si>
  <si>
    <t>FTCB OD CABLE RJ48C 120ohm 15M</t>
  </si>
  <si>
    <t>470309A</t>
  </si>
  <si>
    <t>﻿328</t>
  </si>
  <si>
    <t>﻿329</t>
  </si>
  <si>
    <t>﻿330</t>
  </si>
  <si>
    <t>﻿331</t>
  </si>
  <si>
    <t>﻿332</t>
  </si>
  <si>
    <t>﻿333</t>
  </si>
  <si>
    <t>﻿334</t>
  </si>
  <si>
    <t>WCDMA Radio Access</t>
  </si>
  <si>
    <t>11_WCDMA</t>
  </si>
  <si>
    <t>1_MBB</t>
  </si>
  <si>
    <t>WCDMA Flexi NodeB System Modules total</t>
  </si>
  <si>
    <t>11_WCDMA-Y</t>
  </si>
  <si>
    <t>11_WCDMA-Y01</t>
  </si>
  <si>
    <t>FTIB Transport PDH/ Ethernet/ ToP</t>
  </si>
  <si>
    <t>471720A</t>
  </si>
  <si>
    <t>﻿335</t>
  </si>
  <si>
    <t>﻿336</t>
  </si>
  <si>
    <t>﻿337</t>
  </si>
  <si>
    <t>﻿338</t>
  </si>
  <si>
    <t>﻿339</t>
  </si>
  <si>
    <t>﻿340</t>
  </si>
  <si>
    <t>﻿341</t>
  </si>
  <si>
    <t>WCDMA</t>
  </si>
  <si>
    <t>WCDMA RF and CU total</t>
  </si>
  <si>
    <t>121_RFCU</t>
  </si>
  <si>
    <t>WCDMA Flexi RF - 2100</t>
  </si>
  <si>
    <t>121_RFCU29</t>
  </si>
  <si>
    <t>FRGM Flexi RF Module 2100 Single 50 W</t>
  </si>
  <si>
    <t>471835A</t>
  </si>
  <si>
    <t>'RF</t>
  </si>
  <si>
    <t>﻿342</t>
  </si>
  <si>
    <t>﻿343</t>
  </si>
  <si>
    <t>﻿344</t>
  </si>
  <si>
    <t>﻿345</t>
  </si>
  <si>
    <t>﻿346</t>
  </si>
  <si>
    <t>﻿347</t>
  </si>
  <si>
    <t>60_NIMP-GB</t>
  </si>
  <si>
    <t>CS7040009</t>
  </si>
  <si>
    <t>﻿348</t>
  </si>
  <si>
    <t>﻿349</t>
  </si>
  <si>
    <t>Month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</si>
</sst>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1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B50A0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</font>
    <font>
      <sz val="10"/>
      <color theme="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gradientFill degree="90">
        <stop position="0">
          <color rgb="FF558FD5"/>
        </stop>
        <stop position="1">
          <color rgb="FF001848"/>
        </stop>
      </gradient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1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 applyFill="1"/>
    <xf numFmtId="0" fontId="4" fillId="0" borderId="0" xfId="0" applyFont="1"/>
    <xf numFmtId="0" fontId="6" fillId="2" borderId="0" xfId="0" applyFont="1" applyFill="1"/>
    <xf numFmtId="0" fontId="6" fillId="0" borderId="0" xfId="0" applyFont="1"/>
    <xf numFmtId="164" fontId="6" fillId="0" borderId="0" xfId="0" applyNumberFormat="1" applyFont="1"/>
    <xf numFmtId="0" fontId="4" fillId="0" borderId="0" xfId="0" applyFont="1" applyAlignment="1"/>
    <xf numFmtId="0" fontId="6" fillId="0" borderId="0" xfId="0" applyFont="1" applyAlignment="1">
      <alignment horizontal="left" indent="1"/>
    </xf>
    <xf numFmtId="0" fontId="7" fillId="0" borderId="0" xfId="0" applyFont="1" applyAlignment="1"/>
    <xf numFmtId="0" fontId="4" fillId="0" borderId="0" xfId="2"/>
    <xf numFmtId="0" fontId="4" fillId="0" borderId="0" xfId="0" applyFont="1" applyBorder="1" applyAlignment="1"/>
    <xf numFmtId="0" fontId="8" fillId="0" borderId="10" xfId="0" applyFont="1" applyBorder="1"/>
    <xf numFmtId="0" fontId="8" fillId="0" borderId="11" xfId="0" applyFont="1" applyBorder="1" applyAlignment="1"/>
    <xf numFmtId="0" fontId="3" fillId="0" borderId="10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0" xfId="0" applyFill="1"/>
    <xf numFmtId="0" fontId="6" fillId="2" borderId="0" xfId="0" applyFont="1" applyFill="1" applyAlignment="1">
      <alignment horizontal="center"/>
    </xf>
    <xf numFmtId="0" fontId="0" fillId="0" borderId="0" xfId="0" pivotButton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Fill="1"/>
    <xf numFmtId="0" fontId="10" fillId="4" borderId="0" xfId="0" applyFont="1" applyFill="1"/>
    <xf numFmtId="0" fontId="0" fillId="0" borderId="0" xfId="0" applyFont="1" applyFill="1" applyBorder="1"/>
    <xf numFmtId="38" fontId="0" fillId="0" borderId="0" xfId="0" applyNumberFormat="1" applyFont="1"/>
    <xf numFmtId="0" fontId="9" fillId="3" borderId="0" xfId="0" applyFont="1" applyFill="1"/>
    <xf numFmtId="38" fontId="9" fillId="3" borderId="0" xfId="0" applyNumberFormat="1" applyFont="1" applyFill="1"/>
    <xf numFmtId="0" fontId="10" fillId="3" borderId="0" xfId="0" applyFont="1" applyFill="1"/>
    <xf numFmtId="0" fontId="10" fillId="0" borderId="1" xfId="0" pivotButton="1" applyFont="1" applyBorder="1"/>
    <xf numFmtId="0" fontId="10" fillId="0" borderId="3" xfId="0" applyFont="1" applyBorder="1"/>
    <xf numFmtId="164" fontId="10" fillId="0" borderId="1" xfId="0" applyNumberFormat="1" applyFont="1" applyBorder="1"/>
    <xf numFmtId="0" fontId="10" fillId="0" borderId="3" xfId="0" applyNumberFormat="1" applyFont="1" applyBorder="1"/>
    <xf numFmtId="164" fontId="10" fillId="0" borderId="4" xfId="0" applyNumberFormat="1" applyFont="1" applyBorder="1"/>
    <xf numFmtId="0" fontId="10" fillId="0" borderId="5" xfId="0" applyNumberFormat="1" applyFont="1" applyBorder="1"/>
    <xf numFmtId="164" fontId="10" fillId="0" borderId="6" xfId="0" applyNumberFormat="1" applyFont="1" applyBorder="1"/>
    <xf numFmtId="0" fontId="10" fillId="0" borderId="2" xfId="0" applyNumberFormat="1" applyFont="1" applyBorder="1"/>
  </cellXfs>
  <cellStyles count="3">
    <cellStyle name="Normal" xfId="0" builtinId="0"/>
    <cellStyle name="Normal 2" xfId="1"/>
    <cellStyle name="Normal 3" xfId="2"/>
  </cellStyles>
  <dxfs count="166"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ill>
        <patternFill patternType="solid">
          <bgColor theme="9" tint="0.79998168889431442"/>
        </patternFill>
      </fill>
    </dxf>
    <dxf>
      <font>
        <b/>
      </font>
    </dxf>
    <dxf>
      <fill>
        <patternFill patternType="solid">
          <bgColor theme="9" tint="0.79998168889431442"/>
        </patternFill>
      </fill>
    </dxf>
    <dxf>
      <font>
        <b/>
      </font>
    </dxf>
    <dxf>
      <fill>
        <patternFill>
          <bgColor theme="7" tint="0.39997558519241921"/>
        </patternFill>
      </fill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sz val="10"/>
      </font>
    </dxf>
    <dxf>
      <font>
        <name val="Arial"/>
        <scheme val="none"/>
      </font>
    </dxf>
    <dxf>
      <font>
        <color theme="0"/>
      </font>
    </dxf>
    <dxf>
      <font>
        <b val="0"/>
      </font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ill>
        <patternFill patternType="solid">
          <bgColor theme="9" tint="0.79998168889431442"/>
        </patternFill>
      </fill>
    </dxf>
    <dxf>
      <font>
        <b/>
      </font>
    </dxf>
    <dxf>
      <fill>
        <patternFill patternType="solid">
          <bgColor theme="9" tint="0.79998168889431442"/>
        </patternFill>
      </fill>
    </dxf>
    <dxf>
      <font>
        <b/>
      </font>
    </dxf>
    <dxf>
      <fill>
        <patternFill>
          <bgColor theme="7" tint="0.39997558519241921"/>
        </patternFill>
      </fill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ill>
        <patternFill>
          <bgColor theme="7" tint="0.39997558519241921"/>
        </patternFill>
      </fill>
    </dxf>
    <dxf>
      <font>
        <b/>
      </font>
    </dxf>
    <dxf>
      <fill>
        <patternFill patternType="solid">
          <bgColor theme="9" tint="0.79998168889431442"/>
        </patternFill>
      </fill>
    </dxf>
    <dxf>
      <font>
        <b/>
      </font>
    </dxf>
    <dxf>
      <fill>
        <patternFill patternType="solid">
          <bgColor theme="9" tint="0.79998168889431442"/>
        </patternFill>
      </fill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border>
        <top/>
      </border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numFmt numFmtId="5" formatCode="#,##0_);\(#,##0\)"/>
    </dxf>
    <dxf>
      <font>
        <b val="0"/>
      </font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165"/>
      <tableStyleElement type="headerRow" dxfId="164"/>
      <tableStyleElement type="totalRow" dxfId="163"/>
      <tableStyleElement type="firstRowSubheading" dxfId="162"/>
      <tableStyleElement type="secondRowSubheading" dxfId="161"/>
      <tableStyleElement type="thirdRowSubheading" dxfId="160"/>
      <tableStyleElement type="pageFieldLabels" dxfId="159"/>
      <tableStyleElement type="pageFieldValues" dxfId="15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>
        <c:manualLayout>
          <c:layoutTarget val="inner"/>
          <c:xMode val="edge"/>
          <c:yMode val="edge"/>
          <c:x val="8.3265193451043884E-2"/>
          <c:y val="3.0208212844052992E-2"/>
          <c:w val="0.89899284703915083"/>
          <c:h val="0.64558286583681457"/>
        </c:manualLayout>
      </c:layout>
      <c:barChart>
        <c:barDir val="col"/>
        <c:grouping val="clustered"/>
        <c:ser>
          <c:idx val="0"/>
          <c:order val="0"/>
          <c:tx>
            <c:strRef>
              <c:f>'CT Plan Report'!$BA$5:$BB$5</c:f>
              <c:strCache>
                <c:ptCount val="1"/>
                <c:pt idx="0">
                  <c:v>CT Value Based Plan (Units) </c:v>
                </c:pt>
              </c:strCache>
            </c:strRef>
          </c:tx>
          <c:spPr>
            <a:solidFill>
              <a:schemeClr val="accent1"/>
            </a:solidFill>
            <a:effectLst/>
          </c:spPr>
          <c:cat>
            <c:strRef>
              <c:f>'CT Plan Report'!$BC$4:$CX$4</c:f>
              <c:strCache>
                <c:ptCount val="48"/>
                <c:pt idx="0">
                  <c:v>Jul-12</c:v>
                </c:pt>
                <c:pt idx="1">
                  <c:v>Aug-12</c:v>
                </c:pt>
                <c:pt idx="2">
                  <c:v>Sep-12</c:v>
                </c:pt>
                <c:pt idx="3">
                  <c:v>Oct-12</c:v>
                </c:pt>
                <c:pt idx="4">
                  <c:v>Nov-12</c:v>
                </c:pt>
                <c:pt idx="5">
                  <c:v>Dec-12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Grand Total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Report'!$BC$5:$CX$5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39998.879999999976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39998.879999999976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'CT Plan Report'!$BA$6:$BB$6</c:f>
              <c:strCache>
                <c:ptCount val="1"/>
                <c:pt idx="0">
                  <c:v>Configuration Based Plan (Units) </c:v>
                </c:pt>
              </c:strCache>
            </c:strRef>
          </c:tx>
          <c:spPr>
            <a:solidFill>
              <a:srgbClr val="92D050"/>
            </a:solidFill>
            <a:effectLst/>
          </c:spPr>
          <c:cat>
            <c:strRef>
              <c:f>'CT Plan Report'!$BC$4:$CX$4</c:f>
              <c:strCache>
                <c:ptCount val="48"/>
                <c:pt idx="0">
                  <c:v>Jul-12</c:v>
                </c:pt>
                <c:pt idx="1">
                  <c:v>Aug-12</c:v>
                </c:pt>
                <c:pt idx="2">
                  <c:v>Sep-12</c:v>
                </c:pt>
                <c:pt idx="3">
                  <c:v>Oct-12</c:v>
                </c:pt>
                <c:pt idx="4">
                  <c:v>Nov-12</c:v>
                </c:pt>
                <c:pt idx="5">
                  <c:v>Dec-12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Grand Total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Report'!$BC$6:$CX$6</c:f>
              <c:numCache>
                <c:formatCode>General</c:formatCode>
                <c:ptCount val="48"/>
                <c:pt idx="0">
                  <c:v>22000</c:v>
                </c:pt>
                <c:pt idx="1">
                  <c:v>131300</c:v>
                </c:pt>
                <c:pt idx="2">
                  <c:v>159456</c:v>
                </c:pt>
                <c:pt idx="3">
                  <c:v>98300</c:v>
                </c:pt>
                <c:pt idx="4">
                  <c:v>98300</c:v>
                </c:pt>
                <c:pt idx="5">
                  <c:v>100600</c:v>
                </c:pt>
                <c:pt idx="6">
                  <c:v>100600</c:v>
                </c:pt>
                <c:pt idx="7">
                  <c:v>98300</c:v>
                </c:pt>
                <c:pt idx="8">
                  <c:v>18789</c:v>
                </c:pt>
                <c:pt idx="9">
                  <c:v>827645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/>
        <c:axId val="162588928"/>
        <c:axId val="164884480"/>
      </c:barChart>
      <c:lineChart>
        <c:grouping val="standard"/>
        <c:ser>
          <c:idx val="2"/>
          <c:order val="2"/>
          <c:tx>
            <c:strRef>
              <c:f>'CT Plan Report'!$BA$7:$BB$7</c:f>
              <c:strCache>
                <c:ptCount val="1"/>
                <c:pt idx="0">
                  <c:v>VBP plus CBP Total (Units) </c:v>
                </c:pt>
              </c:strCache>
            </c:strRef>
          </c:tx>
          <c:spPr>
            <a:ln w="28575">
              <a:solidFill>
                <a:srgbClr val="C00000"/>
              </a:solidFill>
            </a:ln>
            <a:effectLst/>
          </c:spPr>
          <c:marker>
            <c:symbol val="none"/>
          </c:marker>
          <c:cat>
            <c:strRef>
              <c:f>'CT Plan Report'!$BC$4:$CX$4</c:f>
              <c:strCache>
                <c:ptCount val="48"/>
                <c:pt idx="0">
                  <c:v>Jul-12</c:v>
                </c:pt>
                <c:pt idx="1">
                  <c:v>Aug-12</c:v>
                </c:pt>
                <c:pt idx="2">
                  <c:v>Sep-12</c:v>
                </c:pt>
                <c:pt idx="3">
                  <c:v>Oct-12</c:v>
                </c:pt>
                <c:pt idx="4">
                  <c:v>Nov-12</c:v>
                </c:pt>
                <c:pt idx="5">
                  <c:v>Dec-12</c:v>
                </c:pt>
                <c:pt idx="6">
                  <c:v>Feb-13</c:v>
                </c:pt>
                <c:pt idx="7">
                  <c:v>Mar-13</c:v>
                </c:pt>
                <c:pt idx="8">
                  <c:v>Apr-13</c:v>
                </c:pt>
                <c:pt idx="9">
                  <c:v>Grand Total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Report'!$BC$7:$CX$7</c:f>
              <c:numCache>
                <c:formatCode>General</c:formatCode>
                <c:ptCount val="48"/>
                <c:pt idx="0">
                  <c:v>10000</c:v>
                </c:pt>
                <c:pt idx="1">
                  <c:v>131300</c:v>
                </c:pt>
                <c:pt idx="2">
                  <c:v>199454.87999999998</c:v>
                </c:pt>
                <c:pt idx="3">
                  <c:v>98300</c:v>
                </c:pt>
                <c:pt idx="4">
                  <c:v>98300</c:v>
                </c:pt>
                <c:pt idx="5">
                  <c:v>100600</c:v>
                </c:pt>
                <c:pt idx="6">
                  <c:v>100600</c:v>
                </c:pt>
                <c:pt idx="7">
                  <c:v>98300</c:v>
                </c:pt>
                <c:pt idx="8">
                  <c:v>18789</c:v>
                </c:pt>
                <c:pt idx="9">
                  <c:v>855643.88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/>
        <c:marker val="1"/>
        <c:axId val="162588928"/>
        <c:axId val="164884480"/>
      </c:lineChart>
      <c:catAx>
        <c:axId val="162588928"/>
        <c:scaling>
          <c:orientation val="minMax"/>
        </c:scaling>
        <c:axPos val="b"/>
        <c:numFmt formatCode="[$-409]mmm\-yy;@" sourceLinked="0"/>
        <c:tickLblPos val="nextTo"/>
        <c:crossAx val="164884480"/>
        <c:crosses val="autoZero"/>
        <c:auto val="1"/>
        <c:lblAlgn val="ctr"/>
        <c:lblOffset val="100"/>
      </c:catAx>
      <c:valAx>
        <c:axId val="164884480"/>
        <c:scaling>
          <c:orientation val="minMax"/>
        </c:scaling>
        <c:axPos val="l"/>
        <c:majorGridlines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tickLblPos val="nextTo"/>
        <c:crossAx val="162588928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egendEntry>
        <c:idx val="0"/>
        <c:txPr>
          <a:bodyPr/>
          <a:lstStyle/>
          <a:p>
            <a:pPr>
              <a:defRPr sz="1050" b="1"/>
            </a:pPr>
            <a:endParaRPr lang="en-US"/>
          </a:p>
        </c:txPr>
      </c:legendEntry>
      <c:layout>
        <c:manualLayout>
          <c:xMode val="edge"/>
          <c:yMode val="edge"/>
          <c:x val="0.18650297062003471"/>
          <c:y val="0.91318237672019953"/>
          <c:w val="0.6243380672253096"/>
          <c:h val="8.4319960052724532E-2"/>
        </c:manualLayout>
      </c:layout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273842</xdr:colOff>
      <xdr:row>1</xdr:row>
      <xdr:rowOff>47624</xdr:rowOff>
    </xdr:from>
    <xdr:to>
      <xdr:col>18</xdr:col>
      <xdr:colOff>145813</xdr:colOff>
      <xdr:row>16</xdr:row>
      <xdr:rowOff>11908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250032</xdr:colOff>
      <xdr:row>6</xdr:row>
      <xdr:rowOff>178596</xdr:rowOff>
    </xdr:from>
    <xdr:to>
      <xdr:col>2</xdr:col>
      <xdr:colOff>797718</xdr:colOff>
      <xdr:row>9</xdr:row>
      <xdr:rowOff>11907</xdr:rowOff>
    </xdr:to>
    <xdr:sp macro="" textlink="">
      <xdr:nvSpPr>
        <xdr:cNvPr id="8" name="Rounded Rectangle 7"/>
        <xdr:cNvSpPr/>
      </xdr:nvSpPr>
      <xdr:spPr>
        <a:xfrm>
          <a:off x="404813" y="1012034"/>
          <a:ext cx="3107530" cy="380998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CT Plan Report</a:t>
          </a:r>
          <a:endParaRPr lang="en-US" sz="1800"/>
        </a:p>
      </xdr:txBody>
    </xdr:sp>
    <xdr:clientData/>
  </xdr:twoCellAnchor>
  <xdr:twoCellAnchor editAs="oneCell">
    <xdr:from>
      <xdr:col>2</xdr:col>
      <xdr:colOff>2250279</xdr:colOff>
      <xdr:row>1</xdr:row>
      <xdr:rowOff>47624</xdr:rowOff>
    </xdr:from>
    <xdr:to>
      <xdr:col>3</xdr:col>
      <xdr:colOff>2210041</xdr:colOff>
      <xdr:row>4</xdr:row>
      <xdr:rowOff>96201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64904" y="47624"/>
          <a:ext cx="221004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1</xdr:row>
      <xdr:rowOff>95250</xdr:rowOff>
    </xdr:from>
    <xdr:to>
      <xdr:col>1</xdr:col>
      <xdr:colOff>2024063</xdr:colOff>
      <xdr:row>6</xdr:row>
      <xdr:rowOff>45164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5281" y="95250"/>
          <a:ext cx="1833563" cy="7833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gbalaji" refreshedDate="41253.47590474537" missingItemsLimit="0" createdVersion="3" refreshedVersion="3" recordCount="349">
  <cacheSource type="worksheet">
    <worksheetSource name="PIVOTDATA"/>
  </cacheSource>
  <cacheFields count="35">
    <cacheField name="ROW_ID" numFmtId="0">
      <sharedItems/>
    </cacheField>
    <cacheField name="BUSINESS_LINE Desc" numFmtId="0">
      <sharedItems count="5">
        <s v="Configuration"/>
        <s v="Dedicated Networks"/>
        <s v="Network Implementation"/>
        <s v="Single RAN"/>
        <s v="WCDMA Radio Access"/>
      </sharedItems>
    </cacheField>
    <cacheField name="BUSINESS_LINE Id" numFmtId="0">
      <sharedItems/>
    </cacheField>
    <cacheField name="BUSINESS_UNIT Desc" numFmtId="0">
      <sharedItems count="4">
        <s v="Configuration"/>
        <s v="Mature Products"/>
        <s v="Global Services"/>
        <s v="Mobile Broadband"/>
      </sharedItems>
    </cacheField>
    <cacheField name="BUSINESS_UNIT Id" numFmtId="0">
      <sharedItems/>
    </cacheField>
    <cacheField name="CLUSTER Desc" numFmtId="0">
      <sharedItems count="2">
        <s v="Missing"/>
        <s v="Cluster1"/>
      </sharedItems>
    </cacheField>
    <cacheField name="CLUSTER Id" numFmtId="0">
      <sharedItems/>
    </cacheField>
    <cacheField name="Country_Description" numFmtId="0">
      <sharedItems/>
    </cacheField>
    <cacheField name="Country_Id" numFmtId="0">
      <sharedItems/>
    </cacheField>
    <cacheField name="CUSTOMER_TEAM Desc" numFmtId="0">
      <sharedItems count="2">
        <s v="Missing"/>
        <s v="CUC&amp;CNC Jilin, CN"/>
      </sharedItems>
    </cacheField>
    <cacheField name="CUSTOMER_TEAM Id" numFmtId="0">
      <sharedItems/>
    </cacheField>
    <cacheField name="Global_Description" numFmtId="0">
      <sharedItems containsBlank="1"/>
    </cacheField>
    <cacheField name="Global_Id" numFmtId="0">
      <sharedItems containsBlank="1"/>
    </cacheField>
    <cacheField name="GROUP_KEY Desc" numFmtId="0">
      <sharedItems containsMixedTypes="1" containsNumber="1" containsInteger="1" minValue="1201" maxValue="1908" count="3">
        <n v="1201"/>
        <s v="CUC&amp;CNC Heilongjiang, CN"/>
        <n v="1908"/>
      </sharedItems>
    </cacheField>
    <cacheField name="GROUP_KEY Id" numFmtId="0">
      <sharedItems containsSemiMixedTypes="0" containsString="0" containsNumber="1" containsInteger="1" minValue="1201" maxValue="8544"/>
    </cacheField>
    <cacheField name="Net_Element_Description" numFmtId="0">
      <sharedItems/>
    </cacheField>
    <cacheField name="Net_Element_Id" numFmtId="0">
      <sharedItems/>
    </cacheField>
    <cacheField name="NET_ELEMENT_VERSION Desc" numFmtId="0">
      <sharedItems/>
    </cacheField>
    <cacheField name="NET_ELEMENT_VERSION Id" numFmtId="0">
      <sharedItems count="8">
        <s v="Configuration"/>
        <s v="44_DN-A07"/>
        <s v="44_DN-A01"/>
        <s v="60_NIMP-A02"/>
        <s v="129B_WFLEXI1"/>
        <s v="11_WCDMA-Y01"/>
        <s v="121_RFCU29"/>
        <s v="60_NIMP-GB"/>
      </sharedItems>
    </cacheField>
    <cacheField name="REGION Desc" numFmtId="0">
      <sharedItems count="1">
        <s v="Missing"/>
      </sharedItems>
    </cacheField>
    <cacheField name="REGION Id" numFmtId="0">
      <sharedItems/>
    </cacheField>
    <cacheField name="SALES_ITEM Desc" numFmtId="0">
      <sharedItems/>
    </cacheField>
    <cacheField name="SALES_ITEM Id" numFmtId="0">
      <sharedItems count="105">
        <s v="0050176110_10"/>
        <s v="0050176110_1010"/>
        <s v="0050176110_1030"/>
        <s v="0050176110_1050"/>
        <s v="0050176110_1070"/>
        <s v="0050176110_1090"/>
        <s v="0050176110_110"/>
        <s v="0050176110_1130"/>
        <s v="0050176110_1150"/>
        <s v="0050176110_1170"/>
        <s v="0050176110_1190"/>
        <s v="0050176110_1210"/>
        <s v="0050176110_1230"/>
        <s v="0050176110_1250"/>
        <s v="0050176110_1270"/>
        <s v="0050176110_1290"/>
        <s v="0050176110_130"/>
        <s v="0050176110_1310"/>
        <s v="0050176110_1330"/>
        <s v="0050176110_1350"/>
        <s v="0050176110_1370"/>
        <s v="0050176110_1390"/>
        <s v="0050176110_1410"/>
        <s v="0050176110_1430"/>
        <s v="0050176110_1450"/>
        <s v="0050176110_1470"/>
        <s v="0050176110_1490"/>
        <s v="0050176110_1510"/>
        <s v="0050176110_1530"/>
        <s v="0050176110_1550"/>
        <s v="0050176110_1570"/>
        <s v="0050176110_1590"/>
        <s v="0050176110_1610"/>
        <s v="0050176110_1630"/>
        <s v="0050176110_1650"/>
        <s v="0050176110_1670"/>
        <s v="0050176110_1690"/>
        <s v="0050176110_1710"/>
        <s v="0050176110_1730"/>
        <s v="0050176110_1750"/>
        <s v="0050176110_1770"/>
        <s v="0050176110_1790"/>
        <s v="0050176110_1810"/>
        <s v="0050176110_1830"/>
        <s v="0050176110_1850"/>
        <s v="0050176110_1870"/>
        <s v="0050176110_1890"/>
        <s v="0050176110_190"/>
        <s v="0050176110_1910"/>
        <s v="0050176110_1930"/>
        <s v="0050176110_1950"/>
        <s v="0050176110_1970"/>
        <s v="0050176110_1990"/>
        <s v="0050176110_2010"/>
        <s v="0050176110_2030"/>
        <s v="0050176110_2050"/>
        <s v="0050176110_2070"/>
        <s v="0050176110_230"/>
        <s v="0050176110_270"/>
        <s v="0050176110_30"/>
        <s v="0050176110_390"/>
        <s v="0050176110_410"/>
        <s v="0050176110_430"/>
        <s v="0050176110_450"/>
        <s v="0050176110_470"/>
        <s v="0050176110_490"/>
        <s v="0050176110_50"/>
        <s v="0050176110_510"/>
        <s v="0050176110_530"/>
        <s v="0050176110_550"/>
        <s v="0050176110_570"/>
        <s v="0050176110_590"/>
        <s v="0050176110_610"/>
        <s v="0050176110_630"/>
        <s v="0050176110_650"/>
        <s v="0050176110_690"/>
        <s v="0050176110_70"/>
        <s v="0050176110_710"/>
        <s v="0050176110_730"/>
        <s v="0050176110_750"/>
        <s v="0050176110_770"/>
        <s v="0050176110_790"/>
        <s v="0050176110_810"/>
        <s v="0050176110_830"/>
        <s v="0050176110_850"/>
        <s v="0050176110_870"/>
        <s v="0050176110_890"/>
        <s v="0050176110_90"/>
        <s v="0050176110_910"/>
        <s v="0050176110_930"/>
        <s v="0050176110_950"/>
        <s v="0050176110_970"/>
        <s v="0050176110_990"/>
        <s v="0050195085_10"/>
        <s v="T32006.02"/>
        <s v="T32009.01"/>
        <s v="T65690.02"/>
        <s v="T65595.01"/>
        <s v="CS7040003"/>
        <s v="470239A"/>
        <s v="470149A"/>
        <s v="470309A"/>
        <s v="471720A"/>
        <s v="471835A"/>
        <s v="CS7040009"/>
      </sharedItems>
    </cacheField>
    <cacheField name="UNIT_CLASS_ID" numFmtId="0">
      <sharedItems/>
    </cacheField>
    <cacheField name="Period Month" numFmtId="0">
      <sharedItems containsSemiMixedTypes="0" containsString="0" containsNumber="1" containsInteger="1" minValue="41146" maxValue="41398" count="9">
        <n v="41146"/>
        <n v="41181"/>
        <n v="41209"/>
        <n v="41237"/>
        <n v="41272"/>
        <n v="41307"/>
        <n v="41335"/>
        <n v="41370"/>
        <n v="41398"/>
      </sharedItems>
    </cacheField>
    <cacheField name="Period Start" numFmtId="0">
      <sharedItems containsSemiMixedTypes="0" containsString="0" containsNumber="1" containsInteger="1" minValue="41119" maxValue="41371" count="9">
        <n v="41119"/>
        <n v="41147"/>
        <n v="41182"/>
        <n v="41210"/>
        <n v="41238"/>
        <n v="41273"/>
        <n v="41308"/>
        <n v="41336"/>
        <n v="41371"/>
      </sharedItems>
    </cacheField>
    <cacheField name="Quarter" numFmtId="0">
      <sharedItems count="4">
        <s v="Q2"/>
        <s v="Q3"/>
        <s v="Q4"/>
        <s v="Q1"/>
      </sharedItems>
    </cacheField>
    <cacheField name="Year" numFmtId="0">
      <sharedItems containsSemiMixedTypes="0" containsString="0" containsNumber="1" containsInteger="1" minValue="2013" maxValue="2014"/>
    </cacheField>
    <cacheField name="Year_Quarter" numFmtId="0">
      <sharedItems/>
    </cacheField>
    <cacheField name="Configuration Based Plan (Units)" numFmtId="0">
      <sharedItems containsString="0" containsBlank="1" containsNumber="1" containsInteger="1" minValue="0" maxValue="60000"/>
    </cacheField>
    <cacheField name="CT Value Based Plan (Units)" numFmtId="0">
      <sharedItems containsString="0" containsBlank="1" containsNumber="1" minValue="0" maxValue="425.52"/>
    </cacheField>
    <cacheField name="Locked Configuration Based Plan (Units)" numFmtId="0">
      <sharedItems containsString="0" containsBlank="1" containsNumber="1" containsInteger="1" minValue="0" maxValue="60000"/>
    </cacheField>
    <cacheField name="Locked CT Value Based Plan (Units)" numFmtId="0">
      <sharedItems containsString="0" containsBlank="1" containsNumber="1" minValue="0" maxValue="425.52"/>
    </cacheField>
    <cacheField name="Locked VBP plus CBP Total (Units)" numFmtId="0">
      <sharedItems containsSemiMixedTypes="0" containsString="0" containsNumber="1" minValue="0" maxValue="60000"/>
    </cacheField>
    <cacheField name="VBP plus CBP Total (Units)" numFmtId="0">
      <sharedItems containsSemiMixedTypes="0" containsString="0" containsNumber="1" minValue="0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dataOnRows="1" applyNumberFormats="0" applyBorderFormats="0" applyFontFormats="0" applyPatternFormats="0" applyAlignmentFormats="0" applyWidthHeightFormats="1" dataCaption="Time Series" showError="1" updatedVersion="3" minRefreshableVersion="3" asteriskTotals="1" showMemberPropertyTips="0" itemPrintTitles="1" createdVersion="3" indent="0" compact="0" compactData="0" gridDropZones="1">
  <location ref="B22:O659" firstHeaderRow="1" firstDataRow="2" firstDataCol="4" rowPageCount="5" colPageCount="1"/>
  <pivotFields count="35">
    <pivotField compact="0" outline="0" showAll="0" defaultSubtotal="0"/>
    <pivotField axis="axisPage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axis="axisPage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</pivotField>
    <pivotField compact="0" outline="0" showAll="0" defaultSubtotal="0"/>
    <pivotField name="Date" compact="0" numFmtId="164" outline="0" subtotalTop="0" showAll="0" includeNewItemsInFilter="1" sortType="ascending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name="Month" axis="axisCol" compact="0" numFmtId="164" outline="0" subtotalTop="0" showAll="0" includeNewItemsInFilter="1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uarter 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name="Quarter - Year" subtotalCaption="?" compact="0" outline="0" subtotalTop="0" showAll="0" includeNewItemsInFilter="1" sortType="ascending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8"/>
    <field x="13"/>
    <field x="22"/>
    <field x="-2"/>
  </rowFields>
  <rowItems count="636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3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4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5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6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7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8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9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0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1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2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3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4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5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6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7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8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9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20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21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22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23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24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25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26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27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28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29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30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31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32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33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34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35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36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37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38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39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40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41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42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43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44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45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46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47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48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49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50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51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52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53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54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55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56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57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58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59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60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61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62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63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64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65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66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67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68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69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70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71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72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73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74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75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76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77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78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79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80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81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82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83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84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85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86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87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88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89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90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91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92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93"/>
      <x/>
    </i>
    <i r="3" i="1">
      <x v="1"/>
    </i>
    <i r="3" i="2">
      <x v="2"/>
    </i>
    <i r="3" i="3">
      <x v="3"/>
    </i>
    <i r="3" i="4">
      <x v="4"/>
    </i>
    <i r="3" i="5">
      <x v="5"/>
    </i>
    <i>
      <x v="1"/>
      <x/>
      <x v="94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95"/>
      <x/>
    </i>
    <i r="3" i="1">
      <x v="1"/>
    </i>
    <i r="3" i="2">
      <x v="2"/>
    </i>
    <i r="3" i="3">
      <x v="3"/>
    </i>
    <i r="3" i="4">
      <x v="4"/>
    </i>
    <i r="3" i="5">
      <x v="5"/>
    </i>
    <i>
      <x v="2"/>
      <x/>
      <x v="96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97"/>
      <x/>
    </i>
    <i r="3" i="1">
      <x v="1"/>
    </i>
    <i r="3" i="2">
      <x v="2"/>
    </i>
    <i r="3" i="3">
      <x v="3"/>
    </i>
    <i r="3" i="4">
      <x v="4"/>
    </i>
    <i r="3" i="5">
      <x v="5"/>
    </i>
    <i>
      <x v="3"/>
      <x/>
      <x v="98"/>
      <x/>
    </i>
    <i r="3" i="1">
      <x v="1"/>
    </i>
    <i r="3" i="2">
      <x v="2"/>
    </i>
    <i r="3" i="3">
      <x v="3"/>
    </i>
    <i r="3" i="4">
      <x v="4"/>
    </i>
    <i r="3" i="5">
      <x v="5"/>
    </i>
    <i>
      <x v="4"/>
      <x v="1"/>
      <x v="99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00"/>
      <x/>
    </i>
    <i r="3" i="1">
      <x v="1"/>
    </i>
    <i r="3" i="2">
      <x v="2"/>
    </i>
    <i r="3" i="3">
      <x v="3"/>
    </i>
    <i r="3" i="4">
      <x v="4"/>
    </i>
    <i r="3" i="5">
      <x v="5"/>
    </i>
    <i r="2">
      <x v="101"/>
      <x/>
    </i>
    <i r="3" i="1">
      <x v="1"/>
    </i>
    <i r="3" i="2">
      <x v="2"/>
    </i>
    <i r="3" i="3">
      <x v="3"/>
    </i>
    <i r="3" i="4">
      <x v="4"/>
    </i>
    <i r="3" i="5">
      <x v="5"/>
    </i>
    <i>
      <x v="5"/>
      <x v="1"/>
      <x v="102"/>
      <x/>
    </i>
    <i r="3" i="1">
      <x v="1"/>
    </i>
    <i r="3" i="2">
      <x v="2"/>
    </i>
    <i r="3" i="3">
      <x v="3"/>
    </i>
    <i r="3" i="4">
      <x v="4"/>
    </i>
    <i r="3" i="5">
      <x v="5"/>
    </i>
    <i>
      <x v="6"/>
      <x v="1"/>
      <x v="103"/>
      <x/>
    </i>
    <i r="3" i="1">
      <x v="1"/>
    </i>
    <i r="3" i="2">
      <x v="2"/>
    </i>
    <i r="3" i="3">
      <x v="3"/>
    </i>
    <i r="3" i="4">
      <x v="4"/>
    </i>
    <i r="3" i="5">
      <x v="5"/>
    </i>
    <i>
      <x v="7"/>
      <x v="2"/>
      <x v="104"/>
      <x/>
    </i>
    <i r="3" i="1">
      <x v="1"/>
    </i>
    <i r="3" i="2">
      <x v="2"/>
    </i>
    <i r="3" i="3">
      <x v="3"/>
    </i>
    <i r="3" i="4">
      <x v="4"/>
    </i>
    <i r="3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rowItems>
  <colFields count="1">
    <field x="2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5">
    <pageField fld="3" hier="-1"/>
    <pageField fld="1" hier="-1"/>
    <pageField fld="5" hier="-1"/>
    <pageField fld="19" hier="-1"/>
    <pageField fld="9" hier="-1"/>
  </pageFields>
  <dataFields count="6">
    <dataField name="CT Value Based Plan (Units) " fld="30" baseField="0" baseItem="0" numFmtId="38"/>
    <dataField name="Configuration Based Plan (Units) " fld="29" baseField="0" baseItem="0" numFmtId="38"/>
    <dataField name="VBP plus CBP Total (Units) " fld="34" baseField="0" baseItem="0" numFmtId="38"/>
    <dataField name="Locked CT Value Based Plan (Units) " fld="32" baseField="0" baseItem="0" numFmtId="38"/>
    <dataField name="Locked Configuration Based Plan (Units) " fld="31" baseField="0" baseItem="0" numFmtId="38"/>
    <dataField name="Locked VBP plus CBP Total (Units) " fld="33" baseField="0" baseItem="0" numFmtId="38"/>
  </dataFields>
  <formats count="51">
    <format dxfId="153">
      <pivotArea outline="0" fieldPosition="0"/>
    </format>
    <format>
      <pivotArea outline="0" fieldPosition="0"/>
    </format>
    <format dxfId="152">
      <pivotArea field="-2" type="button" dataOnly="0" labelOnly="1" outline="0" axis="axisRow" fieldPosition="3"/>
    </format>
    <format dxfId="151">
      <pivotArea field="26" type="button" dataOnly="0" labelOnly="1" outline="0"/>
    </format>
    <format dxfId="150">
      <pivotArea field="25" type="button" dataOnly="0" labelOnly="1" outline="0" axis="axisCol" fieldPosition="0"/>
    </format>
    <format dxfId="149">
      <pivotArea type="all" dataOnly="0" outline="0" fieldPosition="0"/>
    </format>
    <format dxfId="148">
      <pivotArea type="all" dataOnly="0" outline="0" fieldPosition="0"/>
    </format>
    <format dxfId="147">
      <pivotArea type="origin" dataOnly="0" labelOnly="1" outline="0" fieldPosition="0"/>
    </format>
    <format dxfId="146">
      <pivotArea field="-2" type="button" dataOnly="0" labelOnly="1" outline="0" axis="axisRow" fieldPosition="3"/>
    </format>
    <format dxfId="145">
      <pivotArea field="25" type="button" dataOnly="0" labelOnly="1" outline="0" axis="axisCol" fieldPosition="0"/>
    </format>
    <format dxfId="144">
      <pivotArea type="topRight" dataOnly="0" labelOnly="1" outline="0" fieldPosition="0"/>
    </format>
    <format dxfId="143">
      <pivotArea type="origin" dataOnly="0" labelOnly="1" outline="0" fieldPosition="0"/>
    </format>
    <format dxfId="142">
      <pivotArea field="-2" type="button" dataOnly="0" labelOnly="1" outline="0" axis="axisRow" fieldPosition="3"/>
    </format>
    <format dxfId="141">
      <pivotArea field="25" type="button" dataOnly="0" labelOnly="1" outline="0" axis="axisCol" fieldPosition="0"/>
    </format>
    <format dxfId="140">
      <pivotArea type="topRight" dataOnly="0" labelOnly="1" outline="0" fieldPosition="0"/>
    </format>
    <format dxfId="139">
      <pivotArea type="all" dataOnly="0" outline="0" fieldPosition="0"/>
    </format>
    <format dxfId="138">
      <pivotArea type="all" dataOnly="0" outline="0" fieldPosition="0"/>
    </format>
    <format dxfId="137">
      <pivotArea field="24" type="button" dataOnly="0" labelOnly="1" outline="0"/>
    </format>
    <format dxfId="136">
      <pivotArea type="origin" dataOnly="0" labelOnly="1" outline="0" fieldPosition="0"/>
    </format>
    <format dxfId="135">
      <pivotArea field="24" type="button" dataOnly="0" labelOnly="1" outline="0"/>
    </format>
    <format dxfId="134">
      <pivotArea type="topRight" dataOnly="0" labelOnly="1" outline="0" fieldPosition="0"/>
    </format>
    <format dxfId="133">
      <pivotArea type="origin" dataOnly="0" labelOnly="1" outline="0" fieldPosition="0"/>
    </format>
    <format dxfId="132">
      <pivotArea field="-2" type="button" dataOnly="0" labelOnly="1" outline="0" axis="axisRow" fieldPosition="3"/>
    </format>
    <format dxfId="131">
      <pivotArea field="24" type="button" dataOnly="0" labelOnly="1" outline="0"/>
    </format>
    <format dxfId="130">
      <pivotArea type="topRight" dataOnly="0" labelOnly="1" outline="0" fieldPosition="0"/>
    </format>
    <format dxfId="129">
      <pivotArea type="origin" dataOnly="0" labelOnly="1" outline="0" fieldPosition="0"/>
    </format>
    <format dxfId="128">
      <pivotArea field="-2" type="button" dataOnly="0" labelOnly="1" outline="0" axis="axisRow" fieldPosition="3"/>
    </format>
    <format dxfId="127">
      <pivotArea field="24" type="button" dataOnly="0" labelOnly="1" outline="0"/>
    </format>
    <format dxfId="126">
      <pivotArea type="topRight" dataOnly="0" labelOnly="1" outline="0" fieldPosition="0"/>
    </format>
    <format dxfId="125">
      <pivotArea type="all" dataOnly="0" outline="0" fieldPosition="0"/>
    </format>
    <format dxfId="124">
      <pivotArea field="-2" type="button" dataOnly="0" labelOnly="1" outline="0" axis="axisRow" fieldPosition="3"/>
    </format>
    <format dxfId="123">
      <pivotArea field="24" type="button" dataOnly="0" labelOnly="1" outline="0"/>
    </format>
    <format dxfId="122">
      <pivotArea outline="0" fieldPosition="0">
        <references count="1">
          <reference field="4294967294" count="1">
            <x v="0"/>
          </reference>
        </references>
      </pivotArea>
    </format>
    <format dxfId="121">
      <pivotArea outline="0" fieldPosition="0">
        <references count="1">
          <reference field="4294967294" count="1">
            <x v="1"/>
          </reference>
        </references>
      </pivotArea>
    </format>
    <format dxfId="120">
      <pivotArea outline="0" fieldPosition="0">
        <references count="1">
          <reference field="4294967294" count="1">
            <x v="2"/>
          </reference>
        </references>
      </pivotArea>
    </format>
    <format dxfId="119">
      <pivotArea outline="0" fieldPosition="0">
        <references count="1">
          <reference field="4294967294" count="1">
            <x v="3"/>
          </reference>
        </references>
      </pivotArea>
    </format>
    <format dxfId="118">
      <pivotArea outline="0" fieldPosition="0">
        <references count="1">
          <reference field="4294967294" count="1">
            <x v="4"/>
          </reference>
        </references>
      </pivotArea>
    </format>
    <format dxfId="117">
      <pivotArea outline="0" fieldPosition="0">
        <references count="1">
          <reference field="4294967294" count="1">
            <x v="5"/>
          </reference>
        </references>
      </pivotArea>
    </format>
    <format dxfId="116">
      <pivotArea dataOnly="0" outline="0" fieldPosition="0">
        <references count="1">
          <reference field="4294967294" count="1">
            <x v="2"/>
          </reference>
        </references>
      </pivotArea>
    </format>
    <format dxfId="115">
      <pivotArea dataOnly="0" outline="0" fieldPosition="0">
        <references count="1">
          <reference field="4294967294" count="1">
            <x v="2"/>
          </reference>
        </references>
      </pivotArea>
    </format>
    <format dxfId="114">
      <pivotArea dataOnly="0" outline="0" fieldPosition="0">
        <references count="1">
          <reference field="4294967294" count="1">
            <x v="5"/>
          </reference>
        </references>
      </pivotArea>
    </format>
    <format dxfId="113">
      <pivotArea dataOnly="0" outline="0" fieldPosition="0">
        <references count="1">
          <reference field="4294967294" count="1">
            <x v="5"/>
          </reference>
        </references>
      </pivotArea>
    </format>
    <format dxfId="112">
      <pivotArea dataOnly="0" outline="0" fieldPosition="0">
        <references count="1">
          <reference field="4294967294" count="1">
            <x v="2"/>
          </reference>
        </references>
      </pivotArea>
    </format>
    <format dxfId="111">
      <pivotArea dataOnly="0" outline="0" fieldPosition="0">
        <references count="1">
          <reference field="4294967294" count="1">
            <x v="2"/>
          </reference>
        </references>
      </pivotArea>
    </format>
    <format dxfId="110">
      <pivotArea dataOnly="0" outline="0" fieldPosition="0">
        <references count="1">
          <reference field="4294967294" count="1">
            <x v="2"/>
          </reference>
        </references>
      </pivotArea>
    </format>
    <format dxfId="109">
      <pivotArea dataOnly="0" outline="0" fieldPosition="0">
        <references count="1">
          <reference field="4294967294" count="1">
            <x v="5"/>
          </reference>
        </references>
      </pivotArea>
    </format>
    <format dxfId="108">
      <pivotArea dataOnly="0" outline="0" fieldPosition="0">
        <references count="1">
          <reference field="4294967294" count="1">
            <x v="5"/>
          </reference>
        </references>
      </pivotArea>
    </format>
    <format dxfId="107">
      <pivotArea field="18" dataOnly="0" grandRow="1" outline="0" axis="axisRow" fieldPosition="0">
        <references count="1">
          <reference field="4294967294" count="1" selected="0">
            <x v="2"/>
          </reference>
        </references>
      </pivotArea>
    </format>
    <format dxfId="106">
      <pivotArea field="18" dataOnly="0" grandRow="1" outline="0" axis="axisRow" fieldPosition="0">
        <references count="1">
          <reference field="4294967294" count="1" selected="0">
            <x v="2"/>
          </reference>
        </references>
      </pivotArea>
    </format>
    <format dxfId="105">
      <pivotArea field="18" dataOnly="0" grandRow="1" outline="0" axis="axisRow" fieldPosition="0">
        <references count="1">
          <reference field="4294967294" count="1" selected="0">
            <x v="5"/>
          </reference>
        </references>
      </pivotArea>
    </format>
    <format dxfId="104">
      <pivotArea field="18" dataOnly="0" grandRow="1" outline="0" axis="axisRow" fieldPosition="0">
        <references count="1">
          <reference field="4294967294" count="1" selected="0">
            <x v="5"/>
          </reference>
        </references>
      </pivotArea>
    </format>
  </formats>
  <pivotTableStyleInfo name="Shurtap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5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IR91:IS102" firstHeaderRow="2" firstDataRow="2" firstDataCol="1"/>
  <pivotFields count="35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numFmtId="164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2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Year" fld="27" subtotal="count" baseField="0" baseItem="0"/>
  </dataFields>
  <formats count="4">
    <format dxfId="157">
      <pivotArea type="all" dataOnly="0" outline="0" fieldPosition="0"/>
    </format>
    <format dxfId="156">
      <pivotArea type="all" dataOnly="0" outline="0" fieldPosition="0"/>
    </format>
    <format dxfId="155">
      <pivotArea type="all" dataOnly="0" outline="0" fieldPosition="0"/>
    </format>
    <format dxfId="154">
      <pivotArea type="all" dataOnly="0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50"/>
  <sheetViews>
    <sheetView workbookViewId="0"/>
  </sheetViews>
  <sheetFormatPr defaultRowHeight="12.75"/>
  <cols>
    <col min="1" max="1" width="17.7109375" customWidth="1"/>
    <col min="2" max="2" width="20.5703125" customWidth="1"/>
    <col min="3" max="3" width="17.7109375" customWidth="1"/>
    <col min="4" max="4" width="20.5703125" customWidth="1"/>
    <col min="5" max="5" width="26.140625" customWidth="1"/>
    <col min="6" max="6" width="29" customWidth="1"/>
    <col min="7" max="7" width="14.28515625" customWidth="1"/>
    <col min="8" max="8" width="22.42578125" customWidth="1"/>
    <col min="9" max="9" width="15" customWidth="1"/>
    <col min="10" max="10" width="14.5703125" customWidth="1"/>
    <col min="11" max="11" width="17.5703125" bestFit="1" customWidth="1"/>
    <col min="12" max="12" width="11.42578125" customWidth="1"/>
    <col min="13" max="13" width="14.42578125" customWidth="1"/>
    <col min="14" max="14" width="10.140625" customWidth="1"/>
    <col min="15" max="15" width="13.140625" customWidth="1"/>
    <col min="16" max="16" width="16.28515625" customWidth="1"/>
    <col min="17" max="17" width="19.28515625" customWidth="1"/>
    <col min="18" max="18" width="19.85546875" customWidth="1"/>
    <col min="19" max="19" width="22.85546875" customWidth="1"/>
    <col min="20" max="20" width="14.7109375" customWidth="1"/>
    <col min="21" max="21" width="17.7109375" customWidth="1"/>
    <col min="22" max="22" width="8.7109375" customWidth="1"/>
    <col min="23" max="23" width="16.7109375" customWidth="1"/>
    <col min="24" max="24" width="9.85546875" customWidth="1"/>
    <col min="25" max="25" width="18" customWidth="1"/>
    <col min="26" max="26" width="12" bestFit="1" customWidth="1"/>
    <col min="27" max="27" width="10.85546875" bestFit="1" customWidth="1"/>
    <col min="28" max="28" width="7.140625" bestFit="1" customWidth="1"/>
    <col min="29" max="29" width="5" bestFit="1" customWidth="1"/>
    <col min="30" max="30" width="12" bestFit="1" customWidth="1"/>
    <col min="31" max="31" width="27.7109375" bestFit="1" customWidth="1"/>
    <col min="32" max="32" width="29.140625" bestFit="1" customWidth="1"/>
    <col min="33" max="33" width="24.85546875" bestFit="1" customWidth="1"/>
    <col min="34" max="34" width="26" bestFit="1" customWidth="1"/>
    <col min="35" max="35" width="16" bestFit="1" customWidth="1"/>
    <col min="36" max="36" width="22" bestFit="1" customWidth="1"/>
    <col min="37" max="37" width="22" customWidth="1"/>
    <col min="38" max="38" width="31.28515625" bestFit="1" customWidth="1"/>
    <col min="39" max="39" width="28.5703125" bestFit="1" customWidth="1"/>
    <col min="40" max="40" width="32.140625" bestFit="1" customWidth="1"/>
    <col min="41" max="41" width="25.42578125" customWidth="1"/>
    <col min="42" max="42" width="32.140625" bestFit="1" customWidth="1"/>
    <col min="43" max="43" width="16.42578125" bestFit="1" customWidth="1"/>
    <col min="44" max="44" width="17.85546875" bestFit="1" customWidth="1"/>
  </cols>
  <sheetData>
    <row r="1" spans="1:35">
      <c r="A1" s="21" t="s">
        <v>148</v>
      </c>
      <c r="B1" s="21" t="s">
        <v>128</v>
      </c>
      <c r="C1" s="21" t="s">
        <v>127</v>
      </c>
      <c r="D1" s="21" t="s">
        <v>126</v>
      </c>
      <c r="E1" s="21" t="s">
        <v>125</v>
      </c>
      <c r="F1" s="21" t="s">
        <v>137</v>
      </c>
      <c r="G1" s="21" t="s">
        <v>136</v>
      </c>
      <c r="H1" s="21" t="s">
        <v>147</v>
      </c>
      <c r="I1" s="21" t="s">
        <v>146</v>
      </c>
      <c r="J1" s="21" t="s">
        <v>141</v>
      </c>
      <c r="K1" s="21" t="s">
        <v>140</v>
      </c>
      <c r="L1" s="21" t="s">
        <v>145</v>
      </c>
      <c r="M1" s="21" t="s">
        <v>144</v>
      </c>
      <c r="N1" t="s">
        <v>143</v>
      </c>
      <c r="O1" t="s">
        <v>142</v>
      </c>
      <c r="P1" t="s">
        <v>132</v>
      </c>
      <c r="Q1" t="s">
        <v>131</v>
      </c>
      <c r="R1" t="s">
        <v>130</v>
      </c>
      <c r="S1" t="s">
        <v>129</v>
      </c>
      <c r="T1" t="s">
        <v>139</v>
      </c>
      <c r="U1" t="s">
        <v>138</v>
      </c>
      <c r="V1" t="s">
        <v>135</v>
      </c>
      <c r="W1" t="s">
        <v>134</v>
      </c>
      <c r="X1" t="s">
        <v>133</v>
      </c>
      <c r="Y1" t="s">
        <v>67</v>
      </c>
      <c r="Z1" t="s">
        <v>70</v>
      </c>
      <c r="AA1" t="s">
        <v>71</v>
      </c>
      <c r="AB1" t="s">
        <v>72</v>
      </c>
      <c r="AC1" t="s">
        <v>73</v>
      </c>
      <c r="AD1" t="s">
        <v>111</v>
      </c>
      <c r="AE1" t="s">
        <v>110</v>
      </c>
      <c r="AF1" t="s">
        <v>108</v>
      </c>
      <c r="AG1" t="s">
        <v>107</v>
      </c>
      <c r="AH1" t="s">
        <v>109</v>
      </c>
      <c r="AI1" t="s">
        <v>112</v>
      </c>
    </row>
    <row r="2" spans="1:35">
      <c r="A2" t="s">
        <v>149</v>
      </c>
      <c r="B2" t="s">
        <v>150</v>
      </c>
      <c r="C2" t="s">
        <v>150</v>
      </c>
      <c r="D2" t="s">
        <v>150</v>
      </c>
      <c r="E2" t="s">
        <v>150</v>
      </c>
      <c r="F2" t="s">
        <v>151</v>
      </c>
      <c r="G2" t="s">
        <v>151</v>
      </c>
      <c r="H2" t="s">
        <v>151</v>
      </c>
      <c r="I2" t="s">
        <v>151</v>
      </c>
      <c r="J2" t="s">
        <v>151</v>
      </c>
      <c r="K2" t="s">
        <v>151</v>
      </c>
      <c r="L2" t="s">
        <v>151</v>
      </c>
      <c r="M2" t="s">
        <v>151</v>
      </c>
      <c r="N2">
        <v>1201</v>
      </c>
      <c r="O2">
        <v>1201</v>
      </c>
      <c r="P2" t="s">
        <v>150</v>
      </c>
      <c r="Q2" t="s">
        <v>150</v>
      </c>
      <c r="R2" t="s">
        <v>150</v>
      </c>
      <c r="S2" t="s">
        <v>150</v>
      </c>
      <c r="T2" t="s">
        <v>151</v>
      </c>
      <c r="U2" t="s">
        <v>151</v>
      </c>
      <c r="V2" t="s">
        <v>150</v>
      </c>
      <c r="W2" t="s">
        <v>152</v>
      </c>
      <c r="X2" t="s">
        <v>153</v>
      </c>
      <c r="Y2">
        <v>41146</v>
      </c>
      <c r="Z2">
        <v>41119</v>
      </c>
      <c r="AA2" t="s">
        <v>74</v>
      </c>
      <c r="AB2">
        <v>2013</v>
      </c>
      <c r="AC2" t="s">
        <v>154</v>
      </c>
      <c r="AE2">
        <v>0</v>
      </c>
      <c r="AG2">
        <v>0</v>
      </c>
      <c r="AH2">
        <v>0</v>
      </c>
      <c r="AI2">
        <v>0</v>
      </c>
    </row>
    <row r="3" spans="1:35">
      <c r="A3" t="s">
        <v>155</v>
      </c>
      <c r="B3" t="s">
        <v>150</v>
      </c>
      <c r="C3" t="s">
        <v>150</v>
      </c>
      <c r="D3" t="s">
        <v>150</v>
      </c>
      <c r="E3" t="s">
        <v>150</v>
      </c>
      <c r="F3" t="s">
        <v>151</v>
      </c>
      <c r="G3" t="s">
        <v>151</v>
      </c>
      <c r="H3" t="s">
        <v>151</v>
      </c>
      <c r="I3" t="s">
        <v>151</v>
      </c>
      <c r="J3" t="s">
        <v>151</v>
      </c>
      <c r="K3" t="s">
        <v>151</v>
      </c>
      <c r="L3" t="s">
        <v>151</v>
      </c>
      <c r="M3" t="s">
        <v>151</v>
      </c>
      <c r="N3">
        <v>1201</v>
      </c>
      <c r="O3">
        <v>1201</v>
      </c>
      <c r="P3" t="s">
        <v>150</v>
      </c>
      <c r="Q3" t="s">
        <v>150</v>
      </c>
      <c r="R3" t="s">
        <v>150</v>
      </c>
      <c r="S3" t="s">
        <v>150</v>
      </c>
      <c r="T3" t="s">
        <v>151</v>
      </c>
      <c r="U3" t="s">
        <v>151</v>
      </c>
      <c r="V3" t="s">
        <v>150</v>
      </c>
      <c r="W3" t="s">
        <v>152</v>
      </c>
      <c r="X3" t="s">
        <v>153</v>
      </c>
      <c r="Y3">
        <v>41181</v>
      </c>
      <c r="Z3">
        <v>41147</v>
      </c>
      <c r="AA3" t="s">
        <v>74</v>
      </c>
      <c r="AB3">
        <v>2013</v>
      </c>
      <c r="AC3" t="s">
        <v>154</v>
      </c>
      <c r="AE3">
        <v>0</v>
      </c>
      <c r="AG3">
        <v>0</v>
      </c>
      <c r="AH3">
        <v>0</v>
      </c>
      <c r="AI3">
        <v>0</v>
      </c>
    </row>
    <row r="4" spans="1:35">
      <c r="A4" t="s">
        <v>156</v>
      </c>
      <c r="B4" t="s">
        <v>150</v>
      </c>
      <c r="C4" t="s">
        <v>150</v>
      </c>
      <c r="D4" t="s">
        <v>150</v>
      </c>
      <c r="E4" t="s">
        <v>150</v>
      </c>
      <c r="F4" t="s">
        <v>151</v>
      </c>
      <c r="G4" t="s">
        <v>151</v>
      </c>
      <c r="H4" t="s">
        <v>151</v>
      </c>
      <c r="I4" t="s">
        <v>151</v>
      </c>
      <c r="J4" t="s">
        <v>151</v>
      </c>
      <c r="K4" t="s">
        <v>151</v>
      </c>
      <c r="L4" t="s">
        <v>151</v>
      </c>
      <c r="M4" t="s">
        <v>151</v>
      </c>
      <c r="N4">
        <v>1201</v>
      </c>
      <c r="O4">
        <v>1201</v>
      </c>
      <c r="P4" t="s">
        <v>150</v>
      </c>
      <c r="Q4" t="s">
        <v>150</v>
      </c>
      <c r="R4" t="s">
        <v>150</v>
      </c>
      <c r="S4" t="s">
        <v>150</v>
      </c>
      <c r="T4" t="s">
        <v>151</v>
      </c>
      <c r="U4" t="s">
        <v>151</v>
      </c>
      <c r="V4" t="s">
        <v>150</v>
      </c>
      <c r="W4" t="s">
        <v>152</v>
      </c>
      <c r="X4" t="s">
        <v>153</v>
      </c>
      <c r="Y4">
        <v>41209</v>
      </c>
      <c r="Z4">
        <v>41182</v>
      </c>
      <c r="AA4" t="s">
        <v>75</v>
      </c>
      <c r="AB4">
        <v>2013</v>
      </c>
      <c r="AC4" t="s">
        <v>157</v>
      </c>
      <c r="AE4">
        <v>425.52</v>
      </c>
      <c r="AG4">
        <v>425.52</v>
      </c>
      <c r="AH4">
        <v>425.52</v>
      </c>
      <c r="AI4">
        <v>425.52</v>
      </c>
    </row>
    <row r="5" spans="1:35">
      <c r="A5" t="s">
        <v>158</v>
      </c>
      <c r="B5" t="s">
        <v>150</v>
      </c>
      <c r="C5" t="s">
        <v>150</v>
      </c>
      <c r="D5" t="s">
        <v>150</v>
      </c>
      <c r="E5" t="s">
        <v>150</v>
      </c>
      <c r="F5" t="s">
        <v>151</v>
      </c>
      <c r="G5" t="s">
        <v>151</v>
      </c>
      <c r="H5" t="s">
        <v>151</v>
      </c>
      <c r="I5" t="s">
        <v>151</v>
      </c>
      <c r="J5" t="s">
        <v>151</v>
      </c>
      <c r="K5" t="s">
        <v>151</v>
      </c>
      <c r="L5" t="s">
        <v>151</v>
      </c>
      <c r="M5" t="s">
        <v>151</v>
      </c>
      <c r="N5">
        <v>1201</v>
      </c>
      <c r="O5">
        <v>1201</v>
      </c>
      <c r="P5" t="s">
        <v>150</v>
      </c>
      <c r="Q5" t="s">
        <v>150</v>
      </c>
      <c r="R5" t="s">
        <v>150</v>
      </c>
      <c r="S5" t="s">
        <v>150</v>
      </c>
      <c r="T5" t="s">
        <v>151</v>
      </c>
      <c r="U5" t="s">
        <v>151</v>
      </c>
      <c r="V5" t="s">
        <v>150</v>
      </c>
      <c r="W5" t="s">
        <v>159</v>
      </c>
      <c r="X5" t="s">
        <v>153</v>
      </c>
      <c r="Y5">
        <v>41146</v>
      </c>
      <c r="Z5">
        <v>41119</v>
      </c>
      <c r="AA5" t="s">
        <v>74</v>
      </c>
      <c r="AB5">
        <v>2013</v>
      </c>
      <c r="AC5" t="s">
        <v>154</v>
      </c>
      <c r="AE5">
        <v>0</v>
      </c>
      <c r="AG5">
        <v>0</v>
      </c>
      <c r="AH5">
        <v>0</v>
      </c>
      <c r="AI5">
        <v>0</v>
      </c>
    </row>
    <row r="6" spans="1:35">
      <c r="A6" t="s">
        <v>160</v>
      </c>
      <c r="B6" t="s">
        <v>150</v>
      </c>
      <c r="C6" t="s">
        <v>150</v>
      </c>
      <c r="D6" t="s">
        <v>150</v>
      </c>
      <c r="E6" t="s">
        <v>150</v>
      </c>
      <c r="F6" t="s">
        <v>151</v>
      </c>
      <c r="G6" t="s">
        <v>151</v>
      </c>
      <c r="H6" t="s">
        <v>151</v>
      </c>
      <c r="I6" t="s">
        <v>151</v>
      </c>
      <c r="J6" t="s">
        <v>151</v>
      </c>
      <c r="K6" t="s">
        <v>151</v>
      </c>
      <c r="L6" t="s">
        <v>151</v>
      </c>
      <c r="M6" t="s">
        <v>151</v>
      </c>
      <c r="N6">
        <v>1201</v>
      </c>
      <c r="O6">
        <v>1201</v>
      </c>
      <c r="P6" t="s">
        <v>150</v>
      </c>
      <c r="Q6" t="s">
        <v>150</v>
      </c>
      <c r="R6" t="s">
        <v>150</v>
      </c>
      <c r="S6" t="s">
        <v>150</v>
      </c>
      <c r="T6" t="s">
        <v>151</v>
      </c>
      <c r="U6" t="s">
        <v>151</v>
      </c>
      <c r="V6" t="s">
        <v>150</v>
      </c>
      <c r="W6" t="s">
        <v>159</v>
      </c>
      <c r="X6" t="s">
        <v>153</v>
      </c>
      <c r="Y6">
        <v>41181</v>
      </c>
      <c r="Z6">
        <v>41147</v>
      </c>
      <c r="AA6" t="s">
        <v>74</v>
      </c>
      <c r="AB6">
        <v>2013</v>
      </c>
      <c r="AC6" t="s">
        <v>154</v>
      </c>
      <c r="AE6">
        <v>0</v>
      </c>
      <c r="AG6">
        <v>0</v>
      </c>
      <c r="AH6">
        <v>0</v>
      </c>
      <c r="AI6">
        <v>0</v>
      </c>
    </row>
    <row r="7" spans="1:35">
      <c r="A7" t="s">
        <v>161</v>
      </c>
      <c r="B7" t="s">
        <v>150</v>
      </c>
      <c r="C7" t="s">
        <v>150</v>
      </c>
      <c r="D7" t="s">
        <v>150</v>
      </c>
      <c r="E7" t="s">
        <v>150</v>
      </c>
      <c r="F7" t="s">
        <v>151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151</v>
      </c>
      <c r="M7" t="s">
        <v>151</v>
      </c>
      <c r="N7">
        <v>1201</v>
      </c>
      <c r="O7">
        <v>1201</v>
      </c>
      <c r="P7" t="s">
        <v>150</v>
      </c>
      <c r="Q7" t="s">
        <v>150</v>
      </c>
      <c r="R7" t="s">
        <v>150</v>
      </c>
      <c r="S7" t="s">
        <v>150</v>
      </c>
      <c r="T7" t="s">
        <v>151</v>
      </c>
      <c r="U7" t="s">
        <v>151</v>
      </c>
      <c r="V7" t="s">
        <v>150</v>
      </c>
      <c r="W7" t="s">
        <v>159</v>
      </c>
      <c r="X7" t="s">
        <v>153</v>
      </c>
      <c r="Y7">
        <v>41209</v>
      </c>
      <c r="Z7">
        <v>41182</v>
      </c>
      <c r="AA7" t="s">
        <v>75</v>
      </c>
      <c r="AB7">
        <v>2013</v>
      </c>
      <c r="AC7" t="s">
        <v>157</v>
      </c>
      <c r="AE7">
        <v>425.52</v>
      </c>
      <c r="AG7">
        <v>425.52</v>
      </c>
      <c r="AH7">
        <v>425.52</v>
      </c>
      <c r="AI7">
        <v>425.52</v>
      </c>
    </row>
    <row r="8" spans="1:35">
      <c r="A8" t="s">
        <v>162</v>
      </c>
      <c r="B8" t="s">
        <v>150</v>
      </c>
      <c r="C8" t="s">
        <v>150</v>
      </c>
      <c r="D8" t="s">
        <v>150</v>
      </c>
      <c r="E8" t="s">
        <v>150</v>
      </c>
      <c r="F8" t="s">
        <v>151</v>
      </c>
      <c r="G8" t="s">
        <v>151</v>
      </c>
      <c r="H8" t="s">
        <v>151</v>
      </c>
      <c r="I8" t="s">
        <v>151</v>
      </c>
      <c r="J8" t="s">
        <v>151</v>
      </c>
      <c r="K8" t="s">
        <v>151</v>
      </c>
      <c r="L8" t="s">
        <v>151</v>
      </c>
      <c r="M8" t="s">
        <v>151</v>
      </c>
      <c r="N8">
        <v>1201</v>
      </c>
      <c r="O8">
        <v>1201</v>
      </c>
      <c r="P8" t="s">
        <v>150</v>
      </c>
      <c r="Q8" t="s">
        <v>150</v>
      </c>
      <c r="R8" t="s">
        <v>150</v>
      </c>
      <c r="S8" t="s">
        <v>150</v>
      </c>
      <c r="T8" t="s">
        <v>151</v>
      </c>
      <c r="U8" t="s">
        <v>151</v>
      </c>
      <c r="V8" t="s">
        <v>150</v>
      </c>
      <c r="W8" t="s">
        <v>163</v>
      </c>
      <c r="X8" t="s">
        <v>153</v>
      </c>
      <c r="Y8">
        <v>41146</v>
      </c>
      <c r="Z8">
        <v>41119</v>
      </c>
      <c r="AA8" t="s">
        <v>74</v>
      </c>
      <c r="AB8">
        <v>2013</v>
      </c>
      <c r="AC8" t="s">
        <v>154</v>
      </c>
      <c r="AE8">
        <v>0</v>
      </c>
      <c r="AG8">
        <v>0</v>
      </c>
      <c r="AH8">
        <v>0</v>
      </c>
      <c r="AI8">
        <v>0</v>
      </c>
    </row>
    <row r="9" spans="1:35">
      <c r="A9" t="s">
        <v>164</v>
      </c>
      <c r="B9" t="s">
        <v>150</v>
      </c>
      <c r="C9" t="s">
        <v>150</v>
      </c>
      <c r="D9" t="s">
        <v>150</v>
      </c>
      <c r="E9" t="s">
        <v>150</v>
      </c>
      <c r="F9" t="s">
        <v>151</v>
      </c>
      <c r="G9" t="s">
        <v>151</v>
      </c>
      <c r="H9" t="s">
        <v>151</v>
      </c>
      <c r="I9" t="s">
        <v>151</v>
      </c>
      <c r="J9" t="s">
        <v>151</v>
      </c>
      <c r="K9" t="s">
        <v>151</v>
      </c>
      <c r="L9" t="s">
        <v>151</v>
      </c>
      <c r="M9" t="s">
        <v>151</v>
      </c>
      <c r="N9">
        <v>1201</v>
      </c>
      <c r="O9">
        <v>1201</v>
      </c>
      <c r="P9" t="s">
        <v>150</v>
      </c>
      <c r="Q9" t="s">
        <v>150</v>
      </c>
      <c r="R9" t="s">
        <v>150</v>
      </c>
      <c r="S9" t="s">
        <v>150</v>
      </c>
      <c r="T9" t="s">
        <v>151</v>
      </c>
      <c r="U9" t="s">
        <v>151</v>
      </c>
      <c r="V9" t="s">
        <v>150</v>
      </c>
      <c r="W9" t="s">
        <v>163</v>
      </c>
      <c r="X9" t="s">
        <v>153</v>
      </c>
      <c r="Y9">
        <v>41181</v>
      </c>
      <c r="Z9">
        <v>41147</v>
      </c>
      <c r="AA9" t="s">
        <v>74</v>
      </c>
      <c r="AB9">
        <v>2013</v>
      </c>
      <c r="AC9" t="s">
        <v>154</v>
      </c>
      <c r="AE9">
        <v>0</v>
      </c>
      <c r="AG9">
        <v>0</v>
      </c>
      <c r="AH9">
        <v>0</v>
      </c>
      <c r="AI9">
        <v>0</v>
      </c>
    </row>
    <row r="10" spans="1:35">
      <c r="A10" t="s">
        <v>165</v>
      </c>
      <c r="B10" t="s">
        <v>150</v>
      </c>
      <c r="C10" t="s">
        <v>150</v>
      </c>
      <c r="D10" t="s">
        <v>150</v>
      </c>
      <c r="E10" t="s">
        <v>150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  <c r="K10" t="s">
        <v>151</v>
      </c>
      <c r="L10" t="s">
        <v>151</v>
      </c>
      <c r="M10" t="s">
        <v>151</v>
      </c>
      <c r="N10">
        <v>1201</v>
      </c>
      <c r="O10">
        <v>1201</v>
      </c>
      <c r="P10" t="s">
        <v>150</v>
      </c>
      <c r="Q10" t="s">
        <v>150</v>
      </c>
      <c r="R10" t="s">
        <v>150</v>
      </c>
      <c r="S10" t="s">
        <v>150</v>
      </c>
      <c r="T10" t="s">
        <v>151</v>
      </c>
      <c r="U10" t="s">
        <v>151</v>
      </c>
      <c r="V10" t="s">
        <v>150</v>
      </c>
      <c r="W10" t="s">
        <v>163</v>
      </c>
      <c r="X10" t="s">
        <v>153</v>
      </c>
      <c r="Y10">
        <v>41209</v>
      </c>
      <c r="Z10">
        <v>41182</v>
      </c>
      <c r="AA10" t="s">
        <v>75</v>
      </c>
      <c r="AB10">
        <v>2013</v>
      </c>
      <c r="AC10" t="s">
        <v>157</v>
      </c>
      <c r="AE10">
        <v>425.52</v>
      </c>
      <c r="AG10">
        <v>425.52</v>
      </c>
      <c r="AH10">
        <v>425.52</v>
      </c>
      <c r="AI10">
        <v>425.52</v>
      </c>
    </row>
    <row r="11" spans="1:35">
      <c r="A11" t="s">
        <v>166</v>
      </c>
      <c r="B11" t="s">
        <v>150</v>
      </c>
      <c r="C11" t="s">
        <v>150</v>
      </c>
      <c r="D11" t="s">
        <v>150</v>
      </c>
      <c r="E11" t="s">
        <v>150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>
        <v>1201</v>
      </c>
      <c r="O11">
        <v>1201</v>
      </c>
      <c r="P11" t="s">
        <v>150</v>
      </c>
      <c r="Q11" t="s">
        <v>150</v>
      </c>
      <c r="R11" t="s">
        <v>150</v>
      </c>
      <c r="S11" t="s">
        <v>150</v>
      </c>
      <c r="T11" t="s">
        <v>151</v>
      </c>
      <c r="U11" t="s">
        <v>151</v>
      </c>
      <c r="V11" t="s">
        <v>150</v>
      </c>
      <c r="W11" t="s">
        <v>167</v>
      </c>
      <c r="X11" t="s">
        <v>153</v>
      </c>
      <c r="Y11">
        <v>41146</v>
      </c>
      <c r="Z11">
        <v>41119</v>
      </c>
      <c r="AA11" t="s">
        <v>74</v>
      </c>
      <c r="AB11">
        <v>2013</v>
      </c>
      <c r="AC11" t="s">
        <v>154</v>
      </c>
      <c r="AE11">
        <v>0</v>
      </c>
      <c r="AG11">
        <v>0</v>
      </c>
      <c r="AH11">
        <v>0</v>
      </c>
      <c r="AI11">
        <v>0</v>
      </c>
    </row>
    <row r="12" spans="1:35">
      <c r="A12" t="s">
        <v>168</v>
      </c>
      <c r="B12" t="s">
        <v>150</v>
      </c>
      <c r="C12" t="s">
        <v>150</v>
      </c>
      <c r="D12" t="s">
        <v>150</v>
      </c>
      <c r="E12" t="s">
        <v>150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>
        <v>1201</v>
      </c>
      <c r="O12">
        <v>1201</v>
      </c>
      <c r="P12" t="s">
        <v>150</v>
      </c>
      <c r="Q12" t="s">
        <v>150</v>
      </c>
      <c r="R12" t="s">
        <v>150</v>
      </c>
      <c r="S12" t="s">
        <v>150</v>
      </c>
      <c r="T12" t="s">
        <v>151</v>
      </c>
      <c r="U12" t="s">
        <v>151</v>
      </c>
      <c r="V12" t="s">
        <v>150</v>
      </c>
      <c r="W12" t="s">
        <v>167</v>
      </c>
      <c r="X12" t="s">
        <v>153</v>
      </c>
      <c r="Y12">
        <v>41181</v>
      </c>
      <c r="Z12">
        <v>41147</v>
      </c>
      <c r="AA12" t="s">
        <v>74</v>
      </c>
      <c r="AB12">
        <v>2013</v>
      </c>
      <c r="AC12" t="s">
        <v>154</v>
      </c>
      <c r="AE12">
        <v>0</v>
      </c>
      <c r="AG12">
        <v>0</v>
      </c>
      <c r="AH12">
        <v>0</v>
      </c>
      <c r="AI12">
        <v>0</v>
      </c>
    </row>
    <row r="13" spans="1:35">
      <c r="A13" t="s">
        <v>169</v>
      </c>
      <c r="B13" t="s">
        <v>150</v>
      </c>
      <c r="C13" t="s">
        <v>150</v>
      </c>
      <c r="D13" t="s">
        <v>150</v>
      </c>
      <c r="E13" t="s">
        <v>150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N13">
        <v>1201</v>
      </c>
      <c r="O13">
        <v>1201</v>
      </c>
      <c r="P13" t="s">
        <v>150</v>
      </c>
      <c r="Q13" t="s">
        <v>150</v>
      </c>
      <c r="R13" t="s">
        <v>150</v>
      </c>
      <c r="S13" t="s">
        <v>150</v>
      </c>
      <c r="T13" t="s">
        <v>151</v>
      </c>
      <c r="U13" t="s">
        <v>151</v>
      </c>
      <c r="V13" t="s">
        <v>150</v>
      </c>
      <c r="W13" t="s">
        <v>167</v>
      </c>
      <c r="X13" t="s">
        <v>153</v>
      </c>
      <c r="Y13">
        <v>41209</v>
      </c>
      <c r="Z13">
        <v>41182</v>
      </c>
      <c r="AA13" t="s">
        <v>75</v>
      </c>
      <c r="AB13">
        <v>2013</v>
      </c>
      <c r="AC13" t="s">
        <v>157</v>
      </c>
      <c r="AE13">
        <v>425.52</v>
      </c>
      <c r="AG13">
        <v>425.52</v>
      </c>
      <c r="AH13">
        <v>425.52</v>
      </c>
      <c r="AI13">
        <v>425.52</v>
      </c>
    </row>
    <row r="14" spans="1:35">
      <c r="A14" t="s">
        <v>170</v>
      </c>
      <c r="B14" t="s">
        <v>150</v>
      </c>
      <c r="C14" t="s">
        <v>150</v>
      </c>
      <c r="D14" t="s">
        <v>150</v>
      </c>
      <c r="E14" t="s">
        <v>150</v>
      </c>
      <c r="F14" t="s">
        <v>151</v>
      </c>
      <c r="G14" t="s">
        <v>151</v>
      </c>
      <c r="H14" t="s">
        <v>151</v>
      </c>
      <c r="I14" t="s">
        <v>151</v>
      </c>
      <c r="J14" t="s">
        <v>151</v>
      </c>
      <c r="K14" t="s">
        <v>151</v>
      </c>
      <c r="L14" t="s">
        <v>151</v>
      </c>
      <c r="M14" t="s">
        <v>151</v>
      </c>
      <c r="N14">
        <v>1201</v>
      </c>
      <c r="O14">
        <v>1201</v>
      </c>
      <c r="P14" t="s">
        <v>150</v>
      </c>
      <c r="Q14" t="s">
        <v>150</v>
      </c>
      <c r="R14" t="s">
        <v>150</v>
      </c>
      <c r="S14" t="s">
        <v>150</v>
      </c>
      <c r="T14" t="s">
        <v>151</v>
      </c>
      <c r="U14" t="s">
        <v>151</v>
      </c>
      <c r="V14" t="s">
        <v>150</v>
      </c>
      <c r="W14" t="s">
        <v>171</v>
      </c>
      <c r="X14" t="s">
        <v>153</v>
      </c>
      <c r="Y14">
        <v>41146</v>
      </c>
      <c r="Z14">
        <v>41119</v>
      </c>
      <c r="AA14" t="s">
        <v>74</v>
      </c>
      <c r="AB14">
        <v>2013</v>
      </c>
      <c r="AC14" t="s">
        <v>154</v>
      </c>
      <c r="AE14">
        <v>0</v>
      </c>
      <c r="AG14">
        <v>0</v>
      </c>
      <c r="AH14">
        <v>0</v>
      </c>
      <c r="AI14">
        <v>0</v>
      </c>
    </row>
    <row r="15" spans="1:35">
      <c r="A15" t="s">
        <v>172</v>
      </c>
      <c r="B15" t="s">
        <v>150</v>
      </c>
      <c r="C15" t="s">
        <v>150</v>
      </c>
      <c r="D15" t="s">
        <v>150</v>
      </c>
      <c r="E15" t="s">
        <v>150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>
        <v>1201</v>
      </c>
      <c r="O15">
        <v>1201</v>
      </c>
      <c r="P15" t="s">
        <v>150</v>
      </c>
      <c r="Q15" t="s">
        <v>150</v>
      </c>
      <c r="R15" t="s">
        <v>150</v>
      </c>
      <c r="S15" t="s">
        <v>150</v>
      </c>
      <c r="T15" t="s">
        <v>151</v>
      </c>
      <c r="U15" t="s">
        <v>151</v>
      </c>
      <c r="V15" t="s">
        <v>150</v>
      </c>
      <c r="W15" t="s">
        <v>171</v>
      </c>
      <c r="X15" t="s">
        <v>153</v>
      </c>
      <c r="Y15">
        <v>41181</v>
      </c>
      <c r="Z15">
        <v>41147</v>
      </c>
      <c r="AA15" t="s">
        <v>74</v>
      </c>
      <c r="AB15">
        <v>2013</v>
      </c>
      <c r="AC15" t="s">
        <v>154</v>
      </c>
      <c r="AE15">
        <v>0</v>
      </c>
      <c r="AG15">
        <v>0</v>
      </c>
      <c r="AH15">
        <v>0</v>
      </c>
      <c r="AI15">
        <v>0</v>
      </c>
    </row>
    <row r="16" spans="1:35">
      <c r="A16" t="s">
        <v>173</v>
      </c>
      <c r="B16" t="s">
        <v>150</v>
      </c>
      <c r="C16" t="s">
        <v>150</v>
      </c>
      <c r="D16" t="s">
        <v>150</v>
      </c>
      <c r="E16" t="s">
        <v>150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>
        <v>1201</v>
      </c>
      <c r="O16">
        <v>1201</v>
      </c>
      <c r="P16" t="s">
        <v>150</v>
      </c>
      <c r="Q16" t="s">
        <v>150</v>
      </c>
      <c r="R16" t="s">
        <v>150</v>
      </c>
      <c r="S16" t="s">
        <v>150</v>
      </c>
      <c r="T16" t="s">
        <v>151</v>
      </c>
      <c r="U16" t="s">
        <v>151</v>
      </c>
      <c r="V16" t="s">
        <v>150</v>
      </c>
      <c r="W16" t="s">
        <v>171</v>
      </c>
      <c r="X16" t="s">
        <v>153</v>
      </c>
      <c r="Y16">
        <v>41209</v>
      </c>
      <c r="Z16">
        <v>41182</v>
      </c>
      <c r="AA16" t="s">
        <v>75</v>
      </c>
      <c r="AB16">
        <v>2013</v>
      </c>
      <c r="AC16" t="s">
        <v>157</v>
      </c>
      <c r="AE16">
        <v>425.52</v>
      </c>
      <c r="AG16">
        <v>425.52</v>
      </c>
      <c r="AH16">
        <v>425.52</v>
      </c>
      <c r="AI16">
        <v>425.52</v>
      </c>
    </row>
    <row r="17" spans="1:35">
      <c r="A17" t="s">
        <v>174</v>
      </c>
      <c r="B17" t="s">
        <v>150</v>
      </c>
      <c r="C17" t="s">
        <v>150</v>
      </c>
      <c r="D17" t="s">
        <v>150</v>
      </c>
      <c r="E17" t="s">
        <v>150</v>
      </c>
      <c r="F17" t="s">
        <v>151</v>
      </c>
      <c r="G17" t="s">
        <v>151</v>
      </c>
      <c r="H17" t="s">
        <v>151</v>
      </c>
      <c r="I17" t="s">
        <v>151</v>
      </c>
      <c r="J17" t="s">
        <v>151</v>
      </c>
      <c r="K17" t="s">
        <v>151</v>
      </c>
      <c r="L17" t="s">
        <v>151</v>
      </c>
      <c r="M17" t="s">
        <v>151</v>
      </c>
      <c r="N17">
        <v>1201</v>
      </c>
      <c r="O17">
        <v>1201</v>
      </c>
      <c r="P17" t="s">
        <v>150</v>
      </c>
      <c r="Q17" t="s">
        <v>150</v>
      </c>
      <c r="R17" t="s">
        <v>150</v>
      </c>
      <c r="S17" t="s">
        <v>150</v>
      </c>
      <c r="T17" t="s">
        <v>151</v>
      </c>
      <c r="U17" t="s">
        <v>151</v>
      </c>
      <c r="V17" t="s">
        <v>150</v>
      </c>
      <c r="W17" t="s">
        <v>175</v>
      </c>
      <c r="X17" t="s">
        <v>153</v>
      </c>
      <c r="Y17">
        <v>41146</v>
      </c>
      <c r="Z17">
        <v>41119</v>
      </c>
      <c r="AA17" t="s">
        <v>74</v>
      </c>
      <c r="AB17">
        <v>2013</v>
      </c>
      <c r="AC17" t="s">
        <v>154</v>
      </c>
      <c r="AE17">
        <v>0</v>
      </c>
      <c r="AG17">
        <v>0</v>
      </c>
      <c r="AH17">
        <v>0</v>
      </c>
      <c r="AI17">
        <v>0</v>
      </c>
    </row>
    <row r="18" spans="1:35">
      <c r="A18" t="s">
        <v>176</v>
      </c>
      <c r="B18" t="s">
        <v>150</v>
      </c>
      <c r="C18" t="s">
        <v>150</v>
      </c>
      <c r="D18" t="s">
        <v>150</v>
      </c>
      <c r="E18" t="s">
        <v>150</v>
      </c>
      <c r="F18" t="s">
        <v>151</v>
      </c>
      <c r="G18" t="s">
        <v>151</v>
      </c>
      <c r="H18" t="s">
        <v>151</v>
      </c>
      <c r="I18" t="s">
        <v>151</v>
      </c>
      <c r="J18" t="s">
        <v>151</v>
      </c>
      <c r="K18" t="s">
        <v>151</v>
      </c>
      <c r="L18" t="s">
        <v>151</v>
      </c>
      <c r="M18" t="s">
        <v>151</v>
      </c>
      <c r="N18">
        <v>1201</v>
      </c>
      <c r="O18">
        <v>1201</v>
      </c>
      <c r="P18" t="s">
        <v>150</v>
      </c>
      <c r="Q18" t="s">
        <v>150</v>
      </c>
      <c r="R18" t="s">
        <v>150</v>
      </c>
      <c r="S18" t="s">
        <v>150</v>
      </c>
      <c r="T18" t="s">
        <v>151</v>
      </c>
      <c r="U18" t="s">
        <v>151</v>
      </c>
      <c r="V18" t="s">
        <v>150</v>
      </c>
      <c r="W18" t="s">
        <v>175</v>
      </c>
      <c r="X18" t="s">
        <v>153</v>
      </c>
      <c r="Y18">
        <v>41181</v>
      </c>
      <c r="Z18">
        <v>41147</v>
      </c>
      <c r="AA18" t="s">
        <v>74</v>
      </c>
      <c r="AB18">
        <v>2013</v>
      </c>
      <c r="AC18" t="s">
        <v>154</v>
      </c>
      <c r="AE18">
        <v>0</v>
      </c>
      <c r="AG18">
        <v>0</v>
      </c>
      <c r="AH18">
        <v>0</v>
      </c>
      <c r="AI18">
        <v>0</v>
      </c>
    </row>
    <row r="19" spans="1:35">
      <c r="A19" t="s">
        <v>177</v>
      </c>
      <c r="B19" t="s">
        <v>150</v>
      </c>
      <c r="C19" t="s">
        <v>150</v>
      </c>
      <c r="D19" t="s">
        <v>150</v>
      </c>
      <c r="E19" t="s">
        <v>150</v>
      </c>
      <c r="F19" t="s">
        <v>151</v>
      </c>
      <c r="G19" t="s">
        <v>151</v>
      </c>
      <c r="H19" t="s">
        <v>151</v>
      </c>
      <c r="I19" t="s">
        <v>151</v>
      </c>
      <c r="J19" t="s">
        <v>151</v>
      </c>
      <c r="K19" t="s">
        <v>151</v>
      </c>
      <c r="L19" t="s">
        <v>151</v>
      </c>
      <c r="M19" t="s">
        <v>151</v>
      </c>
      <c r="N19">
        <v>1201</v>
      </c>
      <c r="O19">
        <v>1201</v>
      </c>
      <c r="P19" t="s">
        <v>150</v>
      </c>
      <c r="Q19" t="s">
        <v>150</v>
      </c>
      <c r="R19" t="s">
        <v>150</v>
      </c>
      <c r="S19" t="s">
        <v>150</v>
      </c>
      <c r="T19" t="s">
        <v>151</v>
      </c>
      <c r="U19" t="s">
        <v>151</v>
      </c>
      <c r="V19" t="s">
        <v>150</v>
      </c>
      <c r="W19" t="s">
        <v>175</v>
      </c>
      <c r="X19" t="s">
        <v>153</v>
      </c>
      <c r="Y19">
        <v>41209</v>
      </c>
      <c r="Z19">
        <v>41182</v>
      </c>
      <c r="AA19" t="s">
        <v>75</v>
      </c>
      <c r="AB19">
        <v>2013</v>
      </c>
      <c r="AC19" t="s">
        <v>157</v>
      </c>
      <c r="AE19">
        <v>425.52</v>
      </c>
      <c r="AG19">
        <v>425.52</v>
      </c>
      <c r="AH19">
        <v>425.52</v>
      </c>
      <c r="AI19">
        <v>425.52</v>
      </c>
    </row>
    <row r="20" spans="1:35">
      <c r="A20" t="s">
        <v>178</v>
      </c>
      <c r="B20" t="s">
        <v>150</v>
      </c>
      <c r="C20" t="s">
        <v>150</v>
      </c>
      <c r="D20" t="s">
        <v>150</v>
      </c>
      <c r="E20" t="s">
        <v>150</v>
      </c>
      <c r="F20" t="s">
        <v>151</v>
      </c>
      <c r="G20" t="s">
        <v>151</v>
      </c>
      <c r="H20" t="s">
        <v>151</v>
      </c>
      <c r="I20" t="s">
        <v>151</v>
      </c>
      <c r="J20" t="s">
        <v>151</v>
      </c>
      <c r="K20" t="s">
        <v>151</v>
      </c>
      <c r="L20" t="s">
        <v>151</v>
      </c>
      <c r="M20" t="s">
        <v>151</v>
      </c>
      <c r="N20">
        <v>1201</v>
      </c>
      <c r="O20">
        <v>1201</v>
      </c>
      <c r="P20" t="s">
        <v>150</v>
      </c>
      <c r="Q20" t="s">
        <v>150</v>
      </c>
      <c r="R20" t="s">
        <v>150</v>
      </c>
      <c r="S20" t="s">
        <v>150</v>
      </c>
      <c r="T20" t="s">
        <v>151</v>
      </c>
      <c r="U20" t="s">
        <v>151</v>
      </c>
      <c r="V20" t="s">
        <v>150</v>
      </c>
      <c r="W20" t="s">
        <v>179</v>
      </c>
      <c r="X20" t="s">
        <v>153</v>
      </c>
      <c r="Y20">
        <v>41146</v>
      </c>
      <c r="Z20">
        <v>41119</v>
      </c>
      <c r="AA20" t="s">
        <v>74</v>
      </c>
      <c r="AB20">
        <v>2013</v>
      </c>
      <c r="AC20" t="s">
        <v>154</v>
      </c>
      <c r="AE20">
        <v>0</v>
      </c>
      <c r="AG20">
        <v>0</v>
      </c>
      <c r="AH20">
        <v>0</v>
      </c>
      <c r="AI20">
        <v>0</v>
      </c>
    </row>
    <row r="21" spans="1:35">
      <c r="A21" t="s">
        <v>180</v>
      </c>
      <c r="B21" t="s">
        <v>150</v>
      </c>
      <c r="C21" t="s">
        <v>150</v>
      </c>
      <c r="D21" t="s">
        <v>150</v>
      </c>
      <c r="E21" t="s">
        <v>150</v>
      </c>
      <c r="F21" t="s">
        <v>151</v>
      </c>
      <c r="G21" t="s">
        <v>151</v>
      </c>
      <c r="H21" t="s">
        <v>151</v>
      </c>
      <c r="I21" t="s">
        <v>151</v>
      </c>
      <c r="J21" t="s">
        <v>151</v>
      </c>
      <c r="K21" t="s">
        <v>151</v>
      </c>
      <c r="L21" t="s">
        <v>151</v>
      </c>
      <c r="M21" t="s">
        <v>151</v>
      </c>
      <c r="N21">
        <v>1201</v>
      </c>
      <c r="O21">
        <v>1201</v>
      </c>
      <c r="P21" t="s">
        <v>150</v>
      </c>
      <c r="Q21" t="s">
        <v>150</v>
      </c>
      <c r="R21" t="s">
        <v>150</v>
      </c>
      <c r="S21" t="s">
        <v>150</v>
      </c>
      <c r="T21" t="s">
        <v>151</v>
      </c>
      <c r="U21" t="s">
        <v>151</v>
      </c>
      <c r="V21" t="s">
        <v>150</v>
      </c>
      <c r="W21" t="s">
        <v>179</v>
      </c>
      <c r="X21" t="s">
        <v>153</v>
      </c>
      <c r="Y21">
        <v>41181</v>
      </c>
      <c r="Z21">
        <v>41147</v>
      </c>
      <c r="AA21" t="s">
        <v>74</v>
      </c>
      <c r="AB21">
        <v>2013</v>
      </c>
      <c r="AC21" t="s">
        <v>154</v>
      </c>
      <c r="AE21">
        <v>0</v>
      </c>
      <c r="AG21">
        <v>0</v>
      </c>
      <c r="AH21">
        <v>0</v>
      </c>
      <c r="AI21">
        <v>0</v>
      </c>
    </row>
    <row r="22" spans="1:35">
      <c r="A22" t="s">
        <v>181</v>
      </c>
      <c r="B22" t="s">
        <v>150</v>
      </c>
      <c r="C22" t="s">
        <v>150</v>
      </c>
      <c r="D22" t="s">
        <v>150</v>
      </c>
      <c r="E22" t="s">
        <v>150</v>
      </c>
      <c r="F22" t="s">
        <v>151</v>
      </c>
      <c r="G22" t="s">
        <v>151</v>
      </c>
      <c r="H22" t="s">
        <v>151</v>
      </c>
      <c r="I22" t="s">
        <v>151</v>
      </c>
      <c r="J22" t="s">
        <v>151</v>
      </c>
      <c r="K22" t="s">
        <v>151</v>
      </c>
      <c r="L22" t="s">
        <v>151</v>
      </c>
      <c r="M22" t="s">
        <v>151</v>
      </c>
      <c r="N22">
        <v>1201</v>
      </c>
      <c r="O22">
        <v>1201</v>
      </c>
      <c r="P22" t="s">
        <v>150</v>
      </c>
      <c r="Q22" t="s">
        <v>150</v>
      </c>
      <c r="R22" t="s">
        <v>150</v>
      </c>
      <c r="S22" t="s">
        <v>150</v>
      </c>
      <c r="T22" t="s">
        <v>151</v>
      </c>
      <c r="U22" t="s">
        <v>151</v>
      </c>
      <c r="V22" t="s">
        <v>150</v>
      </c>
      <c r="W22" t="s">
        <v>179</v>
      </c>
      <c r="X22" t="s">
        <v>153</v>
      </c>
      <c r="Y22">
        <v>41209</v>
      </c>
      <c r="Z22">
        <v>41182</v>
      </c>
      <c r="AA22" t="s">
        <v>75</v>
      </c>
      <c r="AB22">
        <v>2013</v>
      </c>
      <c r="AC22" t="s">
        <v>157</v>
      </c>
      <c r="AE22">
        <v>425.52</v>
      </c>
      <c r="AG22">
        <v>425.52</v>
      </c>
      <c r="AH22">
        <v>425.52</v>
      </c>
      <c r="AI22">
        <v>425.52</v>
      </c>
    </row>
    <row r="23" spans="1:35">
      <c r="A23" t="s">
        <v>182</v>
      </c>
      <c r="B23" t="s">
        <v>150</v>
      </c>
      <c r="C23" t="s">
        <v>150</v>
      </c>
      <c r="D23" t="s">
        <v>150</v>
      </c>
      <c r="E23" t="s">
        <v>150</v>
      </c>
      <c r="F23" t="s">
        <v>151</v>
      </c>
      <c r="G23" t="s">
        <v>151</v>
      </c>
      <c r="H23" t="s">
        <v>151</v>
      </c>
      <c r="I23" t="s">
        <v>151</v>
      </c>
      <c r="J23" t="s">
        <v>151</v>
      </c>
      <c r="K23" t="s">
        <v>151</v>
      </c>
      <c r="L23" t="s">
        <v>151</v>
      </c>
      <c r="M23" t="s">
        <v>151</v>
      </c>
      <c r="N23">
        <v>1201</v>
      </c>
      <c r="O23">
        <v>1201</v>
      </c>
      <c r="P23" t="s">
        <v>150</v>
      </c>
      <c r="Q23" t="s">
        <v>150</v>
      </c>
      <c r="R23" t="s">
        <v>150</v>
      </c>
      <c r="S23" t="s">
        <v>150</v>
      </c>
      <c r="T23" t="s">
        <v>151</v>
      </c>
      <c r="U23" t="s">
        <v>151</v>
      </c>
      <c r="V23" t="s">
        <v>150</v>
      </c>
      <c r="W23" t="s">
        <v>183</v>
      </c>
      <c r="X23" t="s">
        <v>153</v>
      </c>
      <c r="Y23">
        <v>41146</v>
      </c>
      <c r="Z23">
        <v>41119</v>
      </c>
      <c r="AA23" t="s">
        <v>74</v>
      </c>
      <c r="AB23">
        <v>2013</v>
      </c>
      <c r="AC23" t="s">
        <v>154</v>
      </c>
      <c r="AE23">
        <v>0</v>
      </c>
      <c r="AG23">
        <v>0</v>
      </c>
      <c r="AH23">
        <v>0</v>
      </c>
      <c r="AI23">
        <v>0</v>
      </c>
    </row>
    <row r="24" spans="1:35">
      <c r="A24" t="s">
        <v>184</v>
      </c>
      <c r="B24" t="s">
        <v>150</v>
      </c>
      <c r="C24" t="s">
        <v>150</v>
      </c>
      <c r="D24" t="s">
        <v>150</v>
      </c>
      <c r="E24" t="s">
        <v>150</v>
      </c>
      <c r="F24" t="s">
        <v>151</v>
      </c>
      <c r="G24" t="s">
        <v>151</v>
      </c>
      <c r="H24" t="s">
        <v>151</v>
      </c>
      <c r="I24" t="s">
        <v>151</v>
      </c>
      <c r="J24" t="s">
        <v>151</v>
      </c>
      <c r="K24" t="s">
        <v>151</v>
      </c>
      <c r="L24" t="s">
        <v>151</v>
      </c>
      <c r="M24" t="s">
        <v>151</v>
      </c>
      <c r="N24">
        <v>1201</v>
      </c>
      <c r="O24">
        <v>1201</v>
      </c>
      <c r="P24" t="s">
        <v>150</v>
      </c>
      <c r="Q24" t="s">
        <v>150</v>
      </c>
      <c r="R24" t="s">
        <v>150</v>
      </c>
      <c r="S24" t="s">
        <v>150</v>
      </c>
      <c r="T24" t="s">
        <v>151</v>
      </c>
      <c r="U24" t="s">
        <v>151</v>
      </c>
      <c r="V24" t="s">
        <v>150</v>
      </c>
      <c r="W24" t="s">
        <v>183</v>
      </c>
      <c r="X24" t="s">
        <v>153</v>
      </c>
      <c r="Y24">
        <v>41181</v>
      </c>
      <c r="Z24">
        <v>41147</v>
      </c>
      <c r="AA24" t="s">
        <v>74</v>
      </c>
      <c r="AB24">
        <v>2013</v>
      </c>
      <c r="AC24" t="s">
        <v>154</v>
      </c>
      <c r="AE24">
        <v>0</v>
      </c>
      <c r="AG24">
        <v>0</v>
      </c>
      <c r="AH24">
        <v>0</v>
      </c>
      <c r="AI24">
        <v>0</v>
      </c>
    </row>
    <row r="25" spans="1:35">
      <c r="A25" t="s">
        <v>185</v>
      </c>
      <c r="B25" t="s">
        <v>150</v>
      </c>
      <c r="C25" t="s">
        <v>150</v>
      </c>
      <c r="D25" t="s">
        <v>150</v>
      </c>
      <c r="E25" t="s">
        <v>150</v>
      </c>
      <c r="F25" t="s">
        <v>151</v>
      </c>
      <c r="G25" t="s">
        <v>151</v>
      </c>
      <c r="H25" t="s">
        <v>151</v>
      </c>
      <c r="I25" t="s">
        <v>151</v>
      </c>
      <c r="J25" t="s">
        <v>151</v>
      </c>
      <c r="K25" t="s">
        <v>151</v>
      </c>
      <c r="L25" t="s">
        <v>151</v>
      </c>
      <c r="M25" t="s">
        <v>151</v>
      </c>
      <c r="N25">
        <v>1201</v>
      </c>
      <c r="O25">
        <v>1201</v>
      </c>
      <c r="P25" t="s">
        <v>150</v>
      </c>
      <c r="Q25" t="s">
        <v>150</v>
      </c>
      <c r="R25" t="s">
        <v>150</v>
      </c>
      <c r="S25" t="s">
        <v>150</v>
      </c>
      <c r="T25" t="s">
        <v>151</v>
      </c>
      <c r="U25" t="s">
        <v>151</v>
      </c>
      <c r="V25" t="s">
        <v>150</v>
      </c>
      <c r="W25" t="s">
        <v>183</v>
      </c>
      <c r="X25" t="s">
        <v>153</v>
      </c>
      <c r="Y25">
        <v>41209</v>
      </c>
      <c r="Z25">
        <v>41182</v>
      </c>
      <c r="AA25" t="s">
        <v>75</v>
      </c>
      <c r="AB25">
        <v>2013</v>
      </c>
      <c r="AC25" t="s">
        <v>157</v>
      </c>
      <c r="AE25">
        <v>425.52</v>
      </c>
      <c r="AG25">
        <v>425.52</v>
      </c>
      <c r="AH25">
        <v>425.52</v>
      </c>
      <c r="AI25">
        <v>425.52</v>
      </c>
    </row>
    <row r="26" spans="1:35">
      <c r="A26" t="s">
        <v>186</v>
      </c>
      <c r="B26" t="s">
        <v>150</v>
      </c>
      <c r="C26" t="s">
        <v>150</v>
      </c>
      <c r="D26" t="s">
        <v>150</v>
      </c>
      <c r="E26" t="s">
        <v>150</v>
      </c>
      <c r="F26" t="s">
        <v>151</v>
      </c>
      <c r="G26" t="s">
        <v>151</v>
      </c>
      <c r="H26" t="s">
        <v>151</v>
      </c>
      <c r="I26" t="s">
        <v>151</v>
      </c>
      <c r="J26" t="s">
        <v>151</v>
      </c>
      <c r="K26" t="s">
        <v>151</v>
      </c>
      <c r="L26" t="s">
        <v>151</v>
      </c>
      <c r="M26" t="s">
        <v>151</v>
      </c>
      <c r="N26">
        <v>1201</v>
      </c>
      <c r="O26">
        <v>1201</v>
      </c>
      <c r="P26" t="s">
        <v>150</v>
      </c>
      <c r="Q26" t="s">
        <v>150</v>
      </c>
      <c r="R26" t="s">
        <v>150</v>
      </c>
      <c r="S26" t="s">
        <v>150</v>
      </c>
      <c r="T26" t="s">
        <v>151</v>
      </c>
      <c r="U26" t="s">
        <v>151</v>
      </c>
      <c r="V26" t="s">
        <v>150</v>
      </c>
      <c r="W26" t="s">
        <v>187</v>
      </c>
      <c r="X26" t="s">
        <v>153</v>
      </c>
      <c r="Y26">
        <v>41146</v>
      </c>
      <c r="Z26">
        <v>41119</v>
      </c>
      <c r="AA26" t="s">
        <v>74</v>
      </c>
      <c r="AB26">
        <v>2013</v>
      </c>
      <c r="AC26" t="s">
        <v>154</v>
      </c>
      <c r="AE26">
        <v>0</v>
      </c>
      <c r="AG26">
        <v>0</v>
      </c>
      <c r="AH26">
        <v>0</v>
      </c>
      <c r="AI26">
        <v>0</v>
      </c>
    </row>
    <row r="27" spans="1:35">
      <c r="A27" t="s">
        <v>188</v>
      </c>
      <c r="B27" t="s">
        <v>150</v>
      </c>
      <c r="C27" t="s">
        <v>150</v>
      </c>
      <c r="D27" t="s">
        <v>150</v>
      </c>
      <c r="E27" t="s">
        <v>150</v>
      </c>
      <c r="F27" t="s">
        <v>151</v>
      </c>
      <c r="G27" t="s">
        <v>151</v>
      </c>
      <c r="H27" t="s">
        <v>151</v>
      </c>
      <c r="I27" t="s">
        <v>151</v>
      </c>
      <c r="J27" t="s">
        <v>151</v>
      </c>
      <c r="K27" t="s">
        <v>151</v>
      </c>
      <c r="L27" t="s">
        <v>151</v>
      </c>
      <c r="M27" t="s">
        <v>151</v>
      </c>
      <c r="N27">
        <v>1201</v>
      </c>
      <c r="O27">
        <v>1201</v>
      </c>
      <c r="P27" t="s">
        <v>150</v>
      </c>
      <c r="Q27" t="s">
        <v>150</v>
      </c>
      <c r="R27" t="s">
        <v>150</v>
      </c>
      <c r="S27" t="s">
        <v>150</v>
      </c>
      <c r="T27" t="s">
        <v>151</v>
      </c>
      <c r="U27" t="s">
        <v>151</v>
      </c>
      <c r="V27" t="s">
        <v>150</v>
      </c>
      <c r="W27" t="s">
        <v>187</v>
      </c>
      <c r="X27" t="s">
        <v>153</v>
      </c>
      <c r="Y27">
        <v>41181</v>
      </c>
      <c r="Z27">
        <v>41147</v>
      </c>
      <c r="AA27" t="s">
        <v>74</v>
      </c>
      <c r="AB27">
        <v>2013</v>
      </c>
      <c r="AC27" t="s">
        <v>154</v>
      </c>
      <c r="AE27">
        <v>0</v>
      </c>
      <c r="AG27">
        <v>0</v>
      </c>
      <c r="AH27">
        <v>0</v>
      </c>
      <c r="AI27">
        <v>0</v>
      </c>
    </row>
    <row r="28" spans="1:35">
      <c r="A28" t="s">
        <v>189</v>
      </c>
      <c r="B28" t="s">
        <v>150</v>
      </c>
      <c r="C28" t="s">
        <v>150</v>
      </c>
      <c r="D28" t="s">
        <v>150</v>
      </c>
      <c r="E28" t="s">
        <v>150</v>
      </c>
      <c r="F28" t="s">
        <v>151</v>
      </c>
      <c r="G28" t="s">
        <v>151</v>
      </c>
      <c r="H28" t="s">
        <v>151</v>
      </c>
      <c r="I28" t="s">
        <v>151</v>
      </c>
      <c r="J28" t="s">
        <v>151</v>
      </c>
      <c r="K28" t="s">
        <v>151</v>
      </c>
      <c r="L28" t="s">
        <v>151</v>
      </c>
      <c r="M28" t="s">
        <v>151</v>
      </c>
      <c r="N28">
        <v>1201</v>
      </c>
      <c r="O28">
        <v>1201</v>
      </c>
      <c r="P28" t="s">
        <v>150</v>
      </c>
      <c r="Q28" t="s">
        <v>150</v>
      </c>
      <c r="R28" t="s">
        <v>150</v>
      </c>
      <c r="S28" t="s">
        <v>150</v>
      </c>
      <c r="T28" t="s">
        <v>151</v>
      </c>
      <c r="U28" t="s">
        <v>151</v>
      </c>
      <c r="V28" t="s">
        <v>150</v>
      </c>
      <c r="W28" t="s">
        <v>187</v>
      </c>
      <c r="X28" t="s">
        <v>153</v>
      </c>
      <c r="Y28">
        <v>41209</v>
      </c>
      <c r="Z28">
        <v>41182</v>
      </c>
      <c r="AA28" t="s">
        <v>75</v>
      </c>
      <c r="AB28">
        <v>2013</v>
      </c>
      <c r="AC28" t="s">
        <v>157</v>
      </c>
      <c r="AE28">
        <v>425.52</v>
      </c>
      <c r="AG28">
        <v>425.52</v>
      </c>
      <c r="AH28">
        <v>425.52</v>
      </c>
      <c r="AI28">
        <v>425.52</v>
      </c>
    </row>
    <row r="29" spans="1:35">
      <c r="A29" t="s">
        <v>190</v>
      </c>
      <c r="B29" t="s">
        <v>150</v>
      </c>
      <c r="C29" t="s">
        <v>150</v>
      </c>
      <c r="D29" t="s">
        <v>150</v>
      </c>
      <c r="E29" t="s">
        <v>150</v>
      </c>
      <c r="F29" t="s">
        <v>151</v>
      </c>
      <c r="G29" t="s">
        <v>151</v>
      </c>
      <c r="H29" t="s">
        <v>151</v>
      </c>
      <c r="I29" t="s">
        <v>151</v>
      </c>
      <c r="J29" t="s">
        <v>151</v>
      </c>
      <c r="K29" t="s">
        <v>151</v>
      </c>
      <c r="L29" t="s">
        <v>151</v>
      </c>
      <c r="M29" t="s">
        <v>151</v>
      </c>
      <c r="N29">
        <v>1201</v>
      </c>
      <c r="O29">
        <v>1201</v>
      </c>
      <c r="P29" t="s">
        <v>150</v>
      </c>
      <c r="Q29" t="s">
        <v>150</v>
      </c>
      <c r="R29" t="s">
        <v>150</v>
      </c>
      <c r="S29" t="s">
        <v>150</v>
      </c>
      <c r="T29" t="s">
        <v>151</v>
      </c>
      <c r="U29" t="s">
        <v>151</v>
      </c>
      <c r="V29" t="s">
        <v>150</v>
      </c>
      <c r="W29" t="s">
        <v>191</v>
      </c>
      <c r="X29" t="s">
        <v>153</v>
      </c>
      <c r="Y29">
        <v>41146</v>
      </c>
      <c r="Z29">
        <v>41119</v>
      </c>
      <c r="AA29" t="s">
        <v>74</v>
      </c>
      <c r="AB29">
        <v>2013</v>
      </c>
      <c r="AC29" t="s">
        <v>154</v>
      </c>
      <c r="AE29">
        <v>0</v>
      </c>
      <c r="AG29">
        <v>0</v>
      </c>
      <c r="AH29">
        <v>0</v>
      </c>
      <c r="AI29">
        <v>0</v>
      </c>
    </row>
    <row r="30" spans="1:35">
      <c r="A30" t="s">
        <v>192</v>
      </c>
      <c r="B30" t="s">
        <v>150</v>
      </c>
      <c r="C30" t="s">
        <v>150</v>
      </c>
      <c r="D30" t="s">
        <v>150</v>
      </c>
      <c r="E30" t="s">
        <v>150</v>
      </c>
      <c r="F30" t="s">
        <v>151</v>
      </c>
      <c r="G30" t="s">
        <v>151</v>
      </c>
      <c r="H30" t="s">
        <v>151</v>
      </c>
      <c r="I30" t="s">
        <v>151</v>
      </c>
      <c r="J30" t="s">
        <v>151</v>
      </c>
      <c r="K30" t="s">
        <v>151</v>
      </c>
      <c r="L30" t="s">
        <v>151</v>
      </c>
      <c r="M30" t="s">
        <v>151</v>
      </c>
      <c r="N30">
        <v>1201</v>
      </c>
      <c r="O30">
        <v>1201</v>
      </c>
      <c r="P30" t="s">
        <v>150</v>
      </c>
      <c r="Q30" t="s">
        <v>150</v>
      </c>
      <c r="R30" t="s">
        <v>150</v>
      </c>
      <c r="S30" t="s">
        <v>150</v>
      </c>
      <c r="T30" t="s">
        <v>151</v>
      </c>
      <c r="U30" t="s">
        <v>151</v>
      </c>
      <c r="V30" t="s">
        <v>150</v>
      </c>
      <c r="W30" t="s">
        <v>191</v>
      </c>
      <c r="X30" t="s">
        <v>153</v>
      </c>
      <c r="Y30">
        <v>41181</v>
      </c>
      <c r="Z30">
        <v>41147</v>
      </c>
      <c r="AA30" t="s">
        <v>74</v>
      </c>
      <c r="AB30">
        <v>2013</v>
      </c>
      <c r="AC30" t="s">
        <v>154</v>
      </c>
      <c r="AE30">
        <v>0</v>
      </c>
      <c r="AG30">
        <v>0</v>
      </c>
      <c r="AH30">
        <v>0</v>
      </c>
      <c r="AI30">
        <v>0</v>
      </c>
    </row>
    <row r="31" spans="1:35">
      <c r="A31" t="s">
        <v>193</v>
      </c>
      <c r="B31" t="s">
        <v>150</v>
      </c>
      <c r="C31" t="s">
        <v>150</v>
      </c>
      <c r="D31" t="s">
        <v>150</v>
      </c>
      <c r="E31" t="s">
        <v>150</v>
      </c>
      <c r="F31" t="s">
        <v>151</v>
      </c>
      <c r="G31" t="s">
        <v>151</v>
      </c>
      <c r="H31" t="s">
        <v>151</v>
      </c>
      <c r="I31" t="s">
        <v>151</v>
      </c>
      <c r="J31" t="s">
        <v>151</v>
      </c>
      <c r="K31" t="s">
        <v>151</v>
      </c>
      <c r="L31" t="s">
        <v>151</v>
      </c>
      <c r="M31" t="s">
        <v>151</v>
      </c>
      <c r="N31">
        <v>1201</v>
      </c>
      <c r="O31">
        <v>1201</v>
      </c>
      <c r="P31" t="s">
        <v>150</v>
      </c>
      <c r="Q31" t="s">
        <v>150</v>
      </c>
      <c r="R31" t="s">
        <v>150</v>
      </c>
      <c r="S31" t="s">
        <v>150</v>
      </c>
      <c r="T31" t="s">
        <v>151</v>
      </c>
      <c r="U31" t="s">
        <v>151</v>
      </c>
      <c r="V31" t="s">
        <v>150</v>
      </c>
      <c r="W31" t="s">
        <v>191</v>
      </c>
      <c r="X31" t="s">
        <v>153</v>
      </c>
      <c r="Y31">
        <v>41209</v>
      </c>
      <c r="Z31">
        <v>41182</v>
      </c>
      <c r="AA31" t="s">
        <v>75</v>
      </c>
      <c r="AB31">
        <v>2013</v>
      </c>
      <c r="AC31" t="s">
        <v>157</v>
      </c>
      <c r="AE31">
        <v>425.52</v>
      </c>
      <c r="AG31">
        <v>425.52</v>
      </c>
      <c r="AH31">
        <v>425.52</v>
      </c>
      <c r="AI31">
        <v>425.52</v>
      </c>
    </row>
    <row r="32" spans="1:35">
      <c r="A32" t="s">
        <v>194</v>
      </c>
      <c r="B32" t="s">
        <v>150</v>
      </c>
      <c r="C32" t="s">
        <v>150</v>
      </c>
      <c r="D32" t="s">
        <v>150</v>
      </c>
      <c r="E32" t="s">
        <v>150</v>
      </c>
      <c r="F32" t="s">
        <v>151</v>
      </c>
      <c r="G32" t="s">
        <v>151</v>
      </c>
      <c r="H32" t="s">
        <v>151</v>
      </c>
      <c r="I32" t="s">
        <v>151</v>
      </c>
      <c r="J32" t="s">
        <v>151</v>
      </c>
      <c r="K32" t="s">
        <v>151</v>
      </c>
      <c r="L32" t="s">
        <v>151</v>
      </c>
      <c r="M32" t="s">
        <v>151</v>
      </c>
      <c r="N32">
        <v>1201</v>
      </c>
      <c r="O32">
        <v>1201</v>
      </c>
      <c r="P32" t="s">
        <v>150</v>
      </c>
      <c r="Q32" t="s">
        <v>150</v>
      </c>
      <c r="R32" t="s">
        <v>150</v>
      </c>
      <c r="S32" t="s">
        <v>150</v>
      </c>
      <c r="T32" t="s">
        <v>151</v>
      </c>
      <c r="U32" t="s">
        <v>151</v>
      </c>
      <c r="V32" t="s">
        <v>150</v>
      </c>
      <c r="W32" t="s">
        <v>195</v>
      </c>
      <c r="X32" t="s">
        <v>153</v>
      </c>
      <c r="Y32">
        <v>41146</v>
      </c>
      <c r="Z32">
        <v>41119</v>
      </c>
      <c r="AA32" t="s">
        <v>74</v>
      </c>
      <c r="AB32">
        <v>2013</v>
      </c>
      <c r="AC32" t="s">
        <v>154</v>
      </c>
      <c r="AE32">
        <v>0</v>
      </c>
      <c r="AG32">
        <v>0</v>
      </c>
      <c r="AH32">
        <v>0</v>
      </c>
      <c r="AI32">
        <v>0</v>
      </c>
    </row>
    <row r="33" spans="1:35">
      <c r="A33" t="s">
        <v>196</v>
      </c>
      <c r="B33" t="s">
        <v>150</v>
      </c>
      <c r="C33" t="s">
        <v>150</v>
      </c>
      <c r="D33" t="s">
        <v>150</v>
      </c>
      <c r="E33" t="s">
        <v>150</v>
      </c>
      <c r="F33" t="s">
        <v>151</v>
      </c>
      <c r="G33" t="s">
        <v>151</v>
      </c>
      <c r="H33" t="s">
        <v>151</v>
      </c>
      <c r="I33" t="s">
        <v>151</v>
      </c>
      <c r="J33" t="s">
        <v>151</v>
      </c>
      <c r="K33" t="s">
        <v>151</v>
      </c>
      <c r="L33" t="s">
        <v>151</v>
      </c>
      <c r="M33" t="s">
        <v>151</v>
      </c>
      <c r="N33">
        <v>1201</v>
      </c>
      <c r="O33">
        <v>1201</v>
      </c>
      <c r="P33" t="s">
        <v>150</v>
      </c>
      <c r="Q33" t="s">
        <v>150</v>
      </c>
      <c r="R33" t="s">
        <v>150</v>
      </c>
      <c r="S33" t="s">
        <v>150</v>
      </c>
      <c r="T33" t="s">
        <v>151</v>
      </c>
      <c r="U33" t="s">
        <v>151</v>
      </c>
      <c r="V33" t="s">
        <v>150</v>
      </c>
      <c r="W33" t="s">
        <v>195</v>
      </c>
      <c r="X33" t="s">
        <v>153</v>
      </c>
      <c r="Y33">
        <v>41181</v>
      </c>
      <c r="Z33">
        <v>41147</v>
      </c>
      <c r="AA33" t="s">
        <v>74</v>
      </c>
      <c r="AB33">
        <v>2013</v>
      </c>
      <c r="AC33" t="s">
        <v>154</v>
      </c>
      <c r="AE33">
        <v>0</v>
      </c>
      <c r="AG33">
        <v>0</v>
      </c>
      <c r="AH33">
        <v>0</v>
      </c>
      <c r="AI33">
        <v>0</v>
      </c>
    </row>
    <row r="34" spans="1:35">
      <c r="A34" t="s">
        <v>197</v>
      </c>
      <c r="B34" t="s">
        <v>150</v>
      </c>
      <c r="C34" t="s">
        <v>150</v>
      </c>
      <c r="D34" t="s">
        <v>150</v>
      </c>
      <c r="E34" t="s">
        <v>150</v>
      </c>
      <c r="F34" t="s">
        <v>151</v>
      </c>
      <c r="G34" t="s">
        <v>151</v>
      </c>
      <c r="H34" t="s">
        <v>151</v>
      </c>
      <c r="I34" t="s">
        <v>151</v>
      </c>
      <c r="J34" t="s">
        <v>151</v>
      </c>
      <c r="K34" t="s">
        <v>151</v>
      </c>
      <c r="L34" t="s">
        <v>151</v>
      </c>
      <c r="M34" t="s">
        <v>151</v>
      </c>
      <c r="N34">
        <v>1201</v>
      </c>
      <c r="O34">
        <v>1201</v>
      </c>
      <c r="P34" t="s">
        <v>150</v>
      </c>
      <c r="Q34" t="s">
        <v>150</v>
      </c>
      <c r="R34" t="s">
        <v>150</v>
      </c>
      <c r="S34" t="s">
        <v>150</v>
      </c>
      <c r="T34" t="s">
        <v>151</v>
      </c>
      <c r="U34" t="s">
        <v>151</v>
      </c>
      <c r="V34" t="s">
        <v>150</v>
      </c>
      <c r="W34" t="s">
        <v>195</v>
      </c>
      <c r="X34" t="s">
        <v>153</v>
      </c>
      <c r="Y34">
        <v>41209</v>
      </c>
      <c r="Z34">
        <v>41182</v>
      </c>
      <c r="AA34" t="s">
        <v>75</v>
      </c>
      <c r="AB34">
        <v>2013</v>
      </c>
      <c r="AC34" t="s">
        <v>157</v>
      </c>
      <c r="AE34">
        <v>425.52</v>
      </c>
      <c r="AG34">
        <v>425.52</v>
      </c>
      <c r="AH34">
        <v>425.52</v>
      </c>
      <c r="AI34">
        <v>425.52</v>
      </c>
    </row>
    <row r="35" spans="1:35">
      <c r="A35" t="s">
        <v>198</v>
      </c>
      <c r="B35" t="s">
        <v>150</v>
      </c>
      <c r="C35" t="s">
        <v>150</v>
      </c>
      <c r="D35" t="s">
        <v>150</v>
      </c>
      <c r="E35" t="s">
        <v>150</v>
      </c>
      <c r="F35" t="s">
        <v>151</v>
      </c>
      <c r="G35" t="s">
        <v>151</v>
      </c>
      <c r="H35" t="s">
        <v>151</v>
      </c>
      <c r="I35" t="s">
        <v>151</v>
      </c>
      <c r="J35" t="s">
        <v>151</v>
      </c>
      <c r="K35" t="s">
        <v>151</v>
      </c>
      <c r="L35" t="s">
        <v>151</v>
      </c>
      <c r="M35" t="s">
        <v>151</v>
      </c>
      <c r="N35">
        <v>1201</v>
      </c>
      <c r="O35">
        <v>1201</v>
      </c>
      <c r="P35" t="s">
        <v>150</v>
      </c>
      <c r="Q35" t="s">
        <v>150</v>
      </c>
      <c r="R35" t="s">
        <v>150</v>
      </c>
      <c r="S35" t="s">
        <v>150</v>
      </c>
      <c r="T35" t="s">
        <v>151</v>
      </c>
      <c r="U35" t="s">
        <v>151</v>
      </c>
      <c r="V35" t="s">
        <v>150</v>
      </c>
      <c r="W35" t="s">
        <v>199</v>
      </c>
      <c r="X35" t="s">
        <v>153</v>
      </c>
      <c r="Y35">
        <v>41146</v>
      </c>
      <c r="Z35">
        <v>41119</v>
      </c>
      <c r="AA35" t="s">
        <v>74</v>
      </c>
      <c r="AB35">
        <v>2013</v>
      </c>
      <c r="AC35" t="s">
        <v>154</v>
      </c>
      <c r="AE35">
        <v>0</v>
      </c>
      <c r="AG35">
        <v>0</v>
      </c>
      <c r="AH35">
        <v>0</v>
      </c>
      <c r="AI35">
        <v>0</v>
      </c>
    </row>
    <row r="36" spans="1:35">
      <c r="A36" t="s">
        <v>200</v>
      </c>
      <c r="B36" t="s">
        <v>150</v>
      </c>
      <c r="C36" t="s">
        <v>150</v>
      </c>
      <c r="D36" t="s">
        <v>150</v>
      </c>
      <c r="E36" t="s">
        <v>150</v>
      </c>
      <c r="F36" t="s">
        <v>151</v>
      </c>
      <c r="G36" t="s">
        <v>151</v>
      </c>
      <c r="H36" t="s">
        <v>151</v>
      </c>
      <c r="I36" t="s">
        <v>151</v>
      </c>
      <c r="J36" t="s">
        <v>151</v>
      </c>
      <c r="K36" t="s">
        <v>151</v>
      </c>
      <c r="L36" t="s">
        <v>151</v>
      </c>
      <c r="M36" t="s">
        <v>151</v>
      </c>
      <c r="N36">
        <v>1201</v>
      </c>
      <c r="O36">
        <v>1201</v>
      </c>
      <c r="P36" t="s">
        <v>150</v>
      </c>
      <c r="Q36" t="s">
        <v>150</v>
      </c>
      <c r="R36" t="s">
        <v>150</v>
      </c>
      <c r="S36" t="s">
        <v>150</v>
      </c>
      <c r="T36" t="s">
        <v>151</v>
      </c>
      <c r="U36" t="s">
        <v>151</v>
      </c>
      <c r="V36" t="s">
        <v>150</v>
      </c>
      <c r="W36" t="s">
        <v>199</v>
      </c>
      <c r="X36" t="s">
        <v>153</v>
      </c>
      <c r="Y36">
        <v>41181</v>
      </c>
      <c r="Z36">
        <v>41147</v>
      </c>
      <c r="AA36" t="s">
        <v>74</v>
      </c>
      <c r="AB36">
        <v>2013</v>
      </c>
      <c r="AC36" t="s">
        <v>154</v>
      </c>
      <c r="AE36">
        <v>0</v>
      </c>
      <c r="AG36">
        <v>0</v>
      </c>
      <c r="AH36">
        <v>0</v>
      </c>
      <c r="AI36">
        <v>0</v>
      </c>
    </row>
    <row r="37" spans="1:35">
      <c r="A37" t="s">
        <v>201</v>
      </c>
      <c r="B37" t="s">
        <v>150</v>
      </c>
      <c r="C37" t="s">
        <v>150</v>
      </c>
      <c r="D37" t="s">
        <v>150</v>
      </c>
      <c r="E37" t="s">
        <v>150</v>
      </c>
      <c r="F37" t="s">
        <v>151</v>
      </c>
      <c r="G37" t="s">
        <v>151</v>
      </c>
      <c r="H37" t="s">
        <v>151</v>
      </c>
      <c r="I37" t="s">
        <v>151</v>
      </c>
      <c r="J37" t="s">
        <v>151</v>
      </c>
      <c r="K37" t="s">
        <v>151</v>
      </c>
      <c r="L37" t="s">
        <v>151</v>
      </c>
      <c r="M37" t="s">
        <v>151</v>
      </c>
      <c r="N37">
        <v>1201</v>
      </c>
      <c r="O37">
        <v>1201</v>
      </c>
      <c r="P37" t="s">
        <v>150</v>
      </c>
      <c r="Q37" t="s">
        <v>150</v>
      </c>
      <c r="R37" t="s">
        <v>150</v>
      </c>
      <c r="S37" t="s">
        <v>150</v>
      </c>
      <c r="T37" t="s">
        <v>151</v>
      </c>
      <c r="U37" t="s">
        <v>151</v>
      </c>
      <c r="V37" t="s">
        <v>150</v>
      </c>
      <c r="W37" t="s">
        <v>199</v>
      </c>
      <c r="X37" t="s">
        <v>153</v>
      </c>
      <c r="Y37">
        <v>41209</v>
      </c>
      <c r="Z37">
        <v>41182</v>
      </c>
      <c r="AA37" t="s">
        <v>75</v>
      </c>
      <c r="AB37">
        <v>2013</v>
      </c>
      <c r="AC37" t="s">
        <v>157</v>
      </c>
      <c r="AE37">
        <v>425.52</v>
      </c>
      <c r="AG37">
        <v>425.52</v>
      </c>
      <c r="AH37">
        <v>425.52</v>
      </c>
      <c r="AI37">
        <v>425.52</v>
      </c>
    </row>
    <row r="38" spans="1:35">
      <c r="A38" t="s">
        <v>202</v>
      </c>
      <c r="B38" t="s">
        <v>150</v>
      </c>
      <c r="C38" t="s">
        <v>150</v>
      </c>
      <c r="D38" t="s">
        <v>150</v>
      </c>
      <c r="E38" t="s">
        <v>150</v>
      </c>
      <c r="F38" t="s">
        <v>151</v>
      </c>
      <c r="G38" t="s">
        <v>151</v>
      </c>
      <c r="H38" t="s">
        <v>151</v>
      </c>
      <c r="I38" t="s">
        <v>151</v>
      </c>
      <c r="J38" t="s">
        <v>151</v>
      </c>
      <c r="K38" t="s">
        <v>151</v>
      </c>
      <c r="L38" t="s">
        <v>151</v>
      </c>
      <c r="M38" t="s">
        <v>151</v>
      </c>
      <c r="N38">
        <v>1201</v>
      </c>
      <c r="O38">
        <v>1201</v>
      </c>
      <c r="P38" t="s">
        <v>150</v>
      </c>
      <c r="Q38" t="s">
        <v>150</v>
      </c>
      <c r="R38" t="s">
        <v>150</v>
      </c>
      <c r="S38" t="s">
        <v>150</v>
      </c>
      <c r="T38" t="s">
        <v>151</v>
      </c>
      <c r="U38" t="s">
        <v>151</v>
      </c>
      <c r="V38" t="s">
        <v>150</v>
      </c>
      <c r="W38" t="s">
        <v>203</v>
      </c>
      <c r="X38" t="s">
        <v>153</v>
      </c>
      <c r="Y38">
        <v>41146</v>
      </c>
      <c r="Z38">
        <v>41119</v>
      </c>
      <c r="AA38" t="s">
        <v>74</v>
      </c>
      <c r="AB38">
        <v>2013</v>
      </c>
      <c r="AC38" t="s">
        <v>154</v>
      </c>
      <c r="AE38">
        <v>0</v>
      </c>
      <c r="AG38">
        <v>0</v>
      </c>
      <c r="AH38">
        <v>0</v>
      </c>
      <c r="AI38">
        <v>0</v>
      </c>
    </row>
    <row r="39" spans="1:35">
      <c r="A39" t="s">
        <v>204</v>
      </c>
      <c r="B39" t="s">
        <v>150</v>
      </c>
      <c r="C39" t="s">
        <v>150</v>
      </c>
      <c r="D39" t="s">
        <v>150</v>
      </c>
      <c r="E39" t="s">
        <v>150</v>
      </c>
      <c r="F39" t="s">
        <v>151</v>
      </c>
      <c r="G39" t="s">
        <v>151</v>
      </c>
      <c r="H39" t="s">
        <v>151</v>
      </c>
      <c r="I39" t="s">
        <v>151</v>
      </c>
      <c r="J39" t="s">
        <v>151</v>
      </c>
      <c r="K39" t="s">
        <v>151</v>
      </c>
      <c r="L39" t="s">
        <v>151</v>
      </c>
      <c r="M39" t="s">
        <v>151</v>
      </c>
      <c r="N39">
        <v>1201</v>
      </c>
      <c r="O39">
        <v>1201</v>
      </c>
      <c r="P39" t="s">
        <v>150</v>
      </c>
      <c r="Q39" t="s">
        <v>150</v>
      </c>
      <c r="R39" t="s">
        <v>150</v>
      </c>
      <c r="S39" t="s">
        <v>150</v>
      </c>
      <c r="T39" t="s">
        <v>151</v>
      </c>
      <c r="U39" t="s">
        <v>151</v>
      </c>
      <c r="V39" t="s">
        <v>150</v>
      </c>
      <c r="W39" t="s">
        <v>203</v>
      </c>
      <c r="X39" t="s">
        <v>153</v>
      </c>
      <c r="Y39">
        <v>41181</v>
      </c>
      <c r="Z39">
        <v>41147</v>
      </c>
      <c r="AA39" t="s">
        <v>74</v>
      </c>
      <c r="AB39">
        <v>2013</v>
      </c>
      <c r="AC39" t="s">
        <v>154</v>
      </c>
      <c r="AE39">
        <v>0</v>
      </c>
      <c r="AG39">
        <v>0</v>
      </c>
      <c r="AH39">
        <v>0</v>
      </c>
      <c r="AI39">
        <v>0</v>
      </c>
    </row>
    <row r="40" spans="1:35">
      <c r="A40" t="s">
        <v>205</v>
      </c>
      <c r="B40" t="s">
        <v>150</v>
      </c>
      <c r="C40" t="s">
        <v>150</v>
      </c>
      <c r="D40" t="s">
        <v>150</v>
      </c>
      <c r="E40" t="s">
        <v>150</v>
      </c>
      <c r="F40" t="s">
        <v>151</v>
      </c>
      <c r="G40" t="s">
        <v>151</v>
      </c>
      <c r="H40" t="s">
        <v>151</v>
      </c>
      <c r="I40" t="s">
        <v>151</v>
      </c>
      <c r="J40" t="s">
        <v>151</v>
      </c>
      <c r="K40" t="s">
        <v>151</v>
      </c>
      <c r="L40" t="s">
        <v>151</v>
      </c>
      <c r="M40" t="s">
        <v>151</v>
      </c>
      <c r="N40">
        <v>1201</v>
      </c>
      <c r="O40">
        <v>1201</v>
      </c>
      <c r="P40" t="s">
        <v>150</v>
      </c>
      <c r="Q40" t="s">
        <v>150</v>
      </c>
      <c r="R40" t="s">
        <v>150</v>
      </c>
      <c r="S40" t="s">
        <v>150</v>
      </c>
      <c r="T40" t="s">
        <v>151</v>
      </c>
      <c r="U40" t="s">
        <v>151</v>
      </c>
      <c r="V40" t="s">
        <v>150</v>
      </c>
      <c r="W40" t="s">
        <v>203</v>
      </c>
      <c r="X40" t="s">
        <v>153</v>
      </c>
      <c r="Y40">
        <v>41209</v>
      </c>
      <c r="Z40">
        <v>41182</v>
      </c>
      <c r="AA40" t="s">
        <v>75</v>
      </c>
      <c r="AB40">
        <v>2013</v>
      </c>
      <c r="AC40" t="s">
        <v>157</v>
      </c>
      <c r="AE40">
        <v>425.52</v>
      </c>
      <c r="AG40">
        <v>425.52</v>
      </c>
      <c r="AH40">
        <v>425.52</v>
      </c>
      <c r="AI40">
        <v>425.52</v>
      </c>
    </row>
    <row r="41" spans="1:35">
      <c r="A41" t="s">
        <v>206</v>
      </c>
      <c r="B41" t="s">
        <v>150</v>
      </c>
      <c r="C41" t="s">
        <v>150</v>
      </c>
      <c r="D41" t="s">
        <v>150</v>
      </c>
      <c r="E41" t="s">
        <v>150</v>
      </c>
      <c r="F41" t="s">
        <v>151</v>
      </c>
      <c r="G41" t="s">
        <v>151</v>
      </c>
      <c r="H41" t="s">
        <v>151</v>
      </c>
      <c r="I41" t="s">
        <v>151</v>
      </c>
      <c r="J41" t="s">
        <v>151</v>
      </c>
      <c r="K41" t="s">
        <v>151</v>
      </c>
      <c r="L41" t="s">
        <v>151</v>
      </c>
      <c r="M41" t="s">
        <v>151</v>
      </c>
      <c r="N41">
        <v>1201</v>
      </c>
      <c r="O41">
        <v>1201</v>
      </c>
      <c r="P41" t="s">
        <v>150</v>
      </c>
      <c r="Q41" t="s">
        <v>150</v>
      </c>
      <c r="R41" t="s">
        <v>150</v>
      </c>
      <c r="S41" t="s">
        <v>150</v>
      </c>
      <c r="T41" t="s">
        <v>151</v>
      </c>
      <c r="U41" t="s">
        <v>151</v>
      </c>
      <c r="V41" t="s">
        <v>150</v>
      </c>
      <c r="W41" t="s">
        <v>207</v>
      </c>
      <c r="X41" t="s">
        <v>153</v>
      </c>
      <c r="Y41">
        <v>41146</v>
      </c>
      <c r="Z41">
        <v>41119</v>
      </c>
      <c r="AA41" t="s">
        <v>74</v>
      </c>
      <c r="AB41">
        <v>2013</v>
      </c>
      <c r="AC41" t="s">
        <v>154</v>
      </c>
      <c r="AE41">
        <v>0</v>
      </c>
      <c r="AG41">
        <v>0</v>
      </c>
      <c r="AH41">
        <v>0</v>
      </c>
      <c r="AI41">
        <v>0</v>
      </c>
    </row>
    <row r="42" spans="1:35">
      <c r="A42" t="s">
        <v>208</v>
      </c>
      <c r="B42" t="s">
        <v>150</v>
      </c>
      <c r="C42" t="s">
        <v>150</v>
      </c>
      <c r="D42" t="s">
        <v>150</v>
      </c>
      <c r="E42" t="s">
        <v>150</v>
      </c>
      <c r="F42" t="s">
        <v>151</v>
      </c>
      <c r="G42" t="s">
        <v>151</v>
      </c>
      <c r="H42" t="s">
        <v>151</v>
      </c>
      <c r="I42" t="s">
        <v>151</v>
      </c>
      <c r="J42" t="s">
        <v>151</v>
      </c>
      <c r="K42" t="s">
        <v>151</v>
      </c>
      <c r="L42" t="s">
        <v>151</v>
      </c>
      <c r="M42" t="s">
        <v>151</v>
      </c>
      <c r="N42">
        <v>1201</v>
      </c>
      <c r="O42">
        <v>1201</v>
      </c>
      <c r="P42" t="s">
        <v>150</v>
      </c>
      <c r="Q42" t="s">
        <v>150</v>
      </c>
      <c r="R42" t="s">
        <v>150</v>
      </c>
      <c r="S42" t="s">
        <v>150</v>
      </c>
      <c r="T42" t="s">
        <v>151</v>
      </c>
      <c r="U42" t="s">
        <v>151</v>
      </c>
      <c r="V42" t="s">
        <v>150</v>
      </c>
      <c r="W42" t="s">
        <v>207</v>
      </c>
      <c r="X42" t="s">
        <v>153</v>
      </c>
      <c r="Y42">
        <v>41181</v>
      </c>
      <c r="Z42">
        <v>41147</v>
      </c>
      <c r="AA42" t="s">
        <v>74</v>
      </c>
      <c r="AB42">
        <v>2013</v>
      </c>
      <c r="AC42" t="s">
        <v>154</v>
      </c>
      <c r="AE42">
        <v>0</v>
      </c>
      <c r="AG42">
        <v>0</v>
      </c>
      <c r="AH42">
        <v>0</v>
      </c>
      <c r="AI42">
        <v>0</v>
      </c>
    </row>
    <row r="43" spans="1:35">
      <c r="A43" t="s">
        <v>209</v>
      </c>
      <c r="B43" t="s">
        <v>150</v>
      </c>
      <c r="C43" t="s">
        <v>150</v>
      </c>
      <c r="D43" t="s">
        <v>150</v>
      </c>
      <c r="E43" t="s">
        <v>150</v>
      </c>
      <c r="F43" t="s">
        <v>151</v>
      </c>
      <c r="G43" t="s">
        <v>151</v>
      </c>
      <c r="H43" t="s">
        <v>151</v>
      </c>
      <c r="I43" t="s">
        <v>151</v>
      </c>
      <c r="J43" t="s">
        <v>151</v>
      </c>
      <c r="K43" t="s">
        <v>151</v>
      </c>
      <c r="L43" t="s">
        <v>151</v>
      </c>
      <c r="M43" t="s">
        <v>151</v>
      </c>
      <c r="N43">
        <v>1201</v>
      </c>
      <c r="O43">
        <v>1201</v>
      </c>
      <c r="P43" t="s">
        <v>150</v>
      </c>
      <c r="Q43" t="s">
        <v>150</v>
      </c>
      <c r="R43" t="s">
        <v>150</v>
      </c>
      <c r="S43" t="s">
        <v>150</v>
      </c>
      <c r="T43" t="s">
        <v>151</v>
      </c>
      <c r="U43" t="s">
        <v>151</v>
      </c>
      <c r="V43" t="s">
        <v>150</v>
      </c>
      <c r="W43" t="s">
        <v>207</v>
      </c>
      <c r="X43" t="s">
        <v>153</v>
      </c>
      <c r="Y43">
        <v>41209</v>
      </c>
      <c r="Z43">
        <v>41182</v>
      </c>
      <c r="AA43" t="s">
        <v>75</v>
      </c>
      <c r="AB43">
        <v>2013</v>
      </c>
      <c r="AC43" t="s">
        <v>157</v>
      </c>
      <c r="AE43">
        <v>425.52</v>
      </c>
      <c r="AG43">
        <v>425.52</v>
      </c>
      <c r="AH43">
        <v>425.52</v>
      </c>
      <c r="AI43">
        <v>425.52</v>
      </c>
    </row>
    <row r="44" spans="1:35">
      <c r="A44" t="s">
        <v>210</v>
      </c>
      <c r="B44" t="s">
        <v>150</v>
      </c>
      <c r="C44" t="s">
        <v>150</v>
      </c>
      <c r="D44" t="s">
        <v>150</v>
      </c>
      <c r="E44" t="s">
        <v>150</v>
      </c>
      <c r="F44" t="s">
        <v>151</v>
      </c>
      <c r="G44" t="s">
        <v>151</v>
      </c>
      <c r="H44" t="s">
        <v>151</v>
      </c>
      <c r="I44" t="s">
        <v>151</v>
      </c>
      <c r="J44" t="s">
        <v>151</v>
      </c>
      <c r="K44" t="s">
        <v>151</v>
      </c>
      <c r="L44" t="s">
        <v>151</v>
      </c>
      <c r="M44" t="s">
        <v>151</v>
      </c>
      <c r="N44">
        <v>1201</v>
      </c>
      <c r="O44">
        <v>1201</v>
      </c>
      <c r="P44" t="s">
        <v>150</v>
      </c>
      <c r="Q44" t="s">
        <v>150</v>
      </c>
      <c r="R44" t="s">
        <v>150</v>
      </c>
      <c r="S44" t="s">
        <v>150</v>
      </c>
      <c r="T44" t="s">
        <v>151</v>
      </c>
      <c r="U44" t="s">
        <v>151</v>
      </c>
      <c r="V44" t="s">
        <v>150</v>
      </c>
      <c r="W44" t="s">
        <v>211</v>
      </c>
      <c r="X44" t="s">
        <v>153</v>
      </c>
      <c r="Y44">
        <v>41146</v>
      </c>
      <c r="Z44">
        <v>41119</v>
      </c>
      <c r="AA44" t="s">
        <v>74</v>
      </c>
      <c r="AB44">
        <v>2013</v>
      </c>
      <c r="AC44" t="s">
        <v>154</v>
      </c>
      <c r="AE44">
        <v>0</v>
      </c>
      <c r="AG44">
        <v>0</v>
      </c>
      <c r="AH44">
        <v>0</v>
      </c>
      <c r="AI44">
        <v>0</v>
      </c>
    </row>
    <row r="45" spans="1:35">
      <c r="A45" t="s">
        <v>212</v>
      </c>
      <c r="B45" t="s">
        <v>150</v>
      </c>
      <c r="C45" t="s">
        <v>150</v>
      </c>
      <c r="D45" t="s">
        <v>150</v>
      </c>
      <c r="E45" t="s">
        <v>150</v>
      </c>
      <c r="F45" t="s">
        <v>151</v>
      </c>
      <c r="G45" t="s">
        <v>151</v>
      </c>
      <c r="H45" t="s">
        <v>151</v>
      </c>
      <c r="I45" t="s">
        <v>151</v>
      </c>
      <c r="J45" t="s">
        <v>151</v>
      </c>
      <c r="K45" t="s">
        <v>151</v>
      </c>
      <c r="L45" t="s">
        <v>151</v>
      </c>
      <c r="M45" t="s">
        <v>151</v>
      </c>
      <c r="N45">
        <v>1201</v>
      </c>
      <c r="O45">
        <v>1201</v>
      </c>
      <c r="P45" t="s">
        <v>150</v>
      </c>
      <c r="Q45" t="s">
        <v>150</v>
      </c>
      <c r="R45" t="s">
        <v>150</v>
      </c>
      <c r="S45" t="s">
        <v>150</v>
      </c>
      <c r="T45" t="s">
        <v>151</v>
      </c>
      <c r="U45" t="s">
        <v>151</v>
      </c>
      <c r="V45" t="s">
        <v>150</v>
      </c>
      <c r="W45" t="s">
        <v>211</v>
      </c>
      <c r="X45" t="s">
        <v>153</v>
      </c>
      <c r="Y45">
        <v>41181</v>
      </c>
      <c r="Z45">
        <v>41147</v>
      </c>
      <c r="AA45" t="s">
        <v>74</v>
      </c>
      <c r="AB45">
        <v>2013</v>
      </c>
      <c r="AC45" t="s">
        <v>154</v>
      </c>
      <c r="AE45">
        <v>0</v>
      </c>
      <c r="AG45">
        <v>0</v>
      </c>
      <c r="AH45">
        <v>0</v>
      </c>
      <c r="AI45">
        <v>0</v>
      </c>
    </row>
    <row r="46" spans="1:35">
      <c r="A46" t="s">
        <v>213</v>
      </c>
      <c r="B46" t="s">
        <v>150</v>
      </c>
      <c r="C46" t="s">
        <v>150</v>
      </c>
      <c r="D46" t="s">
        <v>150</v>
      </c>
      <c r="E46" t="s">
        <v>150</v>
      </c>
      <c r="F46" t="s">
        <v>151</v>
      </c>
      <c r="G46" t="s">
        <v>151</v>
      </c>
      <c r="H46" t="s">
        <v>151</v>
      </c>
      <c r="I46" t="s">
        <v>151</v>
      </c>
      <c r="J46" t="s">
        <v>151</v>
      </c>
      <c r="K46" t="s">
        <v>151</v>
      </c>
      <c r="L46" t="s">
        <v>151</v>
      </c>
      <c r="M46" t="s">
        <v>151</v>
      </c>
      <c r="N46">
        <v>1201</v>
      </c>
      <c r="O46">
        <v>1201</v>
      </c>
      <c r="P46" t="s">
        <v>150</v>
      </c>
      <c r="Q46" t="s">
        <v>150</v>
      </c>
      <c r="R46" t="s">
        <v>150</v>
      </c>
      <c r="S46" t="s">
        <v>150</v>
      </c>
      <c r="T46" t="s">
        <v>151</v>
      </c>
      <c r="U46" t="s">
        <v>151</v>
      </c>
      <c r="V46" t="s">
        <v>150</v>
      </c>
      <c r="W46" t="s">
        <v>211</v>
      </c>
      <c r="X46" t="s">
        <v>153</v>
      </c>
      <c r="Y46">
        <v>41209</v>
      </c>
      <c r="Z46">
        <v>41182</v>
      </c>
      <c r="AA46" t="s">
        <v>75</v>
      </c>
      <c r="AB46">
        <v>2013</v>
      </c>
      <c r="AC46" t="s">
        <v>157</v>
      </c>
      <c r="AE46">
        <v>425.52</v>
      </c>
      <c r="AG46">
        <v>425.52</v>
      </c>
      <c r="AH46">
        <v>425.52</v>
      </c>
      <c r="AI46">
        <v>425.52</v>
      </c>
    </row>
    <row r="47" spans="1:35">
      <c r="A47" t="s">
        <v>214</v>
      </c>
      <c r="B47" t="s">
        <v>150</v>
      </c>
      <c r="C47" t="s">
        <v>150</v>
      </c>
      <c r="D47" t="s">
        <v>150</v>
      </c>
      <c r="E47" t="s">
        <v>150</v>
      </c>
      <c r="F47" t="s">
        <v>151</v>
      </c>
      <c r="G47" t="s">
        <v>151</v>
      </c>
      <c r="H47" t="s">
        <v>151</v>
      </c>
      <c r="I47" t="s">
        <v>151</v>
      </c>
      <c r="J47" t="s">
        <v>151</v>
      </c>
      <c r="K47" t="s">
        <v>151</v>
      </c>
      <c r="L47" t="s">
        <v>151</v>
      </c>
      <c r="M47" t="s">
        <v>151</v>
      </c>
      <c r="N47">
        <v>1201</v>
      </c>
      <c r="O47">
        <v>1201</v>
      </c>
      <c r="P47" t="s">
        <v>150</v>
      </c>
      <c r="Q47" t="s">
        <v>150</v>
      </c>
      <c r="R47" t="s">
        <v>150</v>
      </c>
      <c r="S47" t="s">
        <v>150</v>
      </c>
      <c r="T47" t="s">
        <v>151</v>
      </c>
      <c r="U47" t="s">
        <v>151</v>
      </c>
      <c r="V47" t="s">
        <v>150</v>
      </c>
      <c r="W47" t="s">
        <v>215</v>
      </c>
      <c r="X47" t="s">
        <v>153</v>
      </c>
      <c r="Y47">
        <v>41146</v>
      </c>
      <c r="Z47">
        <v>41119</v>
      </c>
      <c r="AA47" t="s">
        <v>74</v>
      </c>
      <c r="AB47">
        <v>2013</v>
      </c>
      <c r="AC47" t="s">
        <v>154</v>
      </c>
      <c r="AE47">
        <v>0</v>
      </c>
      <c r="AG47">
        <v>0</v>
      </c>
      <c r="AH47">
        <v>0</v>
      </c>
      <c r="AI47">
        <v>0</v>
      </c>
    </row>
    <row r="48" spans="1:35">
      <c r="A48" t="s">
        <v>216</v>
      </c>
      <c r="B48" t="s">
        <v>150</v>
      </c>
      <c r="C48" t="s">
        <v>150</v>
      </c>
      <c r="D48" t="s">
        <v>150</v>
      </c>
      <c r="E48" t="s">
        <v>150</v>
      </c>
      <c r="F48" t="s">
        <v>151</v>
      </c>
      <c r="G48" t="s">
        <v>151</v>
      </c>
      <c r="H48" t="s">
        <v>151</v>
      </c>
      <c r="I48" t="s">
        <v>151</v>
      </c>
      <c r="J48" t="s">
        <v>151</v>
      </c>
      <c r="K48" t="s">
        <v>151</v>
      </c>
      <c r="L48" t="s">
        <v>151</v>
      </c>
      <c r="M48" t="s">
        <v>151</v>
      </c>
      <c r="N48">
        <v>1201</v>
      </c>
      <c r="O48">
        <v>1201</v>
      </c>
      <c r="P48" t="s">
        <v>150</v>
      </c>
      <c r="Q48" t="s">
        <v>150</v>
      </c>
      <c r="R48" t="s">
        <v>150</v>
      </c>
      <c r="S48" t="s">
        <v>150</v>
      </c>
      <c r="T48" t="s">
        <v>151</v>
      </c>
      <c r="U48" t="s">
        <v>151</v>
      </c>
      <c r="V48" t="s">
        <v>150</v>
      </c>
      <c r="W48" t="s">
        <v>215</v>
      </c>
      <c r="X48" t="s">
        <v>153</v>
      </c>
      <c r="Y48">
        <v>41181</v>
      </c>
      <c r="Z48">
        <v>41147</v>
      </c>
      <c r="AA48" t="s">
        <v>74</v>
      </c>
      <c r="AB48">
        <v>2013</v>
      </c>
      <c r="AC48" t="s">
        <v>154</v>
      </c>
      <c r="AE48">
        <v>0</v>
      </c>
      <c r="AG48">
        <v>0</v>
      </c>
      <c r="AH48">
        <v>0</v>
      </c>
      <c r="AI48">
        <v>0</v>
      </c>
    </row>
    <row r="49" spans="1:35">
      <c r="A49" t="s">
        <v>217</v>
      </c>
      <c r="B49" t="s">
        <v>150</v>
      </c>
      <c r="C49" t="s">
        <v>150</v>
      </c>
      <c r="D49" t="s">
        <v>150</v>
      </c>
      <c r="E49" t="s">
        <v>150</v>
      </c>
      <c r="F49" t="s">
        <v>151</v>
      </c>
      <c r="G49" t="s">
        <v>151</v>
      </c>
      <c r="H49" t="s">
        <v>151</v>
      </c>
      <c r="I49" t="s">
        <v>151</v>
      </c>
      <c r="J49" t="s">
        <v>151</v>
      </c>
      <c r="K49" t="s">
        <v>151</v>
      </c>
      <c r="L49" t="s">
        <v>151</v>
      </c>
      <c r="M49" t="s">
        <v>151</v>
      </c>
      <c r="N49">
        <v>1201</v>
      </c>
      <c r="O49">
        <v>1201</v>
      </c>
      <c r="P49" t="s">
        <v>150</v>
      </c>
      <c r="Q49" t="s">
        <v>150</v>
      </c>
      <c r="R49" t="s">
        <v>150</v>
      </c>
      <c r="S49" t="s">
        <v>150</v>
      </c>
      <c r="T49" t="s">
        <v>151</v>
      </c>
      <c r="U49" t="s">
        <v>151</v>
      </c>
      <c r="V49" t="s">
        <v>150</v>
      </c>
      <c r="W49" t="s">
        <v>215</v>
      </c>
      <c r="X49" t="s">
        <v>153</v>
      </c>
      <c r="Y49">
        <v>41209</v>
      </c>
      <c r="Z49">
        <v>41182</v>
      </c>
      <c r="AA49" t="s">
        <v>75</v>
      </c>
      <c r="AB49">
        <v>2013</v>
      </c>
      <c r="AC49" t="s">
        <v>157</v>
      </c>
      <c r="AE49">
        <v>425.52</v>
      </c>
      <c r="AG49">
        <v>425.52</v>
      </c>
      <c r="AH49">
        <v>425.52</v>
      </c>
      <c r="AI49">
        <v>425.52</v>
      </c>
    </row>
    <row r="50" spans="1:35">
      <c r="A50" t="s">
        <v>218</v>
      </c>
      <c r="B50" t="s">
        <v>150</v>
      </c>
      <c r="C50" t="s">
        <v>150</v>
      </c>
      <c r="D50" t="s">
        <v>150</v>
      </c>
      <c r="E50" t="s">
        <v>150</v>
      </c>
      <c r="F50" t="s">
        <v>151</v>
      </c>
      <c r="G50" t="s">
        <v>151</v>
      </c>
      <c r="H50" t="s">
        <v>151</v>
      </c>
      <c r="I50" t="s">
        <v>151</v>
      </c>
      <c r="J50" t="s">
        <v>151</v>
      </c>
      <c r="K50" t="s">
        <v>151</v>
      </c>
      <c r="L50" t="s">
        <v>151</v>
      </c>
      <c r="M50" t="s">
        <v>151</v>
      </c>
      <c r="N50">
        <v>1201</v>
      </c>
      <c r="O50">
        <v>1201</v>
      </c>
      <c r="P50" t="s">
        <v>150</v>
      </c>
      <c r="Q50" t="s">
        <v>150</v>
      </c>
      <c r="R50" t="s">
        <v>150</v>
      </c>
      <c r="S50" t="s">
        <v>150</v>
      </c>
      <c r="T50" t="s">
        <v>151</v>
      </c>
      <c r="U50" t="s">
        <v>151</v>
      </c>
      <c r="V50" t="s">
        <v>150</v>
      </c>
      <c r="W50" t="s">
        <v>219</v>
      </c>
      <c r="X50" t="s">
        <v>153</v>
      </c>
      <c r="Y50">
        <v>41146</v>
      </c>
      <c r="Z50">
        <v>41119</v>
      </c>
      <c r="AA50" t="s">
        <v>74</v>
      </c>
      <c r="AB50">
        <v>2013</v>
      </c>
      <c r="AC50" t="s">
        <v>154</v>
      </c>
      <c r="AE50">
        <v>0</v>
      </c>
      <c r="AG50">
        <v>0</v>
      </c>
      <c r="AH50">
        <v>0</v>
      </c>
      <c r="AI50">
        <v>0</v>
      </c>
    </row>
    <row r="51" spans="1:35">
      <c r="A51" t="s">
        <v>220</v>
      </c>
      <c r="B51" t="s">
        <v>150</v>
      </c>
      <c r="C51" t="s">
        <v>150</v>
      </c>
      <c r="D51" t="s">
        <v>150</v>
      </c>
      <c r="E51" t="s">
        <v>150</v>
      </c>
      <c r="F51" t="s">
        <v>151</v>
      </c>
      <c r="G51" t="s">
        <v>151</v>
      </c>
      <c r="H51" t="s">
        <v>151</v>
      </c>
      <c r="I51" t="s">
        <v>151</v>
      </c>
      <c r="J51" t="s">
        <v>151</v>
      </c>
      <c r="K51" t="s">
        <v>151</v>
      </c>
      <c r="L51" t="s">
        <v>151</v>
      </c>
      <c r="M51" t="s">
        <v>151</v>
      </c>
      <c r="N51">
        <v>1201</v>
      </c>
      <c r="O51">
        <v>1201</v>
      </c>
      <c r="P51" t="s">
        <v>150</v>
      </c>
      <c r="Q51" t="s">
        <v>150</v>
      </c>
      <c r="R51" t="s">
        <v>150</v>
      </c>
      <c r="S51" t="s">
        <v>150</v>
      </c>
      <c r="T51" t="s">
        <v>151</v>
      </c>
      <c r="U51" t="s">
        <v>151</v>
      </c>
      <c r="V51" t="s">
        <v>150</v>
      </c>
      <c r="W51" t="s">
        <v>219</v>
      </c>
      <c r="X51" t="s">
        <v>153</v>
      </c>
      <c r="Y51">
        <v>41181</v>
      </c>
      <c r="Z51">
        <v>41147</v>
      </c>
      <c r="AA51" t="s">
        <v>74</v>
      </c>
      <c r="AB51">
        <v>2013</v>
      </c>
      <c r="AC51" t="s">
        <v>154</v>
      </c>
      <c r="AE51">
        <v>0</v>
      </c>
      <c r="AG51">
        <v>0</v>
      </c>
      <c r="AH51">
        <v>0</v>
      </c>
      <c r="AI51">
        <v>0</v>
      </c>
    </row>
    <row r="52" spans="1:35">
      <c r="A52" t="s">
        <v>221</v>
      </c>
      <c r="B52" t="s">
        <v>150</v>
      </c>
      <c r="C52" t="s">
        <v>150</v>
      </c>
      <c r="D52" t="s">
        <v>150</v>
      </c>
      <c r="E52" t="s">
        <v>150</v>
      </c>
      <c r="F52" t="s">
        <v>151</v>
      </c>
      <c r="G52" t="s">
        <v>151</v>
      </c>
      <c r="H52" t="s">
        <v>151</v>
      </c>
      <c r="I52" t="s">
        <v>151</v>
      </c>
      <c r="J52" t="s">
        <v>151</v>
      </c>
      <c r="K52" t="s">
        <v>151</v>
      </c>
      <c r="L52" t="s">
        <v>151</v>
      </c>
      <c r="M52" t="s">
        <v>151</v>
      </c>
      <c r="N52">
        <v>1201</v>
      </c>
      <c r="O52">
        <v>1201</v>
      </c>
      <c r="P52" t="s">
        <v>150</v>
      </c>
      <c r="Q52" t="s">
        <v>150</v>
      </c>
      <c r="R52" t="s">
        <v>150</v>
      </c>
      <c r="S52" t="s">
        <v>150</v>
      </c>
      <c r="T52" t="s">
        <v>151</v>
      </c>
      <c r="U52" t="s">
        <v>151</v>
      </c>
      <c r="V52" t="s">
        <v>150</v>
      </c>
      <c r="W52" t="s">
        <v>219</v>
      </c>
      <c r="X52" t="s">
        <v>153</v>
      </c>
      <c r="Y52">
        <v>41209</v>
      </c>
      <c r="Z52">
        <v>41182</v>
      </c>
      <c r="AA52" t="s">
        <v>75</v>
      </c>
      <c r="AB52">
        <v>2013</v>
      </c>
      <c r="AC52" t="s">
        <v>157</v>
      </c>
      <c r="AE52">
        <v>425.52</v>
      </c>
      <c r="AG52">
        <v>425.52</v>
      </c>
      <c r="AH52">
        <v>425.52</v>
      </c>
      <c r="AI52">
        <v>425.52</v>
      </c>
    </row>
    <row r="53" spans="1:35">
      <c r="A53" t="s">
        <v>222</v>
      </c>
      <c r="B53" t="s">
        <v>150</v>
      </c>
      <c r="C53" t="s">
        <v>150</v>
      </c>
      <c r="D53" t="s">
        <v>150</v>
      </c>
      <c r="E53" t="s">
        <v>150</v>
      </c>
      <c r="F53" t="s">
        <v>151</v>
      </c>
      <c r="G53" t="s">
        <v>151</v>
      </c>
      <c r="H53" t="s">
        <v>151</v>
      </c>
      <c r="I53" t="s">
        <v>151</v>
      </c>
      <c r="J53" t="s">
        <v>151</v>
      </c>
      <c r="K53" t="s">
        <v>151</v>
      </c>
      <c r="L53" t="s">
        <v>151</v>
      </c>
      <c r="M53" t="s">
        <v>151</v>
      </c>
      <c r="N53">
        <v>1201</v>
      </c>
      <c r="O53">
        <v>1201</v>
      </c>
      <c r="P53" t="s">
        <v>150</v>
      </c>
      <c r="Q53" t="s">
        <v>150</v>
      </c>
      <c r="R53" t="s">
        <v>150</v>
      </c>
      <c r="S53" t="s">
        <v>150</v>
      </c>
      <c r="T53" t="s">
        <v>151</v>
      </c>
      <c r="U53" t="s">
        <v>151</v>
      </c>
      <c r="V53" t="s">
        <v>150</v>
      </c>
      <c r="W53" t="s">
        <v>223</v>
      </c>
      <c r="X53" t="s">
        <v>153</v>
      </c>
      <c r="Y53">
        <v>41146</v>
      </c>
      <c r="Z53">
        <v>41119</v>
      </c>
      <c r="AA53" t="s">
        <v>74</v>
      </c>
      <c r="AB53">
        <v>2013</v>
      </c>
      <c r="AC53" t="s">
        <v>154</v>
      </c>
      <c r="AE53">
        <v>0</v>
      </c>
      <c r="AG53">
        <v>0</v>
      </c>
      <c r="AH53">
        <v>0</v>
      </c>
      <c r="AI53">
        <v>0</v>
      </c>
    </row>
    <row r="54" spans="1:35">
      <c r="A54" t="s">
        <v>224</v>
      </c>
      <c r="B54" t="s">
        <v>150</v>
      </c>
      <c r="C54" t="s">
        <v>150</v>
      </c>
      <c r="D54" t="s">
        <v>150</v>
      </c>
      <c r="E54" t="s">
        <v>150</v>
      </c>
      <c r="F54" t="s">
        <v>151</v>
      </c>
      <c r="G54" t="s">
        <v>151</v>
      </c>
      <c r="H54" t="s">
        <v>151</v>
      </c>
      <c r="I54" t="s">
        <v>151</v>
      </c>
      <c r="J54" t="s">
        <v>151</v>
      </c>
      <c r="K54" t="s">
        <v>151</v>
      </c>
      <c r="L54" t="s">
        <v>151</v>
      </c>
      <c r="M54" t="s">
        <v>151</v>
      </c>
      <c r="N54">
        <v>1201</v>
      </c>
      <c r="O54">
        <v>1201</v>
      </c>
      <c r="P54" t="s">
        <v>150</v>
      </c>
      <c r="Q54" t="s">
        <v>150</v>
      </c>
      <c r="R54" t="s">
        <v>150</v>
      </c>
      <c r="S54" t="s">
        <v>150</v>
      </c>
      <c r="T54" t="s">
        <v>151</v>
      </c>
      <c r="U54" t="s">
        <v>151</v>
      </c>
      <c r="V54" t="s">
        <v>150</v>
      </c>
      <c r="W54" t="s">
        <v>223</v>
      </c>
      <c r="X54" t="s">
        <v>153</v>
      </c>
      <c r="Y54">
        <v>41181</v>
      </c>
      <c r="Z54">
        <v>41147</v>
      </c>
      <c r="AA54" t="s">
        <v>74</v>
      </c>
      <c r="AB54">
        <v>2013</v>
      </c>
      <c r="AC54" t="s">
        <v>154</v>
      </c>
      <c r="AE54">
        <v>0</v>
      </c>
      <c r="AG54">
        <v>0</v>
      </c>
      <c r="AH54">
        <v>0</v>
      </c>
      <c r="AI54">
        <v>0</v>
      </c>
    </row>
    <row r="55" spans="1:35">
      <c r="A55" t="s">
        <v>225</v>
      </c>
      <c r="B55" t="s">
        <v>150</v>
      </c>
      <c r="C55" t="s">
        <v>150</v>
      </c>
      <c r="D55" t="s">
        <v>150</v>
      </c>
      <c r="E55" t="s">
        <v>150</v>
      </c>
      <c r="F55" t="s">
        <v>151</v>
      </c>
      <c r="G55" t="s">
        <v>151</v>
      </c>
      <c r="H55" t="s">
        <v>151</v>
      </c>
      <c r="I55" t="s">
        <v>151</v>
      </c>
      <c r="J55" t="s">
        <v>151</v>
      </c>
      <c r="K55" t="s">
        <v>151</v>
      </c>
      <c r="L55" t="s">
        <v>151</v>
      </c>
      <c r="M55" t="s">
        <v>151</v>
      </c>
      <c r="N55">
        <v>1201</v>
      </c>
      <c r="O55">
        <v>1201</v>
      </c>
      <c r="P55" t="s">
        <v>150</v>
      </c>
      <c r="Q55" t="s">
        <v>150</v>
      </c>
      <c r="R55" t="s">
        <v>150</v>
      </c>
      <c r="S55" t="s">
        <v>150</v>
      </c>
      <c r="T55" t="s">
        <v>151</v>
      </c>
      <c r="U55" t="s">
        <v>151</v>
      </c>
      <c r="V55" t="s">
        <v>150</v>
      </c>
      <c r="W55" t="s">
        <v>223</v>
      </c>
      <c r="X55" t="s">
        <v>153</v>
      </c>
      <c r="Y55">
        <v>41209</v>
      </c>
      <c r="Z55">
        <v>41182</v>
      </c>
      <c r="AA55" t="s">
        <v>75</v>
      </c>
      <c r="AB55">
        <v>2013</v>
      </c>
      <c r="AC55" t="s">
        <v>157</v>
      </c>
      <c r="AE55">
        <v>425.52</v>
      </c>
      <c r="AG55">
        <v>425.52</v>
      </c>
      <c r="AH55">
        <v>425.52</v>
      </c>
      <c r="AI55">
        <v>425.52</v>
      </c>
    </row>
    <row r="56" spans="1:35">
      <c r="A56" t="s">
        <v>226</v>
      </c>
      <c r="B56" t="s">
        <v>150</v>
      </c>
      <c r="C56" t="s">
        <v>150</v>
      </c>
      <c r="D56" t="s">
        <v>150</v>
      </c>
      <c r="E56" t="s">
        <v>150</v>
      </c>
      <c r="F56" t="s">
        <v>151</v>
      </c>
      <c r="G56" t="s">
        <v>151</v>
      </c>
      <c r="H56" t="s">
        <v>151</v>
      </c>
      <c r="I56" t="s">
        <v>151</v>
      </c>
      <c r="J56" t="s">
        <v>151</v>
      </c>
      <c r="K56" t="s">
        <v>151</v>
      </c>
      <c r="L56" t="s">
        <v>151</v>
      </c>
      <c r="M56" t="s">
        <v>151</v>
      </c>
      <c r="N56">
        <v>1201</v>
      </c>
      <c r="O56">
        <v>1201</v>
      </c>
      <c r="P56" t="s">
        <v>150</v>
      </c>
      <c r="Q56" t="s">
        <v>150</v>
      </c>
      <c r="R56" t="s">
        <v>150</v>
      </c>
      <c r="S56" t="s">
        <v>150</v>
      </c>
      <c r="T56" t="s">
        <v>151</v>
      </c>
      <c r="U56" t="s">
        <v>151</v>
      </c>
      <c r="V56" t="s">
        <v>150</v>
      </c>
      <c r="W56" t="s">
        <v>227</v>
      </c>
      <c r="X56" t="s">
        <v>153</v>
      </c>
      <c r="Y56">
        <v>41146</v>
      </c>
      <c r="Z56">
        <v>41119</v>
      </c>
      <c r="AA56" t="s">
        <v>74</v>
      </c>
      <c r="AB56">
        <v>2013</v>
      </c>
      <c r="AC56" t="s">
        <v>154</v>
      </c>
      <c r="AE56">
        <v>0</v>
      </c>
      <c r="AG56">
        <v>0</v>
      </c>
      <c r="AH56">
        <v>0</v>
      </c>
      <c r="AI56">
        <v>0</v>
      </c>
    </row>
    <row r="57" spans="1:35">
      <c r="A57" t="s">
        <v>228</v>
      </c>
      <c r="B57" t="s">
        <v>150</v>
      </c>
      <c r="C57" t="s">
        <v>150</v>
      </c>
      <c r="D57" t="s">
        <v>150</v>
      </c>
      <c r="E57" t="s">
        <v>150</v>
      </c>
      <c r="F57" t="s">
        <v>151</v>
      </c>
      <c r="G57" t="s">
        <v>151</v>
      </c>
      <c r="H57" t="s">
        <v>151</v>
      </c>
      <c r="I57" t="s">
        <v>151</v>
      </c>
      <c r="J57" t="s">
        <v>151</v>
      </c>
      <c r="K57" t="s">
        <v>151</v>
      </c>
      <c r="L57" t="s">
        <v>151</v>
      </c>
      <c r="M57" t="s">
        <v>151</v>
      </c>
      <c r="N57">
        <v>1201</v>
      </c>
      <c r="O57">
        <v>1201</v>
      </c>
      <c r="P57" t="s">
        <v>150</v>
      </c>
      <c r="Q57" t="s">
        <v>150</v>
      </c>
      <c r="R57" t="s">
        <v>150</v>
      </c>
      <c r="S57" t="s">
        <v>150</v>
      </c>
      <c r="T57" t="s">
        <v>151</v>
      </c>
      <c r="U57" t="s">
        <v>151</v>
      </c>
      <c r="V57" t="s">
        <v>150</v>
      </c>
      <c r="W57" t="s">
        <v>227</v>
      </c>
      <c r="X57" t="s">
        <v>153</v>
      </c>
      <c r="Y57">
        <v>41181</v>
      </c>
      <c r="Z57">
        <v>41147</v>
      </c>
      <c r="AA57" t="s">
        <v>74</v>
      </c>
      <c r="AB57">
        <v>2013</v>
      </c>
      <c r="AC57" t="s">
        <v>154</v>
      </c>
      <c r="AE57">
        <v>0</v>
      </c>
      <c r="AG57">
        <v>0</v>
      </c>
      <c r="AH57">
        <v>0</v>
      </c>
      <c r="AI57">
        <v>0</v>
      </c>
    </row>
    <row r="58" spans="1:35">
      <c r="A58" t="s">
        <v>229</v>
      </c>
      <c r="B58" t="s">
        <v>150</v>
      </c>
      <c r="C58" t="s">
        <v>150</v>
      </c>
      <c r="D58" t="s">
        <v>150</v>
      </c>
      <c r="E58" t="s">
        <v>150</v>
      </c>
      <c r="F58" t="s">
        <v>151</v>
      </c>
      <c r="G58" t="s">
        <v>151</v>
      </c>
      <c r="H58" t="s">
        <v>151</v>
      </c>
      <c r="I58" t="s">
        <v>151</v>
      </c>
      <c r="J58" t="s">
        <v>151</v>
      </c>
      <c r="K58" t="s">
        <v>151</v>
      </c>
      <c r="L58" t="s">
        <v>151</v>
      </c>
      <c r="M58" t="s">
        <v>151</v>
      </c>
      <c r="N58">
        <v>1201</v>
      </c>
      <c r="O58">
        <v>1201</v>
      </c>
      <c r="P58" t="s">
        <v>150</v>
      </c>
      <c r="Q58" t="s">
        <v>150</v>
      </c>
      <c r="R58" t="s">
        <v>150</v>
      </c>
      <c r="S58" t="s">
        <v>150</v>
      </c>
      <c r="T58" t="s">
        <v>151</v>
      </c>
      <c r="U58" t="s">
        <v>151</v>
      </c>
      <c r="V58" t="s">
        <v>150</v>
      </c>
      <c r="W58" t="s">
        <v>227</v>
      </c>
      <c r="X58" t="s">
        <v>153</v>
      </c>
      <c r="Y58">
        <v>41209</v>
      </c>
      <c r="Z58">
        <v>41182</v>
      </c>
      <c r="AA58" t="s">
        <v>75</v>
      </c>
      <c r="AB58">
        <v>2013</v>
      </c>
      <c r="AC58" t="s">
        <v>157</v>
      </c>
      <c r="AE58">
        <v>425.52</v>
      </c>
      <c r="AG58">
        <v>425.52</v>
      </c>
      <c r="AH58">
        <v>425.52</v>
      </c>
      <c r="AI58">
        <v>425.52</v>
      </c>
    </row>
    <row r="59" spans="1:35">
      <c r="A59" t="s">
        <v>230</v>
      </c>
      <c r="B59" t="s">
        <v>150</v>
      </c>
      <c r="C59" t="s">
        <v>150</v>
      </c>
      <c r="D59" t="s">
        <v>150</v>
      </c>
      <c r="E59" t="s">
        <v>150</v>
      </c>
      <c r="F59" t="s">
        <v>151</v>
      </c>
      <c r="G59" t="s">
        <v>151</v>
      </c>
      <c r="H59" t="s">
        <v>151</v>
      </c>
      <c r="I59" t="s">
        <v>151</v>
      </c>
      <c r="J59" t="s">
        <v>151</v>
      </c>
      <c r="K59" t="s">
        <v>151</v>
      </c>
      <c r="L59" t="s">
        <v>151</v>
      </c>
      <c r="M59" t="s">
        <v>151</v>
      </c>
      <c r="N59">
        <v>1201</v>
      </c>
      <c r="O59">
        <v>1201</v>
      </c>
      <c r="P59" t="s">
        <v>150</v>
      </c>
      <c r="Q59" t="s">
        <v>150</v>
      </c>
      <c r="R59" t="s">
        <v>150</v>
      </c>
      <c r="S59" t="s">
        <v>150</v>
      </c>
      <c r="T59" t="s">
        <v>151</v>
      </c>
      <c r="U59" t="s">
        <v>151</v>
      </c>
      <c r="V59" t="s">
        <v>150</v>
      </c>
      <c r="W59" t="s">
        <v>231</v>
      </c>
      <c r="X59" t="s">
        <v>153</v>
      </c>
      <c r="Y59">
        <v>41146</v>
      </c>
      <c r="Z59">
        <v>41119</v>
      </c>
      <c r="AA59" t="s">
        <v>74</v>
      </c>
      <c r="AB59">
        <v>2013</v>
      </c>
      <c r="AC59" t="s">
        <v>154</v>
      </c>
      <c r="AE59">
        <v>0</v>
      </c>
      <c r="AG59">
        <v>0</v>
      </c>
      <c r="AH59">
        <v>0</v>
      </c>
      <c r="AI59">
        <v>0</v>
      </c>
    </row>
    <row r="60" spans="1:35">
      <c r="A60" t="s">
        <v>232</v>
      </c>
      <c r="B60" t="s">
        <v>150</v>
      </c>
      <c r="C60" t="s">
        <v>150</v>
      </c>
      <c r="D60" t="s">
        <v>150</v>
      </c>
      <c r="E60" t="s">
        <v>150</v>
      </c>
      <c r="F60" t="s">
        <v>151</v>
      </c>
      <c r="G60" t="s">
        <v>151</v>
      </c>
      <c r="H60" t="s">
        <v>151</v>
      </c>
      <c r="I60" t="s">
        <v>151</v>
      </c>
      <c r="J60" t="s">
        <v>151</v>
      </c>
      <c r="K60" t="s">
        <v>151</v>
      </c>
      <c r="L60" t="s">
        <v>151</v>
      </c>
      <c r="M60" t="s">
        <v>151</v>
      </c>
      <c r="N60">
        <v>1201</v>
      </c>
      <c r="O60">
        <v>1201</v>
      </c>
      <c r="P60" t="s">
        <v>150</v>
      </c>
      <c r="Q60" t="s">
        <v>150</v>
      </c>
      <c r="R60" t="s">
        <v>150</v>
      </c>
      <c r="S60" t="s">
        <v>150</v>
      </c>
      <c r="T60" t="s">
        <v>151</v>
      </c>
      <c r="U60" t="s">
        <v>151</v>
      </c>
      <c r="V60" t="s">
        <v>150</v>
      </c>
      <c r="W60" t="s">
        <v>231</v>
      </c>
      <c r="X60" t="s">
        <v>153</v>
      </c>
      <c r="Y60">
        <v>41181</v>
      </c>
      <c r="Z60">
        <v>41147</v>
      </c>
      <c r="AA60" t="s">
        <v>74</v>
      </c>
      <c r="AB60">
        <v>2013</v>
      </c>
      <c r="AC60" t="s">
        <v>154</v>
      </c>
      <c r="AE60">
        <v>0</v>
      </c>
      <c r="AG60">
        <v>0</v>
      </c>
      <c r="AH60">
        <v>0</v>
      </c>
      <c r="AI60">
        <v>0</v>
      </c>
    </row>
    <row r="61" spans="1:35">
      <c r="A61" t="s">
        <v>233</v>
      </c>
      <c r="B61" t="s">
        <v>150</v>
      </c>
      <c r="C61" t="s">
        <v>150</v>
      </c>
      <c r="D61" t="s">
        <v>150</v>
      </c>
      <c r="E61" t="s">
        <v>150</v>
      </c>
      <c r="F61" t="s">
        <v>151</v>
      </c>
      <c r="G61" t="s">
        <v>151</v>
      </c>
      <c r="H61" t="s">
        <v>151</v>
      </c>
      <c r="I61" t="s">
        <v>151</v>
      </c>
      <c r="J61" t="s">
        <v>151</v>
      </c>
      <c r="K61" t="s">
        <v>151</v>
      </c>
      <c r="L61" t="s">
        <v>151</v>
      </c>
      <c r="M61" t="s">
        <v>151</v>
      </c>
      <c r="N61">
        <v>1201</v>
      </c>
      <c r="O61">
        <v>1201</v>
      </c>
      <c r="P61" t="s">
        <v>150</v>
      </c>
      <c r="Q61" t="s">
        <v>150</v>
      </c>
      <c r="R61" t="s">
        <v>150</v>
      </c>
      <c r="S61" t="s">
        <v>150</v>
      </c>
      <c r="T61" t="s">
        <v>151</v>
      </c>
      <c r="U61" t="s">
        <v>151</v>
      </c>
      <c r="V61" t="s">
        <v>150</v>
      </c>
      <c r="W61" t="s">
        <v>231</v>
      </c>
      <c r="X61" t="s">
        <v>153</v>
      </c>
      <c r="Y61">
        <v>41209</v>
      </c>
      <c r="Z61">
        <v>41182</v>
      </c>
      <c r="AA61" t="s">
        <v>75</v>
      </c>
      <c r="AB61">
        <v>2013</v>
      </c>
      <c r="AC61" t="s">
        <v>157</v>
      </c>
      <c r="AE61">
        <v>425.52</v>
      </c>
      <c r="AG61">
        <v>425.52</v>
      </c>
      <c r="AH61">
        <v>425.52</v>
      </c>
      <c r="AI61">
        <v>425.52</v>
      </c>
    </row>
    <row r="62" spans="1:35">
      <c r="A62" t="s">
        <v>234</v>
      </c>
      <c r="B62" t="s">
        <v>150</v>
      </c>
      <c r="C62" t="s">
        <v>150</v>
      </c>
      <c r="D62" t="s">
        <v>150</v>
      </c>
      <c r="E62" t="s">
        <v>150</v>
      </c>
      <c r="F62" t="s">
        <v>151</v>
      </c>
      <c r="G62" t="s">
        <v>151</v>
      </c>
      <c r="H62" t="s">
        <v>151</v>
      </c>
      <c r="I62" t="s">
        <v>151</v>
      </c>
      <c r="J62" t="s">
        <v>151</v>
      </c>
      <c r="K62" t="s">
        <v>151</v>
      </c>
      <c r="L62" t="s">
        <v>151</v>
      </c>
      <c r="M62" t="s">
        <v>151</v>
      </c>
      <c r="N62">
        <v>1201</v>
      </c>
      <c r="O62">
        <v>1201</v>
      </c>
      <c r="P62" t="s">
        <v>150</v>
      </c>
      <c r="Q62" t="s">
        <v>150</v>
      </c>
      <c r="R62" t="s">
        <v>150</v>
      </c>
      <c r="S62" t="s">
        <v>150</v>
      </c>
      <c r="T62" t="s">
        <v>151</v>
      </c>
      <c r="U62" t="s">
        <v>151</v>
      </c>
      <c r="V62" t="s">
        <v>150</v>
      </c>
      <c r="W62" t="s">
        <v>235</v>
      </c>
      <c r="X62" t="s">
        <v>153</v>
      </c>
      <c r="Y62">
        <v>41146</v>
      </c>
      <c r="Z62">
        <v>41119</v>
      </c>
      <c r="AA62" t="s">
        <v>74</v>
      </c>
      <c r="AB62">
        <v>2013</v>
      </c>
      <c r="AC62" t="s">
        <v>154</v>
      </c>
      <c r="AE62">
        <v>0</v>
      </c>
      <c r="AG62">
        <v>0</v>
      </c>
      <c r="AH62">
        <v>0</v>
      </c>
      <c r="AI62">
        <v>0</v>
      </c>
    </row>
    <row r="63" spans="1:35">
      <c r="A63" t="s">
        <v>236</v>
      </c>
      <c r="B63" t="s">
        <v>150</v>
      </c>
      <c r="C63" t="s">
        <v>150</v>
      </c>
      <c r="D63" t="s">
        <v>150</v>
      </c>
      <c r="E63" t="s">
        <v>150</v>
      </c>
      <c r="F63" t="s">
        <v>151</v>
      </c>
      <c r="G63" t="s">
        <v>151</v>
      </c>
      <c r="H63" t="s">
        <v>151</v>
      </c>
      <c r="I63" t="s">
        <v>151</v>
      </c>
      <c r="J63" t="s">
        <v>151</v>
      </c>
      <c r="K63" t="s">
        <v>151</v>
      </c>
      <c r="L63" t="s">
        <v>151</v>
      </c>
      <c r="M63" t="s">
        <v>151</v>
      </c>
      <c r="N63">
        <v>1201</v>
      </c>
      <c r="O63">
        <v>1201</v>
      </c>
      <c r="P63" t="s">
        <v>150</v>
      </c>
      <c r="Q63" t="s">
        <v>150</v>
      </c>
      <c r="R63" t="s">
        <v>150</v>
      </c>
      <c r="S63" t="s">
        <v>150</v>
      </c>
      <c r="T63" t="s">
        <v>151</v>
      </c>
      <c r="U63" t="s">
        <v>151</v>
      </c>
      <c r="V63" t="s">
        <v>150</v>
      </c>
      <c r="W63" t="s">
        <v>235</v>
      </c>
      <c r="X63" t="s">
        <v>153</v>
      </c>
      <c r="Y63">
        <v>41181</v>
      </c>
      <c r="Z63">
        <v>41147</v>
      </c>
      <c r="AA63" t="s">
        <v>74</v>
      </c>
      <c r="AB63">
        <v>2013</v>
      </c>
      <c r="AC63" t="s">
        <v>154</v>
      </c>
      <c r="AE63">
        <v>0</v>
      </c>
      <c r="AG63">
        <v>0</v>
      </c>
      <c r="AH63">
        <v>0</v>
      </c>
      <c r="AI63">
        <v>0</v>
      </c>
    </row>
    <row r="64" spans="1:35">
      <c r="A64" t="s">
        <v>237</v>
      </c>
      <c r="B64" t="s">
        <v>150</v>
      </c>
      <c r="C64" t="s">
        <v>150</v>
      </c>
      <c r="D64" t="s">
        <v>150</v>
      </c>
      <c r="E64" t="s">
        <v>150</v>
      </c>
      <c r="F64" t="s">
        <v>151</v>
      </c>
      <c r="G64" t="s">
        <v>151</v>
      </c>
      <c r="H64" t="s">
        <v>151</v>
      </c>
      <c r="I64" t="s">
        <v>151</v>
      </c>
      <c r="J64" t="s">
        <v>151</v>
      </c>
      <c r="K64" t="s">
        <v>151</v>
      </c>
      <c r="L64" t="s">
        <v>151</v>
      </c>
      <c r="M64" t="s">
        <v>151</v>
      </c>
      <c r="N64">
        <v>1201</v>
      </c>
      <c r="O64">
        <v>1201</v>
      </c>
      <c r="P64" t="s">
        <v>150</v>
      </c>
      <c r="Q64" t="s">
        <v>150</v>
      </c>
      <c r="R64" t="s">
        <v>150</v>
      </c>
      <c r="S64" t="s">
        <v>150</v>
      </c>
      <c r="T64" t="s">
        <v>151</v>
      </c>
      <c r="U64" t="s">
        <v>151</v>
      </c>
      <c r="V64" t="s">
        <v>150</v>
      </c>
      <c r="W64" t="s">
        <v>235</v>
      </c>
      <c r="X64" t="s">
        <v>153</v>
      </c>
      <c r="Y64">
        <v>41209</v>
      </c>
      <c r="Z64">
        <v>41182</v>
      </c>
      <c r="AA64" t="s">
        <v>75</v>
      </c>
      <c r="AB64">
        <v>2013</v>
      </c>
      <c r="AC64" t="s">
        <v>157</v>
      </c>
      <c r="AE64">
        <v>425.52</v>
      </c>
      <c r="AG64">
        <v>425.52</v>
      </c>
      <c r="AH64">
        <v>425.52</v>
      </c>
      <c r="AI64">
        <v>425.52</v>
      </c>
    </row>
    <row r="65" spans="1:35">
      <c r="A65" t="s">
        <v>238</v>
      </c>
      <c r="B65" t="s">
        <v>150</v>
      </c>
      <c r="C65" t="s">
        <v>150</v>
      </c>
      <c r="D65" t="s">
        <v>150</v>
      </c>
      <c r="E65" t="s">
        <v>150</v>
      </c>
      <c r="F65" t="s">
        <v>151</v>
      </c>
      <c r="G65" t="s">
        <v>151</v>
      </c>
      <c r="H65" t="s">
        <v>151</v>
      </c>
      <c r="I65" t="s">
        <v>151</v>
      </c>
      <c r="J65" t="s">
        <v>151</v>
      </c>
      <c r="K65" t="s">
        <v>151</v>
      </c>
      <c r="L65" t="s">
        <v>151</v>
      </c>
      <c r="M65" t="s">
        <v>151</v>
      </c>
      <c r="N65">
        <v>1201</v>
      </c>
      <c r="O65">
        <v>1201</v>
      </c>
      <c r="P65" t="s">
        <v>150</v>
      </c>
      <c r="Q65" t="s">
        <v>150</v>
      </c>
      <c r="R65" t="s">
        <v>150</v>
      </c>
      <c r="S65" t="s">
        <v>150</v>
      </c>
      <c r="T65" t="s">
        <v>151</v>
      </c>
      <c r="U65" t="s">
        <v>151</v>
      </c>
      <c r="V65" t="s">
        <v>150</v>
      </c>
      <c r="W65" t="s">
        <v>239</v>
      </c>
      <c r="X65" t="s">
        <v>153</v>
      </c>
      <c r="Y65">
        <v>41146</v>
      </c>
      <c r="Z65">
        <v>41119</v>
      </c>
      <c r="AA65" t="s">
        <v>74</v>
      </c>
      <c r="AB65">
        <v>2013</v>
      </c>
      <c r="AC65" t="s">
        <v>154</v>
      </c>
      <c r="AE65">
        <v>0</v>
      </c>
      <c r="AG65">
        <v>0</v>
      </c>
      <c r="AH65">
        <v>0</v>
      </c>
      <c r="AI65">
        <v>0</v>
      </c>
    </row>
    <row r="66" spans="1:35">
      <c r="A66" t="s">
        <v>240</v>
      </c>
      <c r="B66" t="s">
        <v>150</v>
      </c>
      <c r="C66" t="s">
        <v>150</v>
      </c>
      <c r="D66" t="s">
        <v>150</v>
      </c>
      <c r="E66" t="s">
        <v>150</v>
      </c>
      <c r="F66" t="s">
        <v>151</v>
      </c>
      <c r="G66" t="s">
        <v>151</v>
      </c>
      <c r="H66" t="s">
        <v>151</v>
      </c>
      <c r="I66" t="s">
        <v>151</v>
      </c>
      <c r="J66" t="s">
        <v>151</v>
      </c>
      <c r="K66" t="s">
        <v>151</v>
      </c>
      <c r="L66" t="s">
        <v>151</v>
      </c>
      <c r="M66" t="s">
        <v>151</v>
      </c>
      <c r="N66">
        <v>1201</v>
      </c>
      <c r="O66">
        <v>1201</v>
      </c>
      <c r="P66" t="s">
        <v>150</v>
      </c>
      <c r="Q66" t="s">
        <v>150</v>
      </c>
      <c r="R66" t="s">
        <v>150</v>
      </c>
      <c r="S66" t="s">
        <v>150</v>
      </c>
      <c r="T66" t="s">
        <v>151</v>
      </c>
      <c r="U66" t="s">
        <v>151</v>
      </c>
      <c r="V66" t="s">
        <v>150</v>
      </c>
      <c r="W66" t="s">
        <v>239</v>
      </c>
      <c r="X66" t="s">
        <v>153</v>
      </c>
      <c r="Y66">
        <v>41181</v>
      </c>
      <c r="Z66">
        <v>41147</v>
      </c>
      <c r="AA66" t="s">
        <v>74</v>
      </c>
      <c r="AB66">
        <v>2013</v>
      </c>
      <c r="AC66" t="s">
        <v>154</v>
      </c>
      <c r="AE66">
        <v>0</v>
      </c>
      <c r="AG66">
        <v>0</v>
      </c>
      <c r="AH66">
        <v>0</v>
      </c>
      <c r="AI66">
        <v>0</v>
      </c>
    </row>
    <row r="67" spans="1:35">
      <c r="A67" t="s">
        <v>241</v>
      </c>
      <c r="B67" t="s">
        <v>150</v>
      </c>
      <c r="C67" t="s">
        <v>150</v>
      </c>
      <c r="D67" t="s">
        <v>150</v>
      </c>
      <c r="E67" t="s">
        <v>150</v>
      </c>
      <c r="F67" t="s">
        <v>151</v>
      </c>
      <c r="G67" t="s">
        <v>151</v>
      </c>
      <c r="H67" t="s">
        <v>151</v>
      </c>
      <c r="I67" t="s">
        <v>151</v>
      </c>
      <c r="J67" t="s">
        <v>151</v>
      </c>
      <c r="K67" t="s">
        <v>151</v>
      </c>
      <c r="L67" t="s">
        <v>151</v>
      </c>
      <c r="M67" t="s">
        <v>151</v>
      </c>
      <c r="N67">
        <v>1201</v>
      </c>
      <c r="O67">
        <v>1201</v>
      </c>
      <c r="P67" t="s">
        <v>150</v>
      </c>
      <c r="Q67" t="s">
        <v>150</v>
      </c>
      <c r="R67" t="s">
        <v>150</v>
      </c>
      <c r="S67" t="s">
        <v>150</v>
      </c>
      <c r="T67" t="s">
        <v>151</v>
      </c>
      <c r="U67" t="s">
        <v>151</v>
      </c>
      <c r="V67" t="s">
        <v>150</v>
      </c>
      <c r="W67" t="s">
        <v>239</v>
      </c>
      <c r="X67" t="s">
        <v>153</v>
      </c>
      <c r="Y67">
        <v>41209</v>
      </c>
      <c r="Z67">
        <v>41182</v>
      </c>
      <c r="AA67" t="s">
        <v>75</v>
      </c>
      <c r="AB67">
        <v>2013</v>
      </c>
      <c r="AC67" t="s">
        <v>157</v>
      </c>
      <c r="AE67">
        <v>425.52</v>
      </c>
      <c r="AG67">
        <v>425.52</v>
      </c>
      <c r="AH67">
        <v>425.52</v>
      </c>
      <c r="AI67">
        <v>425.52</v>
      </c>
    </row>
    <row r="68" spans="1:35">
      <c r="A68" t="s">
        <v>242</v>
      </c>
      <c r="B68" t="s">
        <v>150</v>
      </c>
      <c r="C68" t="s">
        <v>150</v>
      </c>
      <c r="D68" t="s">
        <v>150</v>
      </c>
      <c r="E68" t="s">
        <v>150</v>
      </c>
      <c r="F68" t="s">
        <v>151</v>
      </c>
      <c r="G68" t="s">
        <v>151</v>
      </c>
      <c r="H68" t="s">
        <v>151</v>
      </c>
      <c r="I68" t="s">
        <v>151</v>
      </c>
      <c r="J68" t="s">
        <v>151</v>
      </c>
      <c r="K68" t="s">
        <v>151</v>
      </c>
      <c r="L68" t="s">
        <v>151</v>
      </c>
      <c r="M68" t="s">
        <v>151</v>
      </c>
      <c r="N68">
        <v>1201</v>
      </c>
      <c r="O68">
        <v>1201</v>
      </c>
      <c r="P68" t="s">
        <v>150</v>
      </c>
      <c r="Q68" t="s">
        <v>150</v>
      </c>
      <c r="R68" t="s">
        <v>150</v>
      </c>
      <c r="S68" t="s">
        <v>150</v>
      </c>
      <c r="T68" t="s">
        <v>151</v>
      </c>
      <c r="U68" t="s">
        <v>151</v>
      </c>
      <c r="V68" t="s">
        <v>150</v>
      </c>
      <c r="W68" t="s">
        <v>243</v>
      </c>
      <c r="X68" t="s">
        <v>153</v>
      </c>
      <c r="Y68">
        <v>41146</v>
      </c>
      <c r="Z68">
        <v>41119</v>
      </c>
      <c r="AA68" t="s">
        <v>74</v>
      </c>
      <c r="AB68">
        <v>2013</v>
      </c>
      <c r="AC68" t="s">
        <v>154</v>
      </c>
      <c r="AE68">
        <v>0</v>
      </c>
      <c r="AG68">
        <v>0</v>
      </c>
      <c r="AH68">
        <v>0</v>
      </c>
      <c r="AI68">
        <v>0</v>
      </c>
    </row>
    <row r="69" spans="1:35">
      <c r="A69" t="s">
        <v>244</v>
      </c>
      <c r="B69" t="s">
        <v>150</v>
      </c>
      <c r="C69" t="s">
        <v>150</v>
      </c>
      <c r="D69" t="s">
        <v>150</v>
      </c>
      <c r="E69" t="s">
        <v>150</v>
      </c>
      <c r="F69" t="s">
        <v>151</v>
      </c>
      <c r="G69" t="s">
        <v>151</v>
      </c>
      <c r="H69" t="s">
        <v>151</v>
      </c>
      <c r="I69" t="s">
        <v>151</v>
      </c>
      <c r="J69" t="s">
        <v>151</v>
      </c>
      <c r="K69" t="s">
        <v>151</v>
      </c>
      <c r="L69" t="s">
        <v>151</v>
      </c>
      <c r="M69" t="s">
        <v>151</v>
      </c>
      <c r="N69">
        <v>1201</v>
      </c>
      <c r="O69">
        <v>1201</v>
      </c>
      <c r="P69" t="s">
        <v>150</v>
      </c>
      <c r="Q69" t="s">
        <v>150</v>
      </c>
      <c r="R69" t="s">
        <v>150</v>
      </c>
      <c r="S69" t="s">
        <v>150</v>
      </c>
      <c r="T69" t="s">
        <v>151</v>
      </c>
      <c r="U69" t="s">
        <v>151</v>
      </c>
      <c r="V69" t="s">
        <v>150</v>
      </c>
      <c r="W69" t="s">
        <v>243</v>
      </c>
      <c r="X69" t="s">
        <v>153</v>
      </c>
      <c r="Y69">
        <v>41181</v>
      </c>
      <c r="Z69">
        <v>41147</v>
      </c>
      <c r="AA69" t="s">
        <v>74</v>
      </c>
      <c r="AB69">
        <v>2013</v>
      </c>
      <c r="AC69" t="s">
        <v>154</v>
      </c>
      <c r="AE69">
        <v>0</v>
      </c>
      <c r="AG69">
        <v>0</v>
      </c>
      <c r="AH69">
        <v>0</v>
      </c>
      <c r="AI69">
        <v>0</v>
      </c>
    </row>
    <row r="70" spans="1:35">
      <c r="A70" t="s">
        <v>245</v>
      </c>
      <c r="B70" t="s">
        <v>150</v>
      </c>
      <c r="C70" t="s">
        <v>150</v>
      </c>
      <c r="D70" t="s">
        <v>150</v>
      </c>
      <c r="E70" t="s">
        <v>150</v>
      </c>
      <c r="F70" t="s">
        <v>151</v>
      </c>
      <c r="G70" t="s">
        <v>151</v>
      </c>
      <c r="H70" t="s">
        <v>151</v>
      </c>
      <c r="I70" t="s">
        <v>151</v>
      </c>
      <c r="J70" t="s">
        <v>151</v>
      </c>
      <c r="K70" t="s">
        <v>151</v>
      </c>
      <c r="L70" t="s">
        <v>151</v>
      </c>
      <c r="M70" t="s">
        <v>151</v>
      </c>
      <c r="N70">
        <v>1201</v>
      </c>
      <c r="O70">
        <v>1201</v>
      </c>
      <c r="P70" t="s">
        <v>150</v>
      </c>
      <c r="Q70" t="s">
        <v>150</v>
      </c>
      <c r="R70" t="s">
        <v>150</v>
      </c>
      <c r="S70" t="s">
        <v>150</v>
      </c>
      <c r="T70" t="s">
        <v>151</v>
      </c>
      <c r="U70" t="s">
        <v>151</v>
      </c>
      <c r="V70" t="s">
        <v>150</v>
      </c>
      <c r="W70" t="s">
        <v>243</v>
      </c>
      <c r="X70" t="s">
        <v>153</v>
      </c>
      <c r="Y70">
        <v>41209</v>
      </c>
      <c r="Z70">
        <v>41182</v>
      </c>
      <c r="AA70" t="s">
        <v>75</v>
      </c>
      <c r="AB70">
        <v>2013</v>
      </c>
      <c r="AC70" t="s">
        <v>157</v>
      </c>
      <c r="AE70">
        <v>425.52</v>
      </c>
      <c r="AG70">
        <v>425.52</v>
      </c>
      <c r="AH70">
        <v>425.52</v>
      </c>
      <c r="AI70">
        <v>425.52</v>
      </c>
    </row>
    <row r="71" spans="1:35">
      <c r="A71" t="s">
        <v>246</v>
      </c>
      <c r="B71" t="s">
        <v>150</v>
      </c>
      <c r="C71" t="s">
        <v>150</v>
      </c>
      <c r="D71" t="s">
        <v>150</v>
      </c>
      <c r="E71" t="s">
        <v>150</v>
      </c>
      <c r="F71" t="s">
        <v>151</v>
      </c>
      <c r="G71" t="s">
        <v>151</v>
      </c>
      <c r="H71" t="s">
        <v>151</v>
      </c>
      <c r="I71" t="s">
        <v>151</v>
      </c>
      <c r="J71" t="s">
        <v>151</v>
      </c>
      <c r="K71" t="s">
        <v>151</v>
      </c>
      <c r="L71" t="s">
        <v>151</v>
      </c>
      <c r="M71" t="s">
        <v>151</v>
      </c>
      <c r="N71">
        <v>1201</v>
      </c>
      <c r="O71">
        <v>1201</v>
      </c>
      <c r="P71" t="s">
        <v>150</v>
      </c>
      <c r="Q71" t="s">
        <v>150</v>
      </c>
      <c r="R71" t="s">
        <v>150</v>
      </c>
      <c r="S71" t="s">
        <v>150</v>
      </c>
      <c r="T71" t="s">
        <v>151</v>
      </c>
      <c r="U71" t="s">
        <v>151</v>
      </c>
      <c r="V71" t="s">
        <v>150</v>
      </c>
      <c r="W71" t="s">
        <v>247</v>
      </c>
      <c r="X71" t="s">
        <v>153</v>
      </c>
      <c r="Y71">
        <v>41146</v>
      </c>
      <c r="Z71">
        <v>41119</v>
      </c>
      <c r="AA71" t="s">
        <v>74</v>
      </c>
      <c r="AB71">
        <v>2013</v>
      </c>
      <c r="AC71" t="s">
        <v>154</v>
      </c>
      <c r="AE71">
        <v>0</v>
      </c>
      <c r="AG71">
        <v>0</v>
      </c>
      <c r="AH71">
        <v>0</v>
      </c>
      <c r="AI71">
        <v>0</v>
      </c>
    </row>
    <row r="72" spans="1:35">
      <c r="A72" t="s">
        <v>248</v>
      </c>
      <c r="B72" t="s">
        <v>150</v>
      </c>
      <c r="C72" t="s">
        <v>150</v>
      </c>
      <c r="D72" t="s">
        <v>150</v>
      </c>
      <c r="E72" t="s">
        <v>150</v>
      </c>
      <c r="F72" t="s">
        <v>151</v>
      </c>
      <c r="G72" t="s">
        <v>151</v>
      </c>
      <c r="H72" t="s">
        <v>151</v>
      </c>
      <c r="I72" t="s">
        <v>151</v>
      </c>
      <c r="J72" t="s">
        <v>151</v>
      </c>
      <c r="K72" t="s">
        <v>151</v>
      </c>
      <c r="L72" t="s">
        <v>151</v>
      </c>
      <c r="M72" t="s">
        <v>151</v>
      </c>
      <c r="N72">
        <v>1201</v>
      </c>
      <c r="O72">
        <v>1201</v>
      </c>
      <c r="P72" t="s">
        <v>150</v>
      </c>
      <c r="Q72" t="s">
        <v>150</v>
      </c>
      <c r="R72" t="s">
        <v>150</v>
      </c>
      <c r="S72" t="s">
        <v>150</v>
      </c>
      <c r="T72" t="s">
        <v>151</v>
      </c>
      <c r="U72" t="s">
        <v>151</v>
      </c>
      <c r="V72" t="s">
        <v>150</v>
      </c>
      <c r="W72" t="s">
        <v>247</v>
      </c>
      <c r="X72" t="s">
        <v>153</v>
      </c>
      <c r="Y72">
        <v>41181</v>
      </c>
      <c r="Z72">
        <v>41147</v>
      </c>
      <c r="AA72" t="s">
        <v>74</v>
      </c>
      <c r="AB72">
        <v>2013</v>
      </c>
      <c r="AC72" t="s">
        <v>154</v>
      </c>
      <c r="AE72">
        <v>0</v>
      </c>
      <c r="AG72">
        <v>0</v>
      </c>
      <c r="AH72">
        <v>0</v>
      </c>
      <c r="AI72">
        <v>0</v>
      </c>
    </row>
    <row r="73" spans="1:35">
      <c r="A73" t="s">
        <v>249</v>
      </c>
      <c r="B73" t="s">
        <v>150</v>
      </c>
      <c r="C73" t="s">
        <v>150</v>
      </c>
      <c r="D73" t="s">
        <v>150</v>
      </c>
      <c r="E73" t="s">
        <v>150</v>
      </c>
      <c r="F73" t="s">
        <v>151</v>
      </c>
      <c r="G73" t="s">
        <v>151</v>
      </c>
      <c r="H73" t="s">
        <v>151</v>
      </c>
      <c r="I73" t="s">
        <v>151</v>
      </c>
      <c r="J73" t="s">
        <v>151</v>
      </c>
      <c r="K73" t="s">
        <v>151</v>
      </c>
      <c r="L73" t="s">
        <v>151</v>
      </c>
      <c r="M73" t="s">
        <v>151</v>
      </c>
      <c r="N73">
        <v>1201</v>
      </c>
      <c r="O73">
        <v>1201</v>
      </c>
      <c r="P73" t="s">
        <v>150</v>
      </c>
      <c r="Q73" t="s">
        <v>150</v>
      </c>
      <c r="R73" t="s">
        <v>150</v>
      </c>
      <c r="S73" t="s">
        <v>150</v>
      </c>
      <c r="T73" t="s">
        <v>151</v>
      </c>
      <c r="U73" t="s">
        <v>151</v>
      </c>
      <c r="V73" t="s">
        <v>150</v>
      </c>
      <c r="W73" t="s">
        <v>247</v>
      </c>
      <c r="X73" t="s">
        <v>153</v>
      </c>
      <c r="Y73">
        <v>41209</v>
      </c>
      <c r="Z73">
        <v>41182</v>
      </c>
      <c r="AA73" t="s">
        <v>75</v>
      </c>
      <c r="AB73">
        <v>2013</v>
      </c>
      <c r="AC73" t="s">
        <v>157</v>
      </c>
      <c r="AE73">
        <v>425.52</v>
      </c>
      <c r="AG73">
        <v>425.52</v>
      </c>
      <c r="AH73">
        <v>425.52</v>
      </c>
      <c r="AI73">
        <v>425.52</v>
      </c>
    </row>
    <row r="74" spans="1:35">
      <c r="A74" t="s">
        <v>250</v>
      </c>
      <c r="B74" t="s">
        <v>150</v>
      </c>
      <c r="C74" t="s">
        <v>150</v>
      </c>
      <c r="D74" t="s">
        <v>150</v>
      </c>
      <c r="E74" t="s">
        <v>150</v>
      </c>
      <c r="F74" t="s">
        <v>151</v>
      </c>
      <c r="G74" t="s">
        <v>151</v>
      </c>
      <c r="H74" t="s">
        <v>151</v>
      </c>
      <c r="I74" t="s">
        <v>151</v>
      </c>
      <c r="J74" t="s">
        <v>151</v>
      </c>
      <c r="K74" t="s">
        <v>151</v>
      </c>
      <c r="L74" t="s">
        <v>151</v>
      </c>
      <c r="M74" t="s">
        <v>151</v>
      </c>
      <c r="N74">
        <v>1201</v>
      </c>
      <c r="O74">
        <v>1201</v>
      </c>
      <c r="P74" t="s">
        <v>150</v>
      </c>
      <c r="Q74" t="s">
        <v>150</v>
      </c>
      <c r="R74" t="s">
        <v>150</v>
      </c>
      <c r="S74" t="s">
        <v>150</v>
      </c>
      <c r="T74" t="s">
        <v>151</v>
      </c>
      <c r="U74" t="s">
        <v>151</v>
      </c>
      <c r="V74" t="s">
        <v>150</v>
      </c>
      <c r="W74" t="s">
        <v>251</v>
      </c>
      <c r="X74" t="s">
        <v>153</v>
      </c>
      <c r="Y74">
        <v>41146</v>
      </c>
      <c r="Z74">
        <v>41119</v>
      </c>
      <c r="AA74" t="s">
        <v>74</v>
      </c>
      <c r="AB74">
        <v>2013</v>
      </c>
      <c r="AC74" t="s">
        <v>154</v>
      </c>
      <c r="AE74">
        <v>0</v>
      </c>
      <c r="AG74">
        <v>0</v>
      </c>
      <c r="AH74">
        <v>0</v>
      </c>
      <c r="AI74">
        <v>0</v>
      </c>
    </row>
    <row r="75" spans="1:35">
      <c r="A75" t="s">
        <v>252</v>
      </c>
      <c r="B75" t="s">
        <v>150</v>
      </c>
      <c r="C75" t="s">
        <v>150</v>
      </c>
      <c r="D75" t="s">
        <v>150</v>
      </c>
      <c r="E75" t="s">
        <v>150</v>
      </c>
      <c r="F75" t="s">
        <v>151</v>
      </c>
      <c r="G75" t="s">
        <v>151</v>
      </c>
      <c r="H75" t="s">
        <v>151</v>
      </c>
      <c r="I75" t="s">
        <v>151</v>
      </c>
      <c r="J75" t="s">
        <v>151</v>
      </c>
      <c r="K75" t="s">
        <v>151</v>
      </c>
      <c r="L75" t="s">
        <v>151</v>
      </c>
      <c r="M75" t="s">
        <v>151</v>
      </c>
      <c r="N75">
        <v>1201</v>
      </c>
      <c r="O75">
        <v>1201</v>
      </c>
      <c r="P75" t="s">
        <v>150</v>
      </c>
      <c r="Q75" t="s">
        <v>150</v>
      </c>
      <c r="R75" t="s">
        <v>150</v>
      </c>
      <c r="S75" t="s">
        <v>150</v>
      </c>
      <c r="T75" t="s">
        <v>151</v>
      </c>
      <c r="U75" t="s">
        <v>151</v>
      </c>
      <c r="V75" t="s">
        <v>150</v>
      </c>
      <c r="W75" t="s">
        <v>251</v>
      </c>
      <c r="X75" t="s">
        <v>153</v>
      </c>
      <c r="Y75">
        <v>41181</v>
      </c>
      <c r="Z75">
        <v>41147</v>
      </c>
      <c r="AA75" t="s">
        <v>74</v>
      </c>
      <c r="AB75">
        <v>2013</v>
      </c>
      <c r="AC75" t="s">
        <v>154</v>
      </c>
      <c r="AE75">
        <v>0</v>
      </c>
      <c r="AG75">
        <v>0</v>
      </c>
      <c r="AH75">
        <v>0</v>
      </c>
      <c r="AI75">
        <v>0</v>
      </c>
    </row>
    <row r="76" spans="1:35">
      <c r="A76" t="s">
        <v>253</v>
      </c>
      <c r="B76" t="s">
        <v>150</v>
      </c>
      <c r="C76" t="s">
        <v>150</v>
      </c>
      <c r="D76" t="s">
        <v>150</v>
      </c>
      <c r="E76" t="s">
        <v>150</v>
      </c>
      <c r="F76" t="s">
        <v>151</v>
      </c>
      <c r="G76" t="s">
        <v>151</v>
      </c>
      <c r="H76" t="s">
        <v>151</v>
      </c>
      <c r="I76" t="s">
        <v>151</v>
      </c>
      <c r="J76" t="s">
        <v>151</v>
      </c>
      <c r="K76" t="s">
        <v>151</v>
      </c>
      <c r="L76" t="s">
        <v>151</v>
      </c>
      <c r="M76" t="s">
        <v>151</v>
      </c>
      <c r="N76">
        <v>1201</v>
      </c>
      <c r="O76">
        <v>1201</v>
      </c>
      <c r="P76" t="s">
        <v>150</v>
      </c>
      <c r="Q76" t="s">
        <v>150</v>
      </c>
      <c r="R76" t="s">
        <v>150</v>
      </c>
      <c r="S76" t="s">
        <v>150</v>
      </c>
      <c r="T76" t="s">
        <v>151</v>
      </c>
      <c r="U76" t="s">
        <v>151</v>
      </c>
      <c r="V76" t="s">
        <v>150</v>
      </c>
      <c r="W76" t="s">
        <v>251</v>
      </c>
      <c r="X76" t="s">
        <v>153</v>
      </c>
      <c r="Y76">
        <v>41209</v>
      </c>
      <c r="Z76">
        <v>41182</v>
      </c>
      <c r="AA76" t="s">
        <v>75</v>
      </c>
      <c r="AB76">
        <v>2013</v>
      </c>
      <c r="AC76" t="s">
        <v>157</v>
      </c>
      <c r="AE76">
        <v>425.52</v>
      </c>
      <c r="AG76">
        <v>425.52</v>
      </c>
      <c r="AH76">
        <v>425.52</v>
      </c>
      <c r="AI76">
        <v>425.52</v>
      </c>
    </row>
    <row r="77" spans="1:35">
      <c r="A77" t="s">
        <v>254</v>
      </c>
      <c r="B77" t="s">
        <v>150</v>
      </c>
      <c r="C77" t="s">
        <v>150</v>
      </c>
      <c r="D77" t="s">
        <v>150</v>
      </c>
      <c r="E77" t="s">
        <v>150</v>
      </c>
      <c r="F77" t="s">
        <v>151</v>
      </c>
      <c r="G77" t="s">
        <v>151</v>
      </c>
      <c r="H77" t="s">
        <v>151</v>
      </c>
      <c r="I77" t="s">
        <v>151</v>
      </c>
      <c r="J77" t="s">
        <v>151</v>
      </c>
      <c r="K77" t="s">
        <v>151</v>
      </c>
      <c r="L77" t="s">
        <v>151</v>
      </c>
      <c r="M77" t="s">
        <v>151</v>
      </c>
      <c r="N77">
        <v>1201</v>
      </c>
      <c r="O77">
        <v>1201</v>
      </c>
      <c r="P77" t="s">
        <v>150</v>
      </c>
      <c r="Q77" t="s">
        <v>150</v>
      </c>
      <c r="R77" t="s">
        <v>150</v>
      </c>
      <c r="S77" t="s">
        <v>150</v>
      </c>
      <c r="T77" t="s">
        <v>151</v>
      </c>
      <c r="U77" t="s">
        <v>151</v>
      </c>
      <c r="V77" t="s">
        <v>150</v>
      </c>
      <c r="W77" t="s">
        <v>255</v>
      </c>
      <c r="X77" t="s">
        <v>153</v>
      </c>
      <c r="Y77">
        <v>41146</v>
      </c>
      <c r="Z77">
        <v>41119</v>
      </c>
      <c r="AA77" t="s">
        <v>74</v>
      </c>
      <c r="AB77">
        <v>2013</v>
      </c>
      <c r="AC77" t="s">
        <v>154</v>
      </c>
      <c r="AE77">
        <v>0</v>
      </c>
      <c r="AG77">
        <v>0</v>
      </c>
      <c r="AH77">
        <v>0</v>
      </c>
      <c r="AI77">
        <v>0</v>
      </c>
    </row>
    <row r="78" spans="1:35">
      <c r="A78" t="s">
        <v>256</v>
      </c>
      <c r="B78" t="s">
        <v>150</v>
      </c>
      <c r="C78" t="s">
        <v>150</v>
      </c>
      <c r="D78" t="s">
        <v>150</v>
      </c>
      <c r="E78" t="s">
        <v>150</v>
      </c>
      <c r="F78" t="s">
        <v>151</v>
      </c>
      <c r="G78" t="s">
        <v>151</v>
      </c>
      <c r="H78" t="s">
        <v>151</v>
      </c>
      <c r="I78" t="s">
        <v>151</v>
      </c>
      <c r="J78" t="s">
        <v>151</v>
      </c>
      <c r="K78" t="s">
        <v>151</v>
      </c>
      <c r="L78" t="s">
        <v>151</v>
      </c>
      <c r="M78" t="s">
        <v>151</v>
      </c>
      <c r="N78">
        <v>1201</v>
      </c>
      <c r="O78">
        <v>1201</v>
      </c>
      <c r="P78" t="s">
        <v>150</v>
      </c>
      <c r="Q78" t="s">
        <v>150</v>
      </c>
      <c r="R78" t="s">
        <v>150</v>
      </c>
      <c r="S78" t="s">
        <v>150</v>
      </c>
      <c r="T78" t="s">
        <v>151</v>
      </c>
      <c r="U78" t="s">
        <v>151</v>
      </c>
      <c r="V78" t="s">
        <v>150</v>
      </c>
      <c r="W78" t="s">
        <v>255</v>
      </c>
      <c r="X78" t="s">
        <v>153</v>
      </c>
      <c r="Y78">
        <v>41181</v>
      </c>
      <c r="Z78">
        <v>41147</v>
      </c>
      <c r="AA78" t="s">
        <v>74</v>
      </c>
      <c r="AB78">
        <v>2013</v>
      </c>
      <c r="AC78" t="s">
        <v>154</v>
      </c>
      <c r="AE78">
        <v>0</v>
      </c>
      <c r="AG78">
        <v>0</v>
      </c>
      <c r="AH78">
        <v>0</v>
      </c>
      <c r="AI78">
        <v>0</v>
      </c>
    </row>
    <row r="79" spans="1:35">
      <c r="A79" t="s">
        <v>257</v>
      </c>
      <c r="B79" t="s">
        <v>150</v>
      </c>
      <c r="C79" t="s">
        <v>150</v>
      </c>
      <c r="D79" t="s">
        <v>150</v>
      </c>
      <c r="E79" t="s">
        <v>150</v>
      </c>
      <c r="F79" t="s">
        <v>151</v>
      </c>
      <c r="G79" t="s">
        <v>151</v>
      </c>
      <c r="H79" t="s">
        <v>151</v>
      </c>
      <c r="I79" t="s">
        <v>151</v>
      </c>
      <c r="J79" t="s">
        <v>151</v>
      </c>
      <c r="K79" t="s">
        <v>151</v>
      </c>
      <c r="L79" t="s">
        <v>151</v>
      </c>
      <c r="M79" t="s">
        <v>151</v>
      </c>
      <c r="N79">
        <v>1201</v>
      </c>
      <c r="O79">
        <v>1201</v>
      </c>
      <c r="P79" t="s">
        <v>150</v>
      </c>
      <c r="Q79" t="s">
        <v>150</v>
      </c>
      <c r="R79" t="s">
        <v>150</v>
      </c>
      <c r="S79" t="s">
        <v>150</v>
      </c>
      <c r="T79" t="s">
        <v>151</v>
      </c>
      <c r="U79" t="s">
        <v>151</v>
      </c>
      <c r="V79" t="s">
        <v>150</v>
      </c>
      <c r="W79" t="s">
        <v>255</v>
      </c>
      <c r="X79" t="s">
        <v>153</v>
      </c>
      <c r="Y79">
        <v>41209</v>
      </c>
      <c r="Z79">
        <v>41182</v>
      </c>
      <c r="AA79" t="s">
        <v>75</v>
      </c>
      <c r="AB79">
        <v>2013</v>
      </c>
      <c r="AC79" t="s">
        <v>157</v>
      </c>
      <c r="AE79">
        <v>425.52</v>
      </c>
      <c r="AG79">
        <v>425.52</v>
      </c>
      <c r="AH79">
        <v>425.52</v>
      </c>
      <c r="AI79">
        <v>425.52</v>
      </c>
    </row>
    <row r="80" spans="1:35">
      <c r="A80" t="s">
        <v>258</v>
      </c>
      <c r="B80" t="s">
        <v>150</v>
      </c>
      <c r="C80" t="s">
        <v>150</v>
      </c>
      <c r="D80" t="s">
        <v>150</v>
      </c>
      <c r="E80" t="s">
        <v>150</v>
      </c>
      <c r="F80" t="s">
        <v>151</v>
      </c>
      <c r="G80" t="s">
        <v>151</v>
      </c>
      <c r="H80" t="s">
        <v>151</v>
      </c>
      <c r="I80" t="s">
        <v>151</v>
      </c>
      <c r="J80" t="s">
        <v>151</v>
      </c>
      <c r="K80" t="s">
        <v>151</v>
      </c>
      <c r="L80" t="s">
        <v>151</v>
      </c>
      <c r="M80" t="s">
        <v>151</v>
      </c>
      <c r="N80">
        <v>1201</v>
      </c>
      <c r="O80">
        <v>1201</v>
      </c>
      <c r="P80" t="s">
        <v>150</v>
      </c>
      <c r="Q80" t="s">
        <v>150</v>
      </c>
      <c r="R80" t="s">
        <v>150</v>
      </c>
      <c r="S80" t="s">
        <v>150</v>
      </c>
      <c r="T80" t="s">
        <v>151</v>
      </c>
      <c r="U80" t="s">
        <v>151</v>
      </c>
      <c r="V80" t="s">
        <v>150</v>
      </c>
      <c r="W80" t="s">
        <v>259</v>
      </c>
      <c r="X80" t="s">
        <v>153</v>
      </c>
      <c r="Y80">
        <v>41146</v>
      </c>
      <c r="Z80">
        <v>41119</v>
      </c>
      <c r="AA80" t="s">
        <v>74</v>
      </c>
      <c r="AB80">
        <v>2013</v>
      </c>
      <c r="AC80" t="s">
        <v>154</v>
      </c>
      <c r="AE80">
        <v>0</v>
      </c>
      <c r="AG80">
        <v>0</v>
      </c>
      <c r="AH80">
        <v>0</v>
      </c>
      <c r="AI80">
        <v>0</v>
      </c>
    </row>
    <row r="81" spans="1:35">
      <c r="A81" t="s">
        <v>260</v>
      </c>
      <c r="B81" t="s">
        <v>150</v>
      </c>
      <c r="C81" t="s">
        <v>150</v>
      </c>
      <c r="D81" t="s">
        <v>150</v>
      </c>
      <c r="E81" t="s">
        <v>150</v>
      </c>
      <c r="F81" t="s">
        <v>151</v>
      </c>
      <c r="G81" t="s">
        <v>151</v>
      </c>
      <c r="H81" t="s">
        <v>151</v>
      </c>
      <c r="I81" t="s">
        <v>151</v>
      </c>
      <c r="J81" t="s">
        <v>151</v>
      </c>
      <c r="K81" t="s">
        <v>151</v>
      </c>
      <c r="L81" t="s">
        <v>151</v>
      </c>
      <c r="M81" t="s">
        <v>151</v>
      </c>
      <c r="N81">
        <v>1201</v>
      </c>
      <c r="O81">
        <v>1201</v>
      </c>
      <c r="P81" t="s">
        <v>150</v>
      </c>
      <c r="Q81" t="s">
        <v>150</v>
      </c>
      <c r="R81" t="s">
        <v>150</v>
      </c>
      <c r="S81" t="s">
        <v>150</v>
      </c>
      <c r="T81" t="s">
        <v>151</v>
      </c>
      <c r="U81" t="s">
        <v>151</v>
      </c>
      <c r="V81" t="s">
        <v>150</v>
      </c>
      <c r="W81" t="s">
        <v>259</v>
      </c>
      <c r="X81" t="s">
        <v>153</v>
      </c>
      <c r="Y81">
        <v>41181</v>
      </c>
      <c r="Z81">
        <v>41147</v>
      </c>
      <c r="AA81" t="s">
        <v>74</v>
      </c>
      <c r="AB81">
        <v>2013</v>
      </c>
      <c r="AC81" t="s">
        <v>154</v>
      </c>
      <c r="AE81">
        <v>0</v>
      </c>
      <c r="AG81">
        <v>0</v>
      </c>
      <c r="AH81">
        <v>0</v>
      </c>
      <c r="AI81">
        <v>0</v>
      </c>
    </row>
    <row r="82" spans="1:35">
      <c r="A82" t="s">
        <v>261</v>
      </c>
      <c r="B82" t="s">
        <v>150</v>
      </c>
      <c r="C82" t="s">
        <v>150</v>
      </c>
      <c r="D82" t="s">
        <v>150</v>
      </c>
      <c r="E82" t="s">
        <v>150</v>
      </c>
      <c r="F82" t="s">
        <v>151</v>
      </c>
      <c r="G82" t="s">
        <v>151</v>
      </c>
      <c r="H82" t="s">
        <v>151</v>
      </c>
      <c r="I82" t="s">
        <v>151</v>
      </c>
      <c r="J82" t="s">
        <v>151</v>
      </c>
      <c r="K82" t="s">
        <v>151</v>
      </c>
      <c r="L82" t="s">
        <v>151</v>
      </c>
      <c r="M82" t="s">
        <v>151</v>
      </c>
      <c r="N82">
        <v>1201</v>
      </c>
      <c r="O82">
        <v>1201</v>
      </c>
      <c r="P82" t="s">
        <v>150</v>
      </c>
      <c r="Q82" t="s">
        <v>150</v>
      </c>
      <c r="R82" t="s">
        <v>150</v>
      </c>
      <c r="S82" t="s">
        <v>150</v>
      </c>
      <c r="T82" t="s">
        <v>151</v>
      </c>
      <c r="U82" t="s">
        <v>151</v>
      </c>
      <c r="V82" t="s">
        <v>150</v>
      </c>
      <c r="W82" t="s">
        <v>259</v>
      </c>
      <c r="X82" t="s">
        <v>153</v>
      </c>
      <c r="Y82">
        <v>41209</v>
      </c>
      <c r="Z82">
        <v>41182</v>
      </c>
      <c r="AA82" t="s">
        <v>75</v>
      </c>
      <c r="AB82">
        <v>2013</v>
      </c>
      <c r="AC82" t="s">
        <v>157</v>
      </c>
      <c r="AE82">
        <v>425.52</v>
      </c>
      <c r="AG82">
        <v>425.52</v>
      </c>
      <c r="AH82">
        <v>425.52</v>
      </c>
      <c r="AI82">
        <v>425.52</v>
      </c>
    </row>
    <row r="83" spans="1:35">
      <c r="A83" t="s">
        <v>262</v>
      </c>
      <c r="B83" t="s">
        <v>150</v>
      </c>
      <c r="C83" t="s">
        <v>150</v>
      </c>
      <c r="D83" t="s">
        <v>150</v>
      </c>
      <c r="E83" t="s">
        <v>150</v>
      </c>
      <c r="F83" t="s">
        <v>151</v>
      </c>
      <c r="G83" t="s">
        <v>151</v>
      </c>
      <c r="H83" t="s">
        <v>151</v>
      </c>
      <c r="I83" t="s">
        <v>151</v>
      </c>
      <c r="J83" t="s">
        <v>151</v>
      </c>
      <c r="K83" t="s">
        <v>151</v>
      </c>
      <c r="L83" t="s">
        <v>151</v>
      </c>
      <c r="M83" t="s">
        <v>151</v>
      </c>
      <c r="N83">
        <v>1201</v>
      </c>
      <c r="O83">
        <v>1201</v>
      </c>
      <c r="P83" t="s">
        <v>150</v>
      </c>
      <c r="Q83" t="s">
        <v>150</v>
      </c>
      <c r="R83" t="s">
        <v>150</v>
      </c>
      <c r="S83" t="s">
        <v>150</v>
      </c>
      <c r="T83" t="s">
        <v>151</v>
      </c>
      <c r="U83" t="s">
        <v>151</v>
      </c>
      <c r="V83" t="s">
        <v>150</v>
      </c>
      <c r="W83" t="s">
        <v>263</v>
      </c>
      <c r="X83" t="s">
        <v>153</v>
      </c>
      <c r="Y83">
        <v>41146</v>
      </c>
      <c r="Z83">
        <v>41119</v>
      </c>
      <c r="AA83" t="s">
        <v>74</v>
      </c>
      <c r="AB83">
        <v>2013</v>
      </c>
      <c r="AC83" t="s">
        <v>154</v>
      </c>
      <c r="AE83">
        <v>0</v>
      </c>
      <c r="AG83">
        <v>0</v>
      </c>
      <c r="AH83">
        <v>0</v>
      </c>
      <c r="AI83">
        <v>0</v>
      </c>
    </row>
    <row r="84" spans="1:35">
      <c r="A84" t="s">
        <v>264</v>
      </c>
      <c r="B84" t="s">
        <v>150</v>
      </c>
      <c r="C84" t="s">
        <v>150</v>
      </c>
      <c r="D84" t="s">
        <v>150</v>
      </c>
      <c r="E84" t="s">
        <v>150</v>
      </c>
      <c r="F84" t="s">
        <v>151</v>
      </c>
      <c r="G84" t="s">
        <v>151</v>
      </c>
      <c r="H84" t="s">
        <v>151</v>
      </c>
      <c r="I84" t="s">
        <v>151</v>
      </c>
      <c r="J84" t="s">
        <v>151</v>
      </c>
      <c r="K84" t="s">
        <v>151</v>
      </c>
      <c r="L84" t="s">
        <v>151</v>
      </c>
      <c r="M84" t="s">
        <v>151</v>
      </c>
      <c r="N84">
        <v>1201</v>
      </c>
      <c r="O84">
        <v>1201</v>
      </c>
      <c r="P84" t="s">
        <v>150</v>
      </c>
      <c r="Q84" t="s">
        <v>150</v>
      </c>
      <c r="R84" t="s">
        <v>150</v>
      </c>
      <c r="S84" t="s">
        <v>150</v>
      </c>
      <c r="T84" t="s">
        <v>151</v>
      </c>
      <c r="U84" t="s">
        <v>151</v>
      </c>
      <c r="V84" t="s">
        <v>150</v>
      </c>
      <c r="W84" t="s">
        <v>263</v>
      </c>
      <c r="X84" t="s">
        <v>153</v>
      </c>
      <c r="Y84">
        <v>41181</v>
      </c>
      <c r="Z84">
        <v>41147</v>
      </c>
      <c r="AA84" t="s">
        <v>74</v>
      </c>
      <c r="AB84">
        <v>2013</v>
      </c>
      <c r="AC84" t="s">
        <v>154</v>
      </c>
      <c r="AE84">
        <v>0</v>
      </c>
      <c r="AG84">
        <v>0</v>
      </c>
      <c r="AH84">
        <v>0</v>
      </c>
      <c r="AI84">
        <v>0</v>
      </c>
    </row>
    <row r="85" spans="1:35">
      <c r="A85" t="s">
        <v>265</v>
      </c>
      <c r="B85" t="s">
        <v>150</v>
      </c>
      <c r="C85" t="s">
        <v>150</v>
      </c>
      <c r="D85" t="s">
        <v>150</v>
      </c>
      <c r="E85" t="s">
        <v>150</v>
      </c>
      <c r="F85" t="s">
        <v>151</v>
      </c>
      <c r="G85" t="s">
        <v>151</v>
      </c>
      <c r="H85" t="s">
        <v>151</v>
      </c>
      <c r="I85" t="s">
        <v>151</v>
      </c>
      <c r="J85" t="s">
        <v>151</v>
      </c>
      <c r="K85" t="s">
        <v>151</v>
      </c>
      <c r="L85" t="s">
        <v>151</v>
      </c>
      <c r="M85" t="s">
        <v>151</v>
      </c>
      <c r="N85">
        <v>1201</v>
      </c>
      <c r="O85">
        <v>1201</v>
      </c>
      <c r="P85" t="s">
        <v>150</v>
      </c>
      <c r="Q85" t="s">
        <v>150</v>
      </c>
      <c r="R85" t="s">
        <v>150</v>
      </c>
      <c r="S85" t="s">
        <v>150</v>
      </c>
      <c r="T85" t="s">
        <v>151</v>
      </c>
      <c r="U85" t="s">
        <v>151</v>
      </c>
      <c r="V85" t="s">
        <v>150</v>
      </c>
      <c r="W85" t="s">
        <v>263</v>
      </c>
      <c r="X85" t="s">
        <v>153</v>
      </c>
      <c r="Y85">
        <v>41209</v>
      </c>
      <c r="Z85">
        <v>41182</v>
      </c>
      <c r="AA85" t="s">
        <v>75</v>
      </c>
      <c r="AB85">
        <v>2013</v>
      </c>
      <c r="AC85" t="s">
        <v>157</v>
      </c>
      <c r="AE85">
        <v>425.52</v>
      </c>
      <c r="AG85">
        <v>425.52</v>
      </c>
      <c r="AH85">
        <v>425.52</v>
      </c>
      <c r="AI85">
        <v>425.52</v>
      </c>
    </row>
    <row r="86" spans="1:35">
      <c r="A86" t="s">
        <v>266</v>
      </c>
      <c r="B86" t="s">
        <v>150</v>
      </c>
      <c r="C86" t="s">
        <v>150</v>
      </c>
      <c r="D86" t="s">
        <v>150</v>
      </c>
      <c r="E86" t="s">
        <v>150</v>
      </c>
      <c r="F86" t="s">
        <v>151</v>
      </c>
      <c r="G86" t="s">
        <v>151</v>
      </c>
      <c r="H86" t="s">
        <v>151</v>
      </c>
      <c r="I86" t="s">
        <v>151</v>
      </c>
      <c r="J86" t="s">
        <v>151</v>
      </c>
      <c r="K86" t="s">
        <v>151</v>
      </c>
      <c r="L86" t="s">
        <v>151</v>
      </c>
      <c r="M86" t="s">
        <v>151</v>
      </c>
      <c r="N86">
        <v>1201</v>
      </c>
      <c r="O86">
        <v>1201</v>
      </c>
      <c r="P86" t="s">
        <v>150</v>
      </c>
      <c r="Q86" t="s">
        <v>150</v>
      </c>
      <c r="R86" t="s">
        <v>150</v>
      </c>
      <c r="S86" t="s">
        <v>150</v>
      </c>
      <c r="T86" t="s">
        <v>151</v>
      </c>
      <c r="U86" t="s">
        <v>151</v>
      </c>
      <c r="V86" t="s">
        <v>150</v>
      </c>
      <c r="W86" t="s">
        <v>267</v>
      </c>
      <c r="X86" t="s">
        <v>153</v>
      </c>
      <c r="Y86">
        <v>41146</v>
      </c>
      <c r="Z86">
        <v>41119</v>
      </c>
      <c r="AA86" t="s">
        <v>74</v>
      </c>
      <c r="AB86">
        <v>2013</v>
      </c>
      <c r="AC86" t="s">
        <v>154</v>
      </c>
      <c r="AE86">
        <v>0</v>
      </c>
      <c r="AG86">
        <v>0</v>
      </c>
      <c r="AH86">
        <v>0</v>
      </c>
      <c r="AI86">
        <v>0</v>
      </c>
    </row>
    <row r="87" spans="1:35">
      <c r="A87" t="s">
        <v>268</v>
      </c>
      <c r="B87" t="s">
        <v>150</v>
      </c>
      <c r="C87" t="s">
        <v>150</v>
      </c>
      <c r="D87" t="s">
        <v>150</v>
      </c>
      <c r="E87" t="s">
        <v>150</v>
      </c>
      <c r="F87" t="s">
        <v>151</v>
      </c>
      <c r="G87" t="s">
        <v>151</v>
      </c>
      <c r="H87" t="s">
        <v>151</v>
      </c>
      <c r="I87" t="s">
        <v>151</v>
      </c>
      <c r="J87" t="s">
        <v>151</v>
      </c>
      <c r="K87" t="s">
        <v>151</v>
      </c>
      <c r="L87" t="s">
        <v>151</v>
      </c>
      <c r="M87" t="s">
        <v>151</v>
      </c>
      <c r="N87">
        <v>1201</v>
      </c>
      <c r="O87">
        <v>1201</v>
      </c>
      <c r="P87" t="s">
        <v>150</v>
      </c>
      <c r="Q87" t="s">
        <v>150</v>
      </c>
      <c r="R87" t="s">
        <v>150</v>
      </c>
      <c r="S87" t="s">
        <v>150</v>
      </c>
      <c r="T87" t="s">
        <v>151</v>
      </c>
      <c r="U87" t="s">
        <v>151</v>
      </c>
      <c r="V87" t="s">
        <v>150</v>
      </c>
      <c r="W87" t="s">
        <v>267</v>
      </c>
      <c r="X87" t="s">
        <v>153</v>
      </c>
      <c r="Y87">
        <v>41181</v>
      </c>
      <c r="Z87">
        <v>41147</v>
      </c>
      <c r="AA87" t="s">
        <v>74</v>
      </c>
      <c r="AB87">
        <v>2013</v>
      </c>
      <c r="AC87" t="s">
        <v>154</v>
      </c>
      <c r="AE87">
        <v>0</v>
      </c>
      <c r="AG87">
        <v>0</v>
      </c>
      <c r="AH87">
        <v>0</v>
      </c>
      <c r="AI87">
        <v>0</v>
      </c>
    </row>
    <row r="88" spans="1:35">
      <c r="A88" t="s">
        <v>269</v>
      </c>
      <c r="B88" t="s">
        <v>150</v>
      </c>
      <c r="C88" t="s">
        <v>150</v>
      </c>
      <c r="D88" t="s">
        <v>150</v>
      </c>
      <c r="E88" t="s">
        <v>150</v>
      </c>
      <c r="F88" t="s">
        <v>151</v>
      </c>
      <c r="G88" t="s">
        <v>151</v>
      </c>
      <c r="H88" t="s">
        <v>151</v>
      </c>
      <c r="I88" t="s">
        <v>151</v>
      </c>
      <c r="J88" t="s">
        <v>151</v>
      </c>
      <c r="K88" t="s">
        <v>151</v>
      </c>
      <c r="L88" t="s">
        <v>151</v>
      </c>
      <c r="M88" t="s">
        <v>151</v>
      </c>
      <c r="N88">
        <v>1201</v>
      </c>
      <c r="O88">
        <v>1201</v>
      </c>
      <c r="P88" t="s">
        <v>150</v>
      </c>
      <c r="Q88" t="s">
        <v>150</v>
      </c>
      <c r="R88" t="s">
        <v>150</v>
      </c>
      <c r="S88" t="s">
        <v>150</v>
      </c>
      <c r="T88" t="s">
        <v>151</v>
      </c>
      <c r="U88" t="s">
        <v>151</v>
      </c>
      <c r="V88" t="s">
        <v>150</v>
      </c>
      <c r="W88" t="s">
        <v>267</v>
      </c>
      <c r="X88" t="s">
        <v>153</v>
      </c>
      <c r="Y88">
        <v>41209</v>
      </c>
      <c r="Z88">
        <v>41182</v>
      </c>
      <c r="AA88" t="s">
        <v>75</v>
      </c>
      <c r="AB88">
        <v>2013</v>
      </c>
      <c r="AC88" t="s">
        <v>157</v>
      </c>
      <c r="AE88">
        <v>425.52</v>
      </c>
      <c r="AG88">
        <v>425.52</v>
      </c>
      <c r="AH88">
        <v>425.52</v>
      </c>
      <c r="AI88">
        <v>425.52</v>
      </c>
    </row>
    <row r="89" spans="1:35">
      <c r="A89" t="s">
        <v>270</v>
      </c>
      <c r="B89" t="s">
        <v>150</v>
      </c>
      <c r="C89" t="s">
        <v>150</v>
      </c>
      <c r="D89" t="s">
        <v>150</v>
      </c>
      <c r="E89" t="s">
        <v>150</v>
      </c>
      <c r="F89" t="s">
        <v>151</v>
      </c>
      <c r="G89" t="s">
        <v>151</v>
      </c>
      <c r="H89" t="s">
        <v>151</v>
      </c>
      <c r="I89" t="s">
        <v>151</v>
      </c>
      <c r="J89" t="s">
        <v>151</v>
      </c>
      <c r="K89" t="s">
        <v>151</v>
      </c>
      <c r="L89" t="s">
        <v>151</v>
      </c>
      <c r="M89" t="s">
        <v>151</v>
      </c>
      <c r="N89">
        <v>1201</v>
      </c>
      <c r="O89">
        <v>1201</v>
      </c>
      <c r="P89" t="s">
        <v>150</v>
      </c>
      <c r="Q89" t="s">
        <v>150</v>
      </c>
      <c r="R89" t="s">
        <v>150</v>
      </c>
      <c r="S89" t="s">
        <v>150</v>
      </c>
      <c r="T89" t="s">
        <v>151</v>
      </c>
      <c r="U89" t="s">
        <v>151</v>
      </c>
      <c r="V89" t="s">
        <v>150</v>
      </c>
      <c r="W89" t="s">
        <v>271</v>
      </c>
      <c r="X89" t="s">
        <v>153</v>
      </c>
      <c r="Y89">
        <v>41146</v>
      </c>
      <c r="Z89">
        <v>41119</v>
      </c>
      <c r="AA89" t="s">
        <v>74</v>
      </c>
      <c r="AB89">
        <v>2013</v>
      </c>
      <c r="AC89" t="s">
        <v>154</v>
      </c>
      <c r="AE89">
        <v>0</v>
      </c>
      <c r="AG89">
        <v>0</v>
      </c>
      <c r="AH89">
        <v>0</v>
      </c>
      <c r="AI89">
        <v>0</v>
      </c>
    </row>
    <row r="90" spans="1:35">
      <c r="A90" t="s">
        <v>272</v>
      </c>
      <c r="B90" t="s">
        <v>150</v>
      </c>
      <c r="C90" t="s">
        <v>150</v>
      </c>
      <c r="D90" t="s">
        <v>150</v>
      </c>
      <c r="E90" t="s">
        <v>150</v>
      </c>
      <c r="F90" t="s">
        <v>151</v>
      </c>
      <c r="G90" t="s">
        <v>151</v>
      </c>
      <c r="H90" t="s">
        <v>151</v>
      </c>
      <c r="I90" t="s">
        <v>151</v>
      </c>
      <c r="J90" t="s">
        <v>151</v>
      </c>
      <c r="K90" t="s">
        <v>151</v>
      </c>
      <c r="L90" t="s">
        <v>151</v>
      </c>
      <c r="M90" t="s">
        <v>151</v>
      </c>
      <c r="N90">
        <v>1201</v>
      </c>
      <c r="O90">
        <v>1201</v>
      </c>
      <c r="P90" t="s">
        <v>150</v>
      </c>
      <c r="Q90" t="s">
        <v>150</v>
      </c>
      <c r="R90" t="s">
        <v>150</v>
      </c>
      <c r="S90" t="s">
        <v>150</v>
      </c>
      <c r="T90" t="s">
        <v>151</v>
      </c>
      <c r="U90" t="s">
        <v>151</v>
      </c>
      <c r="V90" t="s">
        <v>150</v>
      </c>
      <c r="W90" t="s">
        <v>271</v>
      </c>
      <c r="X90" t="s">
        <v>153</v>
      </c>
      <c r="Y90">
        <v>41181</v>
      </c>
      <c r="Z90">
        <v>41147</v>
      </c>
      <c r="AA90" t="s">
        <v>74</v>
      </c>
      <c r="AB90">
        <v>2013</v>
      </c>
      <c r="AC90" t="s">
        <v>154</v>
      </c>
      <c r="AE90">
        <v>0</v>
      </c>
      <c r="AG90">
        <v>0</v>
      </c>
      <c r="AH90">
        <v>0</v>
      </c>
      <c r="AI90">
        <v>0</v>
      </c>
    </row>
    <row r="91" spans="1:35">
      <c r="A91" t="s">
        <v>273</v>
      </c>
      <c r="B91" t="s">
        <v>150</v>
      </c>
      <c r="C91" t="s">
        <v>150</v>
      </c>
      <c r="D91" t="s">
        <v>150</v>
      </c>
      <c r="E91" t="s">
        <v>150</v>
      </c>
      <c r="F91" t="s">
        <v>151</v>
      </c>
      <c r="G91" t="s">
        <v>151</v>
      </c>
      <c r="H91" t="s">
        <v>151</v>
      </c>
      <c r="I91" t="s">
        <v>151</v>
      </c>
      <c r="J91" t="s">
        <v>151</v>
      </c>
      <c r="K91" t="s">
        <v>151</v>
      </c>
      <c r="L91" t="s">
        <v>151</v>
      </c>
      <c r="M91" t="s">
        <v>151</v>
      </c>
      <c r="N91">
        <v>1201</v>
      </c>
      <c r="O91">
        <v>1201</v>
      </c>
      <c r="P91" t="s">
        <v>150</v>
      </c>
      <c r="Q91" t="s">
        <v>150</v>
      </c>
      <c r="R91" t="s">
        <v>150</v>
      </c>
      <c r="S91" t="s">
        <v>150</v>
      </c>
      <c r="T91" t="s">
        <v>151</v>
      </c>
      <c r="U91" t="s">
        <v>151</v>
      </c>
      <c r="V91" t="s">
        <v>150</v>
      </c>
      <c r="W91" t="s">
        <v>271</v>
      </c>
      <c r="X91" t="s">
        <v>153</v>
      </c>
      <c r="Y91">
        <v>41209</v>
      </c>
      <c r="Z91">
        <v>41182</v>
      </c>
      <c r="AA91" t="s">
        <v>75</v>
      </c>
      <c r="AB91">
        <v>2013</v>
      </c>
      <c r="AC91" t="s">
        <v>157</v>
      </c>
      <c r="AE91">
        <v>425.52</v>
      </c>
      <c r="AG91">
        <v>425.52</v>
      </c>
      <c r="AH91">
        <v>425.52</v>
      </c>
      <c r="AI91">
        <v>425.52</v>
      </c>
    </row>
    <row r="92" spans="1:35">
      <c r="A92" t="s">
        <v>274</v>
      </c>
      <c r="B92" t="s">
        <v>150</v>
      </c>
      <c r="C92" t="s">
        <v>150</v>
      </c>
      <c r="D92" t="s">
        <v>150</v>
      </c>
      <c r="E92" t="s">
        <v>150</v>
      </c>
      <c r="F92" t="s">
        <v>151</v>
      </c>
      <c r="G92" t="s">
        <v>151</v>
      </c>
      <c r="H92" t="s">
        <v>151</v>
      </c>
      <c r="I92" t="s">
        <v>151</v>
      </c>
      <c r="J92" t="s">
        <v>151</v>
      </c>
      <c r="K92" t="s">
        <v>151</v>
      </c>
      <c r="L92" t="s">
        <v>151</v>
      </c>
      <c r="M92" t="s">
        <v>151</v>
      </c>
      <c r="N92">
        <v>1201</v>
      </c>
      <c r="O92">
        <v>1201</v>
      </c>
      <c r="P92" t="s">
        <v>150</v>
      </c>
      <c r="Q92" t="s">
        <v>150</v>
      </c>
      <c r="R92" t="s">
        <v>150</v>
      </c>
      <c r="S92" t="s">
        <v>150</v>
      </c>
      <c r="T92" t="s">
        <v>151</v>
      </c>
      <c r="U92" t="s">
        <v>151</v>
      </c>
      <c r="V92" t="s">
        <v>150</v>
      </c>
      <c r="W92" t="s">
        <v>275</v>
      </c>
      <c r="X92" t="s">
        <v>153</v>
      </c>
      <c r="Y92">
        <v>41146</v>
      </c>
      <c r="Z92">
        <v>41119</v>
      </c>
      <c r="AA92" t="s">
        <v>74</v>
      </c>
      <c r="AB92">
        <v>2013</v>
      </c>
      <c r="AC92" t="s">
        <v>154</v>
      </c>
      <c r="AE92">
        <v>0</v>
      </c>
      <c r="AG92">
        <v>0</v>
      </c>
      <c r="AH92">
        <v>0</v>
      </c>
      <c r="AI92">
        <v>0</v>
      </c>
    </row>
    <row r="93" spans="1:35">
      <c r="A93" t="s">
        <v>276</v>
      </c>
      <c r="B93" t="s">
        <v>150</v>
      </c>
      <c r="C93" t="s">
        <v>150</v>
      </c>
      <c r="D93" t="s">
        <v>150</v>
      </c>
      <c r="E93" t="s">
        <v>150</v>
      </c>
      <c r="F93" t="s">
        <v>151</v>
      </c>
      <c r="G93" t="s">
        <v>151</v>
      </c>
      <c r="H93" t="s">
        <v>151</v>
      </c>
      <c r="I93" t="s">
        <v>151</v>
      </c>
      <c r="J93" t="s">
        <v>151</v>
      </c>
      <c r="K93" t="s">
        <v>151</v>
      </c>
      <c r="L93" t="s">
        <v>151</v>
      </c>
      <c r="M93" t="s">
        <v>151</v>
      </c>
      <c r="N93">
        <v>1201</v>
      </c>
      <c r="O93">
        <v>1201</v>
      </c>
      <c r="P93" t="s">
        <v>150</v>
      </c>
      <c r="Q93" t="s">
        <v>150</v>
      </c>
      <c r="R93" t="s">
        <v>150</v>
      </c>
      <c r="S93" t="s">
        <v>150</v>
      </c>
      <c r="T93" t="s">
        <v>151</v>
      </c>
      <c r="U93" t="s">
        <v>151</v>
      </c>
      <c r="V93" t="s">
        <v>150</v>
      </c>
      <c r="W93" t="s">
        <v>275</v>
      </c>
      <c r="X93" t="s">
        <v>153</v>
      </c>
      <c r="Y93">
        <v>41181</v>
      </c>
      <c r="Z93">
        <v>41147</v>
      </c>
      <c r="AA93" t="s">
        <v>74</v>
      </c>
      <c r="AB93">
        <v>2013</v>
      </c>
      <c r="AC93" t="s">
        <v>154</v>
      </c>
      <c r="AE93">
        <v>0</v>
      </c>
      <c r="AG93">
        <v>0</v>
      </c>
      <c r="AH93">
        <v>0</v>
      </c>
      <c r="AI93">
        <v>0</v>
      </c>
    </row>
    <row r="94" spans="1:35">
      <c r="A94" t="s">
        <v>277</v>
      </c>
      <c r="B94" t="s">
        <v>150</v>
      </c>
      <c r="C94" t="s">
        <v>150</v>
      </c>
      <c r="D94" t="s">
        <v>150</v>
      </c>
      <c r="E94" t="s">
        <v>150</v>
      </c>
      <c r="F94" t="s">
        <v>151</v>
      </c>
      <c r="G94" t="s">
        <v>151</v>
      </c>
      <c r="H94" t="s">
        <v>151</v>
      </c>
      <c r="I94" t="s">
        <v>151</v>
      </c>
      <c r="J94" t="s">
        <v>151</v>
      </c>
      <c r="K94" t="s">
        <v>151</v>
      </c>
      <c r="L94" t="s">
        <v>151</v>
      </c>
      <c r="M94" t="s">
        <v>151</v>
      </c>
      <c r="N94">
        <v>1201</v>
      </c>
      <c r="O94">
        <v>1201</v>
      </c>
      <c r="P94" t="s">
        <v>150</v>
      </c>
      <c r="Q94" t="s">
        <v>150</v>
      </c>
      <c r="R94" t="s">
        <v>150</v>
      </c>
      <c r="S94" t="s">
        <v>150</v>
      </c>
      <c r="T94" t="s">
        <v>151</v>
      </c>
      <c r="U94" t="s">
        <v>151</v>
      </c>
      <c r="V94" t="s">
        <v>150</v>
      </c>
      <c r="W94" t="s">
        <v>275</v>
      </c>
      <c r="X94" t="s">
        <v>153</v>
      </c>
      <c r="Y94">
        <v>41209</v>
      </c>
      <c r="Z94">
        <v>41182</v>
      </c>
      <c r="AA94" t="s">
        <v>75</v>
      </c>
      <c r="AB94">
        <v>2013</v>
      </c>
      <c r="AC94" t="s">
        <v>157</v>
      </c>
      <c r="AE94">
        <v>425.52</v>
      </c>
      <c r="AG94">
        <v>425.52</v>
      </c>
      <c r="AH94">
        <v>425.52</v>
      </c>
      <c r="AI94">
        <v>425.52</v>
      </c>
    </row>
    <row r="95" spans="1:35">
      <c r="A95" t="s">
        <v>278</v>
      </c>
      <c r="B95" t="s">
        <v>150</v>
      </c>
      <c r="C95" t="s">
        <v>150</v>
      </c>
      <c r="D95" t="s">
        <v>150</v>
      </c>
      <c r="E95" t="s">
        <v>150</v>
      </c>
      <c r="F95" t="s">
        <v>151</v>
      </c>
      <c r="G95" t="s">
        <v>151</v>
      </c>
      <c r="H95" t="s">
        <v>151</v>
      </c>
      <c r="I95" t="s">
        <v>151</v>
      </c>
      <c r="J95" t="s">
        <v>151</v>
      </c>
      <c r="K95" t="s">
        <v>151</v>
      </c>
      <c r="L95" t="s">
        <v>151</v>
      </c>
      <c r="M95" t="s">
        <v>151</v>
      </c>
      <c r="N95">
        <v>1201</v>
      </c>
      <c r="O95">
        <v>1201</v>
      </c>
      <c r="P95" t="s">
        <v>150</v>
      </c>
      <c r="Q95" t="s">
        <v>150</v>
      </c>
      <c r="R95" t="s">
        <v>150</v>
      </c>
      <c r="S95" t="s">
        <v>150</v>
      </c>
      <c r="T95" t="s">
        <v>151</v>
      </c>
      <c r="U95" t="s">
        <v>151</v>
      </c>
      <c r="V95" t="s">
        <v>150</v>
      </c>
      <c r="W95" t="s">
        <v>279</v>
      </c>
      <c r="X95" t="s">
        <v>153</v>
      </c>
      <c r="Y95">
        <v>41146</v>
      </c>
      <c r="Z95">
        <v>41119</v>
      </c>
      <c r="AA95" t="s">
        <v>74</v>
      </c>
      <c r="AB95">
        <v>2013</v>
      </c>
      <c r="AC95" t="s">
        <v>154</v>
      </c>
      <c r="AE95">
        <v>0</v>
      </c>
      <c r="AG95">
        <v>0</v>
      </c>
      <c r="AH95">
        <v>0</v>
      </c>
      <c r="AI95">
        <v>0</v>
      </c>
    </row>
    <row r="96" spans="1:35">
      <c r="A96" t="s">
        <v>280</v>
      </c>
      <c r="B96" t="s">
        <v>150</v>
      </c>
      <c r="C96" t="s">
        <v>150</v>
      </c>
      <c r="D96" t="s">
        <v>150</v>
      </c>
      <c r="E96" t="s">
        <v>150</v>
      </c>
      <c r="F96" t="s">
        <v>151</v>
      </c>
      <c r="G96" t="s">
        <v>151</v>
      </c>
      <c r="H96" t="s">
        <v>151</v>
      </c>
      <c r="I96" t="s">
        <v>151</v>
      </c>
      <c r="J96" t="s">
        <v>151</v>
      </c>
      <c r="K96" t="s">
        <v>151</v>
      </c>
      <c r="L96" t="s">
        <v>151</v>
      </c>
      <c r="M96" t="s">
        <v>151</v>
      </c>
      <c r="N96">
        <v>1201</v>
      </c>
      <c r="O96">
        <v>1201</v>
      </c>
      <c r="P96" t="s">
        <v>150</v>
      </c>
      <c r="Q96" t="s">
        <v>150</v>
      </c>
      <c r="R96" t="s">
        <v>150</v>
      </c>
      <c r="S96" t="s">
        <v>150</v>
      </c>
      <c r="T96" t="s">
        <v>151</v>
      </c>
      <c r="U96" t="s">
        <v>151</v>
      </c>
      <c r="V96" t="s">
        <v>150</v>
      </c>
      <c r="W96" t="s">
        <v>279</v>
      </c>
      <c r="X96" t="s">
        <v>153</v>
      </c>
      <c r="Y96">
        <v>41181</v>
      </c>
      <c r="Z96">
        <v>41147</v>
      </c>
      <c r="AA96" t="s">
        <v>74</v>
      </c>
      <c r="AB96">
        <v>2013</v>
      </c>
      <c r="AC96" t="s">
        <v>154</v>
      </c>
      <c r="AE96">
        <v>0</v>
      </c>
      <c r="AG96">
        <v>0</v>
      </c>
      <c r="AH96">
        <v>0</v>
      </c>
      <c r="AI96">
        <v>0</v>
      </c>
    </row>
    <row r="97" spans="1:35">
      <c r="A97" t="s">
        <v>281</v>
      </c>
      <c r="B97" t="s">
        <v>150</v>
      </c>
      <c r="C97" t="s">
        <v>150</v>
      </c>
      <c r="D97" t="s">
        <v>150</v>
      </c>
      <c r="E97" t="s">
        <v>150</v>
      </c>
      <c r="F97" t="s">
        <v>151</v>
      </c>
      <c r="G97" t="s">
        <v>151</v>
      </c>
      <c r="H97" t="s">
        <v>151</v>
      </c>
      <c r="I97" t="s">
        <v>151</v>
      </c>
      <c r="J97" t="s">
        <v>151</v>
      </c>
      <c r="K97" t="s">
        <v>151</v>
      </c>
      <c r="L97" t="s">
        <v>151</v>
      </c>
      <c r="M97" t="s">
        <v>151</v>
      </c>
      <c r="N97">
        <v>1201</v>
      </c>
      <c r="O97">
        <v>1201</v>
      </c>
      <c r="P97" t="s">
        <v>150</v>
      </c>
      <c r="Q97" t="s">
        <v>150</v>
      </c>
      <c r="R97" t="s">
        <v>150</v>
      </c>
      <c r="S97" t="s">
        <v>150</v>
      </c>
      <c r="T97" t="s">
        <v>151</v>
      </c>
      <c r="U97" t="s">
        <v>151</v>
      </c>
      <c r="V97" t="s">
        <v>150</v>
      </c>
      <c r="W97" t="s">
        <v>279</v>
      </c>
      <c r="X97" t="s">
        <v>153</v>
      </c>
      <c r="Y97">
        <v>41209</v>
      </c>
      <c r="Z97">
        <v>41182</v>
      </c>
      <c r="AA97" t="s">
        <v>75</v>
      </c>
      <c r="AB97">
        <v>2013</v>
      </c>
      <c r="AC97" t="s">
        <v>157</v>
      </c>
      <c r="AE97">
        <v>425.52</v>
      </c>
      <c r="AG97">
        <v>425.52</v>
      </c>
      <c r="AH97">
        <v>425.52</v>
      </c>
      <c r="AI97">
        <v>425.52</v>
      </c>
    </row>
    <row r="98" spans="1:35">
      <c r="A98" t="s">
        <v>282</v>
      </c>
      <c r="B98" t="s">
        <v>150</v>
      </c>
      <c r="C98" t="s">
        <v>150</v>
      </c>
      <c r="D98" t="s">
        <v>150</v>
      </c>
      <c r="E98" t="s">
        <v>150</v>
      </c>
      <c r="F98" t="s">
        <v>151</v>
      </c>
      <c r="G98" t="s">
        <v>151</v>
      </c>
      <c r="H98" t="s">
        <v>151</v>
      </c>
      <c r="I98" t="s">
        <v>151</v>
      </c>
      <c r="J98" t="s">
        <v>151</v>
      </c>
      <c r="K98" t="s">
        <v>151</v>
      </c>
      <c r="L98" t="s">
        <v>151</v>
      </c>
      <c r="M98" t="s">
        <v>151</v>
      </c>
      <c r="N98">
        <v>1201</v>
      </c>
      <c r="O98">
        <v>1201</v>
      </c>
      <c r="P98" t="s">
        <v>150</v>
      </c>
      <c r="Q98" t="s">
        <v>150</v>
      </c>
      <c r="R98" t="s">
        <v>150</v>
      </c>
      <c r="S98" t="s">
        <v>150</v>
      </c>
      <c r="T98" t="s">
        <v>151</v>
      </c>
      <c r="U98" t="s">
        <v>151</v>
      </c>
      <c r="V98" t="s">
        <v>150</v>
      </c>
      <c r="W98" t="s">
        <v>283</v>
      </c>
      <c r="X98" t="s">
        <v>153</v>
      </c>
      <c r="Y98">
        <v>41146</v>
      </c>
      <c r="Z98">
        <v>41119</v>
      </c>
      <c r="AA98" t="s">
        <v>74</v>
      </c>
      <c r="AB98">
        <v>2013</v>
      </c>
      <c r="AC98" t="s">
        <v>154</v>
      </c>
      <c r="AE98">
        <v>0</v>
      </c>
      <c r="AG98">
        <v>0</v>
      </c>
      <c r="AH98">
        <v>0</v>
      </c>
      <c r="AI98">
        <v>0</v>
      </c>
    </row>
    <row r="99" spans="1:35">
      <c r="A99" t="s">
        <v>284</v>
      </c>
      <c r="B99" t="s">
        <v>150</v>
      </c>
      <c r="C99" t="s">
        <v>150</v>
      </c>
      <c r="D99" t="s">
        <v>150</v>
      </c>
      <c r="E99" t="s">
        <v>150</v>
      </c>
      <c r="F99" t="s">
        <v>151</v>
      </c>
      <c r="G99" t="s">
        <v>151</v>
      </c>
      <c r="H99" t="s">
        <v>151</v>
      </c>
      <c r="I99" t="s">
        <v>151</v>
      </c>
      <c r="J99" t="s">
        <v>151</v>
      </c>
      <c r="K99" t="s">
        <v>151</v>
      </c>
      <c r="L99" t="s">
        <v>151</v>
      </c>
      <c r="M99" t="s">
        <v>151</v>
      </c>
      <c r="N99">
        <v>1201</v>
      </c>
      <c r="O99">
        <v>1201</v>
      </c>
      <c r="P99" t="s">
        <v>150</v>
      </c>
      <c r="Q99" t="s">
        <v>150</v>
      </c>
      <c r="R99" t="s">
        <v>150</v>
      </c>
      <c r="S99" t="s">
        <v>150</v>
      </c>
      <c r="T99" t="s">
        <v>151</v>
      </c>
      <c r="U99" t="s">
        <v>151</v>
      </c>
      <c r="V99" t="s">
        <v>150</v>
      </c>
      <c r="W99" t="s">
        <v>283</v>
      </c>
      <c r="X99" t="s">
        <v>153</v>
      </c>
      <c r="Y99">
        <v>41181</v>
      </c>
      <c r="Z99">
        <v>41147</v>
      </c>
      <c r="AA99" t="s">
        <v>74</v>
      </c>
      <c r="AB99">
        <v>2013</v>
      </c>
      <c r="AC99" t="s">
        <v>154</v>
      </c>
      <c r="AE99">
        <v>0</v>
      </c>
      <c r="AG99">
        <v>0</v>
      </c>
      <c r="AH99">
        <v>0</v>
      </c>
      <c r="AI99">
        <v>0</v>
      </c>
    </row>
    <row r="100" spans="1:35">
      <c r="A100" t="s">
        <v>285</v>
      </c>
      <c r="B100" t="s">
        <v>150</v>
      </c>
      <c r="C100" t="s">
        <v>150</v>
      </c>
      <c r="D100" t="s">
        <v>150</v>
      </c>
      <c r="E100" t="s">
        <v>150</v>
      </c>
      <c r="F100" t="s">
        <v>151</v>
      </c>
      <c r="G100" t="s">
        <v>151</v>
      </c>
      <c r="H100" t="s">
        <v>151</v>
      </c>
      <c r="I100" t="s">
        <v>151</v>
      </c>
      <c r="J100" t="s">
        <v>151</v>
      </c>
      <c r="K100" t="s">
        <v>151</v>
      </c>
      <c r="L100" t="s">
        <v>151</v>
      </c>
      <c r="M100" t="s">
        <v>151</v>
      </c>
      <c r="N100">
        <v>1201</v>
      </c>
      <c r="O100">
        <v>1201</v>
      </c>
      <c r="P100" t="s">
        <v>150</v>
      </c>
      <c r="Q100" t="s">
        <v>150</v>
      </c>
      <c r="R100" t="s">
        <v>150</v>
      </c>
      <c r="S100" t="s">
        <v>150</v>
      </c>
      <c r="T100" t="s">
        <v>151</v>
      </c>
      <c r="U100" t="s">
        <v>151</v>
      </c>
      <c r="V100" t="s">
        <v>150</v>
      </c>
      <c r="W100" t="s">
        <v>283</v>
      </c>
      <c r="X100" t="s">
        <v>153</v>
      </c>
      <c r="Y100">
        <v>41209</v>
      </c>
      <c r="Z100">
        <v>41182</v>
      </c>
      <c r="AA100" t="s">
        <v>75</v>
      </c>
      <c r="AB100">
        <v>2013</v>
      </c>
      <c r="AC100" t="s">
        <v>157</v>
      </c>
      <c r="AE100">
        <v>425.52</v>
      </c>
      <c r="AG100">
        <v>425.52</v>
      </c>
      <c r="AH100">
        <v>425.52</v>
      </c>
      <c r="AI100">
        <v>425.52</v>
      </c>
    </row>
    <row r="101" spans="1:35">
      <c r="A101" t="s">
        <v>286</v>
      </c>
      <c r="B101" t="s">
        <v>150</v>
      </c>
      <c r="C101" t="s">
        <v>150</v>
      </c>
      <c r="D101" t="s">
        <v>150</v>
      </c>
      <c r="E101" t="s">
        <v>150</v>
      </c>
      <c r="F101" t="s">
        <v>151</v>
      </c>
      <c r="G101" t="s">
        <v>151</v>
      </c>
      <c r="H101" t="s">
        <v>151</v>
      </c>
      <c r="I101" t="s">
        <v>151</v>
      </c>
      <c r="J101" t="s">
        <v>151</v>
      </c>
      <c r="K101" t="s">
        <v>151</v>
      </c>
      <c r="L101" t="s">
        <v>151</v>
      </c>
      <c r="M101" t="s">
        <v>151</v>
      </c>
      <c r="N101">
        <v>1201</v>
      </c>
      <c r="O101">
        <v>1201</v>
      </c>
      <c r="P101" t="s">
        <v>150</v>
      </c>
      <c r="Q101" t="s">
        <v>150</v>
      </c>
      <c r="R101" t="s">
        <v>150</v>
      </c>
      <c r="S101" t="s">
        <v>150</v>
      </c>
      <c r="T101" t="s">
        <v>151</v>
      </c>
      <c r="U101" t="s">
        <v>151</v>
      </c>
      <c r="V101" t="s">
        <v>150</v>
      </c>
      <c r="W101" t="s">
        <v>287</v>
      </c>
      <c r="X101" t="s">
        <v>153</v>
      </c>
      <c r="Y101">
        <v>41146</v>
      </c>
      <c r="Z101">
        <v>41119</v>
      </c>
      <c r="AA101" t="s">
        <v>74</v>
      </c>
      <c r="AB101">
        <v>2013</v>
      </c>
      <c r="AC101" t="s">
        <v>154</v>
      </c>
      <c r="AE101">
        <v>0</v>
      </c>
      <c r="AG101">
        <v>0</v>
      </c>
      <c r="AH101">
        <v>0</v>
      </c>
      <c r="AI101">
        <v>0</v>
      </c>
    </row>
    <row r="102" spans="1:35">
      <c r="A102" t="s">
        <v>288</v>
      </c>
      <c r="B102" t="s">
        <v>150</v>
      </c>
      <c r="C102" t="s">
        <v>150</v>
      </c>
      <c r="D102" t="s">
        <v>150</v>
      </c>
      <c r="E102" t="s">
        <v>150</v>
      </c>
      <c r="F102" t="s">
        <v>151</v>
      </c>
      <c r="G102" t="s">
        <v>151</v>
      </c>
      <c r="H102" t="s">
        <v>151</v>
      </c>
      <c r="I102" t="s">
        <v>151</v>
      </c>
      <c r="J102" t="s">
        <v>151</v>
      </c>
      <c r="K102" t="s">
        <v>151</v>
      </c>
      <c r="L102" t="s">
        <v>151</v>
      </c>
      <c r="M102" t="s">
        <v>151</v>
      </c>
      <c r="N102">
        <v>1201</v>
      </c>
      <c r="O102">
        <v>1201</v>
      </c>
      <c r="P102" t="s">
        <v>150</v>
      </c>
      <c r="Q102" t="s">
        <v>150</v>
      </c>
      <c r="R102" t="s">
        <v>150</v>
      </c>
      <c r="S102" t="s">
        <v>150</v>
      </c>
      <c r="T102" t="s">
        <v>151</v>
      </c>
      <c r="U102" t="s">
        <v>151</v>
      </c>
      <c r="V102" t="s">
        <v>150</v>
      </c>
      <c r="W102" t="s">
        <v>287</v>
      </c>
      <c r="X102" t="s">
        <v>153</v>
      </c>
      <c r="Y102">
        <v>41181</v>
      </c>
      <c r="Z102">
        <v>41147</v>
      </c>
      <c r="AA102" t="s">
        <v>74</v>
      </c>
      <c r="AB102">
        <v>2013</v>
      </c>
      <c r="AC102" t="s">
        <v>154</v>
      </c>
      <c r="AE102">
        <v>0</v>
      </c>
      <c r="AG102">
        <v>0</v>
      </c>
      <c r="AH102">
        <v>0</v>
      </c>
      <c r="AI102">
        <v>0</v>
      </c>
    </row>
    <row r="103" spans="1:35">
      <c r="A103" t="s">
        <v>289</v>
      </c>
      <c r="B103" t="s">
        <v>150</v>
      </c>
      <c r="C103" t="s">
        <v>150</v>
      </c>
      <c r="D103" t="s">
        <v>150</v>
      </c>
      <c r="E103" t="s">
        <v>150</v>
      </c>
      <c r="F103" t="s">
        <v>151</v>
      </c>
      <c r="G103" t="s">
        <v>151</v>
      </c>
      <c r="H103" t="s">
        <v>151</v>
      </c>
      <c r="I103" t="s">
        <v>151</v>
      </c>
      <c r="J103" t="s">
        <v>151</v>
      </c>
      <c r="K103" t="s">
        <v>151</v>
      </c>
      <c r="L103" t="s">
        <v>151</v>
      </c>
      <c r="M103" t="s">
        <v>151</v>
      </c>
      <c r="N103">
        <v>1201</v>
      </c>
      <c r="O103">
        <v>1201</v>
      </c>
      <c r="P103" t="s">
        <v>150</v>
      </c>
      <c r="Q103" t="s">
        <v>150</v>
      </c>
      <c r="R103" t="s">
        <v>150</v>
      </c>
      <c r="S103" t="s">
        <v>150</v>
      </c>
      <c r="T103" t="s">
        <v>151</v>
      </c>
      <c r="U103" t="s">
        <v>151</v>
      </c>
      <c r="V103" t="s">
        <v>150</v>
      </c>
      <c r="W103" t="s">
        <v>287</v>
      </c>
      <c r="X103" t="s">
        <v>153</v>
      </c>
      <c r="Y103">
        <v>41209</v>
      </c>
      <c r="Z103">
        <v>41182</v>
      </c>
      <c r="AA103" t="s">
        <v>75</v>
      </c>
      <c r="AB103">
        <v>2013</v>
      </c>
      <c r="AC103" t="s">
        <v>157</v>
      </c>
      <c r="AE103">
        <v>425.52</v>
      </c>
      <c r="AG103">
        <v>425.52</v>
      </c>
      <c r="AH103">
        <v>425.52</v>
      </c>
      <c r="AI103">
        <v>425.52</v>
      </c>
    </row>
    <row r="104" spans="1:35">
      <c r="A104" t="s">
        <v>290</v>
      </c>
      <c r="B104" t="s">
        <v>150</v>
      </c>
      <c r="C104" t="s">
        <v>150</v>
      </c>
      <c r="D104" t="s">
        <v>150</v>
      </c>
      <c r="E104" t="s">
        <v>150</v>
      </c>
      <c r="F104" t="s">
        <v>151</v>
      </c>
      <c r="G104" t="s">
        <v>151</v>
      </c>
      <c r="H104" t="s">
        <v>151</v>
      </c>
      <c r="I104" t="s">
        <v>151</v>
      </c>
      <c r="J104" t="s">
        <v>151</v>
      </c>
      <c r="K104" t="s">
        <v>151</v>
      </c>
      <c r="L104" t="s">
        <v>151</v>
      </c>
      <c r="M104" t="s">
        <v>151</v>
      </c>
      <c r="N104">
        <v>1201</v>
      </c>
      <c r="O104">
        <v>1201</v>
      </c>
      <c r="P104" t="s">
        <v>150</v>
      </c>
      <c r="Q104" t="s">
        <v>150</v>
      </c>
      <c r="R104" t="s">
        <v>150</v>
      </c>
      <c r="S104" t="s">
        <v>150</v>
      </c>
      <c r="T104" t="s">
        <v>151</v>
      </c>
      <c r="U104" t="s">
        <v>151</v>
      </c>
      <c r="V104" t="s">
        <v>150</v>
      </c>
      <c r="W104" t="s">
        <v>291</v>
      </c>
      <c r="X104" t="s">
        <v>153</v>
      </c>
      <c r="Y104">
        <v>41146</v>
      </c>
      <c r="Z104">
        <v>41119</v>
      </c>
      <c r="AA104" t="s">
        <v>74</v>
      </c>
      <c r="AB104">
        <v>2013</v>
      </c>
      <c r="AC104" t="s">
        <v>154</v>
      </c>
      <c r="AE104">
        <v>0</v>
      </c>
      <c r="AG104">
        <v>0</v>
      </c>
      <c r="AH104">
        <v>0</v>
      </c>
      <c r="AI104">
        <v>0</v>
      </c>
    </row>
    <row r="105" spans="1:35">
      <c r="A105" t="s">
        <v>292</v>
      </c>
      <c r="B105" t="s">
        <v>150</v>
      </c>
      <c r="C105" t="s">
        <v>150</v>
      </c>
      <c r="D105" t="s">
        <v>150</v>
      </c>
      <c r="E105" t="s">
        <v>150</v>
      </c>
      <c r="F105" t="s">
        <v>151</v>
      </c>
      <c r="G105" t="s">
        <v>151</v>
      </c>
      <c r="H105" t="s">
        <v>151</v>
      </c>
      <c r="I105" t="s">
        <v>151</v>
      </c>
      <c r="J105" t="s">
        <v>151</v>
      </c>
      <c r="K105" t="s">
        <v>151</v>
      </c>
      <c r="L105" t="s">
        <v>151</v>
      </c>
      <c r="M105" t="s">
        <v>151</v>
      </c>
      <c r="N105">
        <v>1201</v>
      </c>
      <c r="O105">
        <v>1201</v>
      </c>
      <c r="P105" t="s">
        <v>150</v>
      </c>
      <c r="Q105" t="s">
        <v>150</v>
      </c>
      <c r="R105" t="s">
        <v>150</v>
      </c>
      <c r="S105" t="s">
        <v>150</v>
      </c>
      <c r="T105" t="s">
        <v>151</v>
      </c>
      <c r="U105" t="s">
        <v>151</v>
      </c>
      <c r="V105" t="s">
        <v>150</v>
      </c>
      <c r="W105" t="s">
        <v>291</v>
      </c>
      <c r="X105" t="s">
        <v>153</v>
      </c>
      <c r="Y105">
        <v>41181</v>
      </c>
      <c r="Z105">
        <v>41147</v>
      </c>
      <c r="AA105" t="s">
        <v>74</v>
      </c>
      <c r="AB105">
        <v>2013</v>
      </c>
      <c r="AC105" t="s">
        <v>154</v>
      </c>
      <c r="AE105">
        <v>0</v>
      </c>
      <c r="AG105">
        <v>0</v>
      </c>
      <c r="AH105">
        <v>0</v>
      </c>
      <c r="AI105">
        <v>0</v>
      </c>
    </row>
    <row r="106" spans="1:35">
      <c r="A106" t="s">
        <v>293</v>
      </c>
      <c r="B106" t="s">
        <v>150</v>
      </c>
      <c r="C106" t="s">
        <v>150</v>
      </c>
      <c r="D106" t="s">
        <v>150</v>
      </c>
      <c r="E106" t="s">
        <v>150</v>
      </c>
      <c r="F106" t="s">
        <v>151</v>
      </c>
      <c r="G106" t="s">
        <v>151</v>
      </c>
      <c r="H106" t="s">
        <v>151</v>
      </c>
      <c r="I106" t="s">
        <v>151</v>
      </c>
      <c r="J106" t="s">
        <v>151</v>
      </c>
      <c r="K106" t="s">
        <v>151</v>
      </c>
      <c r="L106" t="s">
        <v>151</v>
      </c>
      <c r="M106" t="s">
        <v>151</v>
      </c>
      <c r="N106">
        <v>1201</v>
      </c>
      <c r="O106">
        <v>1201</v>
      </c>
      <c r="P106" t="s">
        <v>150</v>
      </c>
      <c r="Q106" t="s">
        <v>150</v>
      </c>
      <c r="R106" t="s">
        <v>150</v>
      </c>
      <c r="S106" t="s">
        <v>150</v>
      </c>
      <c r="T106" t="s">
        <v>151</v>
      </c>
      <c r="U106" t="s">
        <v>151</v>
      </c>
      <c r="V106" t="s">
        <v>150</v>
      </c>
      <c r="W106" t="s">
        <v>291</v>
      </c>
      <c r="X106" t="s">
        <v>153</v>
      </c>
      <c r="Y106">
        <v>41209</v>
      </c>
      <c r="Z106">
        <v>41182</v>
      </c>
      <c r="AA106" t="s">
        <v>75</v>
      </c>
      <c r="AB106">
        <v>2013</v>
      </c>
      <c r="AC106" t="s">
        <v>157</v>
      </c>
      <c r="AE106">
        <v>425.52</v>
      </c>
      <c r="AG106">
        <v>425.52</v>
      </c>
      <c r="AH106">
        <v>425.52</v>
      </c>
      <c r="AI106">
        <v>425.52</v>
      </c>
    </row>
    <row r="107" spans="1:35">
      <c r="A107" t="s">
        <v>294</v>
      </c>
      <c r="B107" t="s">
        <v>150</v>
      </c>
      <c r="C107" t="s">
        <v>150</v>
      </c>
      <c r="D107" t="s">
        <v>150</v>
      </c>
      <c r="E107" t="s">
        <v>150</v>
      </c>
      <c r="F107" t="s">
        <v>151</v>
      </c>
      <c r="G107" t="s">
        <v>151</v>
      </c>
      <c r="H107" t="s">
        <v>151</v>
      </c>
      <c r="I107" t="s">
        <v>151</v>
      </c>
      <c r="J107" t="s">
        <v>151</v>
      </c>
      <c r="K107" t="s">
        <v>151</v>
      </c>
      <c r="L107" t="s">
        <v>151</v>
      </c>
      <c r="M107" t="s">
        <v>151</v>
      </c>
      <c r="N107">
        <v>1201</v>
      </c>
      <c r="O107">
        <v>1201</v>
      </c>
      <c r="P107" t="s">
        <v>150</v>
      </c>
      <c r="Q107" t="s">
        <v>150</v>
      </c>
      <c r="R107" t="s">
        <v>150</v>
      </c>
      <c r="S107" t="s">
        <v>150</v>
      </c>
      <c r="T107" t="s">
        <v>151</v>
      </c>
      <c r="U107" t="s">
        <v>151</v>
      </c>
      <c r="V107" t="s">
        <v>150</v>
      </c>
      <c r="W107" t="s">
        <v>295</v>
      </c>
      <c r="X107" t="s">
        <v>153</v>
      </c>
      <c r="Y107">
        <v>41146</v>
      </c>
      <c r="Z107">
        <v>41119</v>
      </c>
      <c r="AA107" t="s">
        <v>74</v>
      </c>
      <c r="AB107">
        <v>2013</v>
      </c>
      <c r="AC107" t="s">
        <v>154</v>
      </c>
      <c r="AE107">
        <v>0</v>
      </c>
      <c r="AG107">
        <v>0</v>
      </c>
      <c r="AH107">
        <v>0</v>
      </c>
      <c r="AI107">
        <v>0</v>
      </c>
    </row>
    <row r="108" spans="1:35">
      <c r="A108" t="s">
        <v>296</v>
      </c>
      <c r="B108" t="s">
        <v>150</v>
      </c>
      <c r="C108" t="s">
        <v>150</v>
      </c>
      <c r="D108" t="s">
        <v>150</v>
      </c>
      <c r="E108" t="s">
        <v>150</v>
      </c>
      <c r="F108" t="s">
        <v>151</v>
      </c>
      <c r="G108" t="s">
        <v>151</v>
      </c>
      <c r="H108" t="s">
        <v>151</v>
      </c>
      <c r="I108" t="s">
        <v>151</v>
      </c>
      <c r="J108" t="s">
        <v>151</v>
      </c>
      <c r="K108" t="s">
        <v>151</v>
      </c>
      <c r="L108" t="s">
        <v>151</v>
      </c>
      <c r="M108" t="s">
        <v>151</v>
      </c>
      <c r="N108">
        <v>1201</v>
      </c>
      <c r="O108">
        <v>1201</v>
      </c>
      <c r="P108" t="s">
        <v>150</v>
      </c>
      <c r="Q108" t="s">
        <v>150</v>
      </c>
      <c r="R108" t="s">
        <v>150</v>
      </c>
      <c r="S108" t="s">
        <v>150</v>
      </c>
      <c r="T108" t="s">
        <v>151</v>
      </c>
      <c r="U108" t="s">
        <v>151</v>
      </c>
      <c r="V108" t="s">
        <v>150</v>
      </c>
      <c r="W108" t="s">
        <v>295</v>
      </c>
      <c r="X108" t="s">
        <v>153</v>
      </c>
      <c r="Y108">
        <v>41181</v>
      </c>
      <c r="Z108">
        <v>41147</v>
      </c>
      <c r="AA108" t="s">
        <v>74</v>
      </c>
      <c r="AB108">
        <v>2013</v>
      </c>
      <c r="AC108" t="s">
        <v>154</v>
      </c>
      <c r="AE108">
        <v>0</v>
      </c>
      <c r="AG108">
        <v>0</v>
      </c>
      <c r="AH108">
        <v>0</v>
      </c>
      <c r="AI108">
        <v>0</v>
      </c>
    </row>
    <row r="109" spans="1:35">
      <c r="A109" t="s">
        <v>297</v>
      </c>
      <c r="B109" t="s">
        <v>150</v>
      </c>
      <c r="C109" t="s">
        <v>150</v>
      </c>
      <c r="D109" t="s">
        <v>150</v>
      </c>
      <c r="E109" t="s">
        <v>150</v>
      </c>
      <c r="F109" t="s">
        <v>151</v>
      </c>
      <c r="G109" t="s">
        <v>151</v>
      </c>
      <c r="H109" t="s">
        <v>151</v>
      </c>
      <c r="I109" t="s">
        <v>151</v>
      </c>
      <c r="J109" t="s">
        <v>151</v>
      </c>
      <c r="K109" t="s">
        <v>151</v>
      </c>
      <c r="L109" t="s">
        <v>151</v>
      </c>
      <c r="M109" t="s">
        <v>151</v>
      </c>
      <c r="N109">
        <v>1201</v>
      </c>
      <c r="O109">
        <v>1201</v>
      </c>
      <c r="P109" t="s">
        <v>150</v>
      </c>
      <c r="Q109" t="s">
        <v>150</v>
      </c>
      <c r="R109" t="s">
        <v>150</v>
      </c>
      <c r="S109" t="s">
        <v>150</v>
      </c>
      <c r="T109" t="s">
        <v>151</v>
      </c>
      <c r="U109" t="s">
        <v>151</v>
      </c>
      <c r="V109" t="s">
        <v>150</v>
      </c>
      <c r="W109" t="s">
        <v>295</v>
      </c>
      <c r="X109" t="s">
        <v>153</v>
      </c>
      <c r="Y109">
        <v>41209</v>
      </c>
      <c r="Z109">
        <v>41182</v>
      </c>
      <c r="AA109" t="s">
        <v>75</v>
      </c>
      <c r="AB109">
        <v>2013</v>
      </c>
      <c r="AC109" t="s">
        <v>157</v>
      </c>
      <c r="AE109">
        <v>425.52</v>
      </c>
      <c r="AG109">
        <v>425.52</v>
      </c>
      <c r="AH109">
        <v>425.52</v>
      </c>
      <c r="AI109">
        <v>425.52</v>
      </c>
    </row>
    <row r="110" spans="1:35">
      <c r="A110" t="s">
        <v>298</v>
      </c>
      <c r="B110" t="s">
        <v>150</v>
      </c>
      <c r="C110" t="s">
        <v>150</v>
      </c>
      <c r="D110" t="s">
        <v>150</v>
      </c>
      <c r="E110" t="s">
        <v>150</v>
      </c>
      <c r="F110" t="s">
        <v>151</v>
      </c>
      <c r="G110" t="s">
        <v>151</v>
      </c>
      <c r="H110" t="s">
        <v>151</v>
      </c>
      <c r="I110" t="s">
        <v>151</v>
      </c>
      <c r="J110" t="s">
        <v>151</v>
      </c>
      <c r="K110" t="s">
        <v>151</v>
      </c>
      <c r="L110" t="s">
        <v>151</v>
      </c>
      <c r="M110" t="s">
        <v>151</v>
      </c>
      <c r="N110">
        <v>1201</v>
      </c>
      <c r="O110">
        <v>1201</v>
      </c>
      <c r="P110" t="s">
        <v>150</v>
      </c>
      <c r="Q110" t="s">
        <v>150</v>
      </c>
      <c r="R110" t="s">
        <v>150</v>
      </c>
      <c r="S110" t="s">
        <v>150</v>
      </c>
      <c r="T110" t="s">
        <v>151</v>
      </c>
      <c r="U110" t="s">
        <v>151</v>
      </c>
      <c r="V110" t="s">
        <v>150</v>
      </c>
      <c r="W110" t="s">
        <v>299</v>
      </c>
      <c r="X110" t="s">
        <v>153</v>
      </c>
      <c r="Y110">
        <v>41146</v>
      </c>
      <c r="Z110">
        <v>41119</v>
      </c>
      <c r="AA110" t="s">
        <v>74</v>
      </c>
      <c r="AB110">
        <v>2013</v>
      </c>
      <c r="AC110" t="s">
        <v>154</v>
      </c>
      <c r="AE110">
        <v>0</v>
      </c>
      <c r="AG110">
        <v>0</v>
      </c>
      <c r="AH110">
        <v>0</v>
      </c>
      <c r="AI110">
        <v>0</v>
      </c>
    </row>
    <row r="111" spans="1:35">
      <c r="A111" t="s">
        <v>300</v>
      </c>
      <c r="B111" t="s">
        <v>150</v>
      </c>
      <c r="C111" t="s">
        <v>150</v>
      </c>
      <c r="D111" t="s">
        <v>150</v>
      </c>
      <c r="E111" t="s">
        <v>150</v>
      </c>
      <c r="F111" t="s">
        <v>151</v>
      </c>
      <c r="G111" t="s">
        <v>151</v>
      </c>
      <c r="H111" t="s">
        <v>151</v>
      </c>
      <c r="I111" t="s">
        <v>151</v>
      </c>
      <c r="J111" t="s">
        <v>151</v>
      </c>
      <c r="K111" t="s">
        <v>151</v>
      </c>
      <c r="L111" t="s">
        <v>151</v>
      </c>
      <c r="M111" t="s">
        <v>151</v>
      </c>
      <c r="N111">
        <v>1201</v>
      </c>
      <c r="O111">
        <v>1201</v>
      </c>
      <c r="P111" t="s">
        <v>150</v>
      </c>
      <c r="Q111" t="s">
        <v>150</v>
      </c>
      <c r="R111" t="s">
        <v>150</v>
      </c>
      <c r="S111" t="s">
        <v>150</v>
      </c>
      <c r="T111" t="s">
        <v>151</v>
      </c>
      <c r="U111" t="s">
        <v>151</v>
      </c>
      <c r="V111" t="s">
        <v>150</v>
      </c>
      <c r="W111" t="s">
        <v>299</v>
      </c>
      <c r="X111" t="s">
        <v>153</v>
      </c>
      <c r="Y111">
        <v>41181</v>
      </c>
      <c r="Z111">
        <v>41147</v>
      </c>
      <c r="AA111" t="s">
        <v>74</v>
      </c>
      <c r="AB111">
        <v>2013</v>
      </c>
      <c r="AC111" t="s">
        <v>154</v>
      </c>
      <c r="AE111">
        <v>0</v>
      </c>
      <c r="AG111">
        <v>0</v>
      </c>
      <c r="AH111">
        <v>0</v>
      </c>
      <c r="AI111">
        <v>0</v>
      </c>
    </row>
    <row r="112" spans="1:35">
      <c r="A112" t="s">
        <v>301</v>
      </c>
      <c r="B112" t="s">
        <v>150</v>
      </c>
      <c r="C112" t="s">
        <v>150</v>
      </c>
      <c r="D112" t="s">
        <v>150</v>
      </c>
      <c r="E112" t="s">
        <v>150</v>
      </c>
      <c r="F112" t="s">
        <v>151</v>
      </c>
      <c r="G112" t="s">
        <v>151</v>
      </c>
      <c r="H112" t="s">
        <v>151</v>
      </c>
      <c r="I112" t="s">
        <v>151</v>
      </c>
      <c r="J112" t="s">
        <v>151</v>
      </c>
      <c r="K112" t="s">
        <v>151</v>
      </c>
      <c r="L112" t="s">
        <v>151</v>
      </c>
      <c r="M112" t="s">
        <v>151</v>
      </c>
      <c r="N112">
        <v>1201</v>
      </c>
      <c r="O112">
        <v>1201</v>
      </c>
      <c r="P112" t="s">
        <v>150</v>
      </c>
      <c r="Q112" t="s">
        <v>150</v>
      </c>
      <c r="R112" t="s">
        <v>150</v>
      </c>
      <c r="S112" t="s">
        <v>150</v>
      </c>
      <c r="T112" t="s">
        <v>151</v>
      </c>
      <c r="U112" t="s">
        <v>151</v>
      </c>
      <c r="V112" t="s">
        <v>150</v>
      </c>
      <c r="W112" t="s">
        <v>299</v>
      </c>
      <c r="X112" t="s">
        <v>153</v>
      </c>
      <c r="Y112">
        <v>41209</v>
      </c>
      <c r="Z112">
        <v>41182</v>
      </c>
      <c r="AA112" t="s">
        <v>75</v>
      </c>
      <c r="AB112">
        <v>2013</v>
      </c>
      <c r="AC112" t="s">
        <v>157</v>
      </c>
      <c r="AE112">
        <v>425.52</v>
      </c>
      <c r="AG112">
        <v>425.52</v>
      </c>
      <c r="AH112">
        <v>425.52</v>
      </c>
      <c r="AI112">
        <v>425.52</v>
      </c>
    </row>
    <row r="113" spans="1:35">
      <c r="A113" t="s">
        <v>302</v>
      </c>
      <c r="B113" t="s">
        <v>150</v>
      </c>
      <c r="C113" t="s">
        <v>150</v>
      </c>
      <c r="D113" t="s">
        <v>150</v>
      </c>
      <c r="E113" t="s">
        <v>150</v>
      </c>
      <c r="F113" t="s">
        <v>151</v>
      </c>
      <c r="G113" t="s">
        <v>151</v>
      </c>
      <c r="H113" t="s">
        <v>151</v>
      </c>
      <c r="I113" t="s">
        <v>151</v>
      </c>
      <c r="J113" t="s">
        <v>151</v>
      </c>
      <c r="K113" t="s">
        <v>151</v>
      </c>
      <c r="L113" t="s">
        <v>151</v>
      </c>
      <c r="M113" t="s">
        <v>151</v>
      </c>
      <c r="N113">
        <v>1201</v>
      </c>
      <c r="O113">
        <v>1201</v>
      </c>
      <c r="P113" t="s">
        <v>150</v>
      </c>
      <c r="Q113" t="s">
        <v>150</v>
      </c>
      <c r="R113" t="s">
        <v>150</v>
      </c>
      <c r="S113" t="s">
        <v>150</v>
      </c>
      <c r="T113" t="s">
        <v>151</v>
      </c>
      <c r="U113" t="s">
        <v>151</v>
      </c>
      <c r="V113" t="s">
        <v>150</v>
      </c>
      <c r="W113" t="s">
        <v>303</v>
      </c>
      <c r="X113" t="s">
        <v>153</v>
      </c>
      <c r="Y113">
        <v>41146</v>
      </c>
      <c r="Z113">
        <v>41119</v>
      </c>
      <c r="AA113" t="s">
        <v>74</v>
      </c>
      <c r="AB113">
        <v>2013</v>
      </c>
      <c r="AC113" t="s">
        <v>154</v>
      </c>
      <c r="AE113">
        <v>0</v>
      </c>
      <c r="AG113">
        <v>0</v>
      </c>
      <c r="AH113">
        <v>0</v>
      </c>
      <c r="AI113">
        <v>0</v>
      </c>
    </row>
    <row r="114" spans="1:35">
      <c r="A114" t="s">
        <v>304</v>
      </c>
      <c r="B114" t="s">
        <v>150</v>
      </c>
      <c r="C114" t="s">
        <v>150</v>
      </c>
      <c r="D114" t="s">
        <v>150</v>
      </c>
      <c r="E114" t="s">
        <v>150</v>
      </c>
      <c r="F114" t="s">
        <v>151</v>
      </c>
      <c r="G114" t="s">
        <v>151</v>
      </c>
      <c r="H114" t="s">
        <v>151</v>
      </c>
      <c r="I114" t="s">
        <v>151</v>
      </c>
      <c r="J114" t="s">
        <v>151</v>
      </c>
      <c r="K114" t="s">
        <v>151</v>
      </c>
      <c r="L114" t="s">
        <v>151</v>
      </c>
      <c r="M114" t="s">
        <v>151</v>
      </c>
      <c r="N114">
        <v>1201</v>
      </c>
      <c r="O114">
        <v>1201</v>
      </c>
      <c r="P114" t="s">
        <v>150</v>
      </c>
      <c r="Q114" t="s">
        <v>150</v>
      </c>
      <c r="R114" t="s">
        <v>150</v>
      </c>
      <c r="S114" t="s">
        <v>150</v>
      </c>
      <c r="T114" t="s">
        <v>151</v>
      </c>
      <c r="U114" t="s">
        <v>151</v>
      </c>
      <c r="V114" t="s">
        <v>150</v>
      </c>
      <c r="W114" t="s">
        <v>303</v>
      </c>
      <c r="X114" t="s">
        <v>153</v>
      </c>
      <c r="Y114">
        <v>41181</v>
      </c>
      <c r="Z114">
        <v>41147</v>
      </c>
      <c r="AA114" t="s">
        <v>74</v>
      </c>
      <c r="AB114">
        <v>2013</v>
      </c>
      <c r="AC114" t="s">
        <v>154</v>
      </c>
      <c r="AE114">
        <v>0</v>
      </c>
      <c r="AG114">
        <v>0</v>
      </c>
      <c r="AH114">
        <v>0</v>
      </c>
      <c r="AI114">
        <v>0</v>
      </c>
    </row>
    <row r="115" spans="1:35">
      <c r="A115" t="s">
        <v>305</v>
      </c>
      <c r="B115" t="s">
        <v>150</v>
      </c>
      <c r="C115" t="s">
        <v>150</v>
      </c>
      <c r="D115" t="s">
        <v>150</v>
      </c>
      <c r="E115" t="s">
        <v>150</v>
      </c>
      <c r="F115" t="s">
        <v>151</v>
      </c>
      <c r="G115" t="s">
        <v>151</v>
      </c>
      <c r="H115" t="s">
        <v>151</v>
      </c>
      <c r="I115" t="s">
        <v>151</v>
      </c>
      <c r="J115" t="s">
        <v>151</v>
      </c>
      <c r="K115" t="s">
        <v>151</v>
      </c>
      <c r="L115" t="s">
        <v>151</v>
      </c>
      <c r="M115" t="s">
        <v>151</v>
      </c>
      <c r="N115">
        <v>1201</v>
      </c>
      <c r="O115">
        <v>1201</v>
      </c>
      <c r="P115" t="s">
        <v>150</v>
      </c>
      <c r="Q115" t="s">
        <v>150</v>
      </c>
      <c r="R115" t="s">
        <v>150</v>
      </c>
      <c r="S115" t="s">
        <v>150</v>
      </c>
      <c r="T115" t="s">
        <v>151</v>
      </c>
      <c r="U115" t="s">
        <v>151</v>
      </c>
      <c r="V115" t="s">
        <v>150</v>
      </c>
      <c r="W115" t="s">
        <v>303</v>
      </c>
      <c r="X115" t="s">
        <v>153</v>
      </c>
      <c r="Y115">
        <v>41209</v>
      </c>
      <c r="Z115">
        <v>41182</v>
      </c>
      <c r="AA115" t="s">
        <v>75</v>
      </c>
      <c r="AB115">
        <v>2013</v>
      </c>
      <c r="AC115" t="s">
        <v>157</v>
      </c>
      <c r="AE115">
        <v>425.52</v>
      </c>
      <c r="AG115">
        <v>425.52</v>
      </c>
      <c r="AH115">
        <v>425.52</v>
      </c>
      <c r="AI115">
        <v>425.52</v>
      </c>
    </row>
    <row r="116" spans="1:35">
      <c r="A116" t="s">
        <v>306</v>
      </c>
      <c r="B116" t="s">
        <v>150</v>
      </c>
      <c r="C116" t="s">
        <v>150</v>
      </c>
      <c r="D116" t="s">
        <v>150</v>
      </c>
      <c r="E116" t="s">
        <v>150</v>
      </c>
      <c r="F116" t="s">
        <v>151</v>
      </c>
      <c r="G116" t="s">
        <v>151</v>
      </c>
      <c r="H116" t="s">
        <v>151</v>
      </c>
      <c r="I116" t="s">
        <v>151</v>
      </c>
      <c r="J116" t="s">
        <v>151</v>
      </c>
      <c r="K116" t="s">
        <v>151</v>
      </c>
      <c r="L116" t="s">
        <v>151</v>
      </c>
      <c r="M116" t="s">
        <v>151</v>
      </c>
      <c r="N116">
        <v>1201</v>
      </c>
      <c r="O116">
        <v>1201</v>
      </c>
      <c r="P116" t="s">
        <v>150</v>
      </c>
      <c r="Q116" t="s">
        <v>150</v>
      </c>
      <c r="R116" t="s">
        <v>150</v>
      </c>
      <c r="S116" t="s">
        <v>150</v>
      </c>
      <c r="T116" t="s">
        <v>151</v>
      </c>
      <c r="U116" t="s">
        <v>151</v>
      </c>
      <c r="V116" t="s">
        <v>150</v>
      </c>
      <c r="W116" t="s">
        <v>307</v>
      </c>
      <c r="X116" t="s">
        <v>153</v>
      </c>
      <c r="Y116">
        <v>41146</v>
      </c>
      <c r="Z116">
        <v>41119</v>
      </c>
      <c r="AA116" t="s">
        <v>74</v>
      </c>
      <c r="AB116">
        <v>2013</v>
      </c>
      <c r="AC116" t="s">
        <v>154</v>
      </c>
      <c r="AE116">
        <v>0</v>
      </c>
      <c r="AG116">
        <v>0</v>
      </c>
      <c r="AH116">
        <v>0</v>
      </c>
      <c r="AI116">
        <v>0</v>
      </c>
    </row>
    <row r="117" spans="1:35">
      <c r="A117" t="s">
        <v>308</v>
      </c>
      <c r="B117" t="s">
        <v>150</v>
      </c>
      <c r="C117" t="s">
        <v>150</v>
      </c>
      <c r="D117" t="s">
        <v>150</v>
      </c>
      <c r="E117" t="s">
        <v>150</v>
      </c>
      <c r="F117" t="s">
        <v>151</v>
      </c>
      <c r="G117" t="s">
        <v>151</v>
      </c>
      <c r="H117" t="s">
        <v>151</v>
      </c>
      <c r="I117" t="s">
        <v>151</v>
      </c>
      <c r="J117" t="s">
        <v>151</v>
      </c>
      <c r="K117" t="s">
        <v>151</v>
      </c>
      <c r="L117" t="s">
        <v>151</v>
      </c>
      <c r="M117" t="s">
        <v>151</v>
      </c>
      <c r="N117">
        <v>1201</v>
      </c>
      <c r="O117">
        <v>1201</v>
      </c>
      <c r="P117" t="s">
        <v>150</v>
      </c>
      <c r="Q117" t="s">
        <v>150</v>
      </c>
      <c r="R117" t="s">
        <v>150</v>
      </c>
      <c r="S117" t="s">
        <v>150</v>
      </c>
      <c r="T117" t="s">
        <v>151</v>
      </c>
      <c r="U117" t="s">
        <v>151</v>
      </c>
      <c r="V117" t="s">
        <v>150</v>
      </c>
      <c r="W117" t="s">
        <v>307</v>
      </c>
      <c r="X117" t="s">
        <v>153</v>
      </c>
      <c r="Y117">
        <v>41181</v>
      </c>
      <c r="Z117">
        <v>41147</v>
      </c>
      <c r="AA117" t="s">
        <v>74</v>
      </c>
      <c r="AB117">
        <v>2013</v>
      </c>
      <c r="AC117" t="s">
        <v>154</v>
      </c>
      <c r="AE117">
        <v>0</v>
      </c>
      <c r="AG117">
        <v>0</v>
      </c>
      <c r="AH117">
        <v>0</v>
      </c>
      <c r="AI117">
        <v>0</v>
      </c>
    </row>
    <row r="118" spans="1:35">
      <c r="A118" t="s">
        <v>309</v>
      </c>
      <c r="B118" t="s">
        <v>150</v>
      </c>
      <c r="C118" t="s">
        <v>150</v>
      </c>
      <c r="D118" t="s">
        <v>150</v>
      </c>
      <c r="E118" t="s">
        <v>150</v>
      </c>
      <c r="F118" t="s">
        <v>151</v>
      </c>
      <c r="G118" t="s">
        <v>151</v>
      </c>
      <c r="H118" t="s">
        <v>151</v>
      </c>
      <c r="I118" t="s">
        <v>151</v>
      </c>
      <c r="J118" t="s">
        <v>151</v>
      </c>
      <c r="K118" t="s">
        <v>151</v>
      </c>
      <c r="L118" t="s">
        <v>151</v>
      </c>
      <c r="M118" t="s">
        <v>151</v>
      </c>
      <c r="N118">
        <v>1201</v>
      </c>
      <c r="O118">
        <v>1201</v>
      </c>
      <c r="P118" t="s">
        <v>150</v>
      </c>
      <c r="Q118" t="s">
        <v>150</v>
      </c>
      <c r="R118" t="s">
        <v>150</v>
      </c>
      <c r="S118" t="s">
        <v>150</v>
      </c>
      <c r="T118" t="s">
        <v>151</v>
      </c>
      <c r="U118" t="s">
        <v>151</v>
      </c>
      <c r="V118" t="s">
        <v>150</v>
      </c>
      <c r="W118" t="s">
        <v>307</v>
      </c>
      <c r="X118" t="s">
        <v>153</v>
      </c>
      <c r="Y118">
        <v>41209</v>
      </c>
      <c r="Z118">
        <v>41182</v>
      </c>
      <c r="AA118" t="s">
        <v>75</v>
      </c>
      <c r="AB118">
        <v>2013</v>
      </c>
      <c r="AC118" t="s">
        <v>157</v>
      </c>
      <c r="AE118">
        <v>425.52</v>
      </c>
      <c r="AG118">
        <v>425.52</v>
      </c>
      <c r="AH118">
        <v>425.52</v>
      </c>
      <c r="AI118">
        <v>425.52</v>
      </c>
    </row>
    <row r="119" spans="1:35">
      <c r="A119" t="s">
        <v>310</v>
      </c>
      <c r="B119" t="s">
        <v>150</v>
      </c>
      <c r="C119" t="s">
        <v>150</v>
      </c>
      <c r="D119" t="s">
        <v>150</v>
      </c>
      <c r="E119" t="s">
        <v>150</v>
      </c>
      <c r="F119" t="s">
        <v>151</v>
      </c>
      <c r="G119" t="s">
        <v>151</v>
      </c>
      <c r="H119" t="s">
        <v>151</v>
      </c>
      <c r="I119" t="s">
        <v>151</v>
      </c>
      <c r="J119" t="s">
        <v>151</v>
      </c>
      <c r="K119" t="s">
        <v>151</v>
      </c>
      <c r="L119" t="s">
        <v>151</v>
      </c>
      <c r="M119" t="s">
        <v>151</v>
      </c>
      <c r="N119">
        <v>1201</v>
      </c>
      <c r="O119">
        <v>1201</v>
      </c>
      <c r="P119" t="s">
        <v>150</v>
      </c>
      <c r="Q119" t="s">
        <v>150</v>
      </c>
      <c r="R119" t="s">
        <v>150</v>
      </c>
      <c r="S119" t="s">
        <v>150</v>
      </c>
      <c r="T119" t="s">
        <v>151</v>
      </c>
      <c r="U119" t="s">
        <v>151</v>
      </c>
      <c r="V119" t="s">
        <v>150</v>
      </c>
      <c r="W119" t="s">
        <v>311</v>
      </c>
      <c r="X119" t="s">
        <v>153</v>
      </c>
      <c r="Y119">
        <v>41146</v>
      </c>
      <c r="Z119">
        <v>41119</v>
      </c>
      <c r="AA119" t="s">
        <v>74</v>
      </c>
      <c r="AB119">
        <v>2013</v>
      </c>
      <c r="AC119" t="s">
        <v>154</v>
      </c>
      <c r="AE119">
        <v>0</v>
      </c>
      <c r="AG119">
        <v>0</v>
      </c>
      <c r="AH119">
        <v>0</v>
      </c>
      <c r="AI119">
        <v>0</v>
      </c>
    </row>
    <row r="120" spans="1:35">
      <c r="A120" t="s">
        <v>312</v>
      </c>
      <c r="B120" t="s">
        <v>150</v>
      </c>
      <c r="C120" t="s">
        <v>150</v>
      </c>
      <c r="D120" t="s">
        <v>150</v>
      </c>
      <c r="E120" t="s">
        <v>150</v>
      </c>
      <c r="F120" t="s">
        <v>151</v>
      </c>
      <c r="G120" t="s">
        <v>151</v>
      </c>
      <c r="H120" t="s">
        <v>151</v>
      </c>
      <c r="I120" t="s">
        <v>151</v>
      </c>
      <c r="J120" t="s">
        <v>151</v>
      </c>
      <c r="K120" t="s">
        <v>151</v>
      </c>
      <c r="L120" t="s">
        <v>151</v>
      </c>
      <c r="M120" t="s">
        <v>151</v>
      </c>
      <c r="N120">
        <v>1201</v>
      </c>
      <c r="O120">
        <v>1201</v>
      </c>
      <c r="P120" t="s">
        <v>150</v>
      </c>
      <c r="Q120" t="s">
        <v>150</v>
      </c>
      <c r="R120" t="s">
        <v>150</v>
      </c>
      <c r="S120" t="s">
        <v>150</v>
      </c>
      <c r="T120" t="s">
        <v>151</v>
      </c>
      <c r="U120" t="s">
        <v>151</v>
      </c>
      <c r="V120" t="s">
        <v>150</v>
      </c>
      <c r="W120" t="s">
        <v>311</v>
      </c>
      <c r="X120" t="s">
        <v>153</v>
      </c>
      <c r="Y120">
        <v>41181</v>
      </c>
      <c r="Z120">
        <v>41147</v>
      </c>
      <c r="AA120" t="s">
        <v>74</v>
      </c>
      <c r="AB120">
        <v>2013</v>
      </c>
      <c r="AC120" t="s">
        <v>154</v>
      </c>
      <c r="AE120">
        <v>0</v>
      </c>
      <c r="AG120">
        <v>0</v>
      </c>
      <c r="AH120">
        <v>0</v>
      </c>
      <c r="AI120">
        <v>0</v>
      </c>
    </row>
    <row r="121" spans="1:35">
      <c r="A121" t="s">
        <v>313</v>
      </c>
      <c r="B121" t="s">
        <v>150</v>
      </c>
      <c r="C121" t="s">
        <v>150</v>
      </c>
      <c r="D121" t="s">
        <v>150</v>
      </c>
      <c r="E121" t="s">
        <v>150</v>
      </c>
      <c r="F121" t="s">
        <v>151</v>
      </c>
      <c r="G121" t="s">
        <v>151</v>
      </c>
      <c r="H121" t="s">
        <v>151</v>
      </c>
      <c r="I121" t="s">
        <v>151</v>
      </c>
      <c r="J121" t="s">
        <v>151</v>
      </c>
      <c r="K121" t="s">
        <v>151</v>
      </c>
      <c r="L121" t="s">
        <v>151</v>
      </c>
      <c r="M121" t="s">
        <v>151</v>
      </c>
      <c r="N121">
        <v>1201</v>
      </c>
      <c r="O121">
        <v>1201</v>
      </c>
      <c r="P121" t="s">
        <v>150</v>
      </c>
      <c r="Q121" t="s">
        <v>150</v>
      </c>
      <c r="R121" t="s">
        <v>150</v>
      </c>
      <c r="S121" t="s">
        <v>150</v>
      </c>
      <c r="T121" t="s">
        <v>151</v>
      </c>
      <c r="U121" t="s">
        <v>151</v>
      </c>
      <c r="V121" t="s">
        <v>150</v>
      </c>
      <c r="W121" t="s">
        <v>311</v>
      </c>
      <c r="X121" t="s">
        <v>153</v>
      </c>
      <c r="Y121">
        <v>41209</v>
      </c>
      <c r="Z121">
        <v>41182</v>
      </c>
      <c r="AA121" t="s">
        <v>75</v>
      </c>
      <c r="AB121">
        <v>2013</v>
      </c>
      <c r="AC121" t="s">
        <v>157</v>
      </c>
      <c r="AE121">
        <v>425.52</v>
      </c>
      <c r="AG121">
        <v>425.52</v>
      </c>
      <c r="AH121">
        <v>425.52</v>
      </c>
      <c r="AI121">
        <v>425.52</v>
      </c>
    </row>
    <row r="122" spans="1:35">
      <c r="A122" t="s">
        <v>314</v>
      </c>
      <c r="B122" t="s">
        <v>150</v>
      </c>
      <c r="C122" t="s">
        <v>150</v>
      </c>
      <c r="D122" t="s">
        <v>150</v>
      </c>
      <c r="E122" t="s">
        <v>150</v>
      </c>
      <c r="F122" t="s">
        <v>151</v>
      </c>
      <c r="G122" t="s">
        <v>151</v>
      </c>
      <c r="H122" t="s">
        <v>151</v>
      </c>
      <c r="I122" t="s">
        <v>151</v>
      </c>
      <c r="J122" t="s">
        <v>151</v>
      </c>
      <c r="K122" t="s">
        <v>151</v>
      </c>
      <c r="L122" t="s">
        <v>151</v>
      </c>
      <c r="M122" t="s">
        <v>151</v>
      </c>
      <c r="N122">
        <v>1201</v>
      </c>
      <c r="O122">
        <v>1201</v>
      </c>
      <c r="P122" t="s">
        <v>150</v>
      </c>
      <c r="Q122" t="s">
        <v>150</v>
      </c>
      <c r="R122" t="s">
        <v>150</v>
      </c>
      <c r="S122" t="s">
        <v>150</v>
      </c>
      <c r="T122" t="s">
        <v>151</v>
      </c>
      <c r="U122" t="s">
        <v>151</v>
      </c>
      <c r="V122" t="s">
        <v>150</v>
      </c>
      <c r="W122" t="s">
        <v>315</v>
      </c>
      <c r="X122" t="s">
        <v>153</v>
      </c>
      <c r="Y122">
        <v>41146</v>
      </c>
      <c r="Z122">
        <v>41119</v>
      </c>
      <c r="AA122" t="s">
        <v>74</v>
      </c>
      <c r="AB122">
        <v>2013</v>
      </c>
      <c r="AC122" t="s">
        <v>154</v>
      </c>
      <c r="AE122">
        <v>0</v>
      </c>
      <c r="AG122">
        <v>0</v>
      </c>
      <c r="AH122">
        <v>0</v>
      </c>
      <c r="AI122">
        <v>0</v>
      </c>
    </row>
    <row r="123" spans="1:35">
      <c r="A123" t="s">
        <v>316</v>
      </c>
      <c r="B123" t="s">
        <v>150</v>
      </c>
      <c r="C123" t="s">
        <v>150</v>
      </c>
      <c r="D123" t="s">
        <v>150</v>
      </c>
      <c r="E123" t="s">
        <v>150</v>
      </c>
      <c r="F123" t="s">
        <v>151</v>
      </c>
      <c r="G123" t="s">
        <v>151</v>
      </c>
      <c r="H123" t="s">
        <v>151</v>
      </c>
      <c r="I123" t="s">
        <v>151</v>
      </c>
      <c r="J123" t="s">
        <v>151</v>
      </c>
      <c r="K123" t="s">
        <v>151</v>
      </c>
      <c r="L123" t="s">
        <v>151</v>
      </c>
      <c r="M123" t="s">
        <v>151</v>
      </c>
      <c r="N123">
        <v>1201</v>
      </c>
      <c r="O123">
        <v>1201</v>
      </c>
      <c r="P123" t="s">
        <v>150</v>
      </c>
      <c r="Q123" t="s">
        <v>150</v>
      </c>
      <c r="R123" t="s">
        <v>150</v>
      </c>
      <c r="S123" t="s">
        <v>150</v>
      </c>
      <c r="T123" t="s">
        <v>151</v>
      </c>
      <c r="U123" t="s">
        <v>151</v>
      </c>
      <c r="V123" t="s">
        <v>150</v>
      </c>
      <c r="W123" t="s">
        <v>315</v>
      </c>
      <c r="X123" t="s">
        <v>153</v>
      </c>
      <c r="Y123">
        <v>41181</v>
      </c>
      <c r="Z123">
        <v>41147</v>
      </c>
      <c r="AA123" t="s">
        <v>74</v>
      </c>
      <c r="AB123">
        <v>2013</v>
      </c>
      <c r="AC123" t="s">
        <v>154</v>
      </c>
      <c r="AE123">
        <v>0</v>
      </c>
      <c r="AG123">
        <v>0</v>
      </c>
      <c r="AH123">
        <v>0</v>
      </c>
      <c r="AI123">
        <v>0</v>
      </c>
    </row>
    <row r="124" spans="1:35">
      <c r="A124" t="s">
        <v>317</v>
      </c>
      <c r="B124" t="s">
        <v>150</v>
      </c>
      <c r="C124" t="s">
        <v>150</v>
      </c>
      <c r="D124" t="s">
        <v>150</v>
      </c>
      <c r="E124" t="s">
        <v>150</v>
      </c>
      <c r="F124" t="s">
        <v>151</v>
      </c>
      <c r="G124" t="s">
        <v>151</v>
      </c>
      <c r="H124" t="s">
        <v>151</v>
      </c>
      <c r="I124" t="s">
        <v>151</v>
      </c>
      <c r="J124" t="s">
        <v>151</v>
      </c>
      <c r="K124" t="s">
        <v>151</v>
      </c>
      <c r="L124" t="s">
        <v>151</v>
      </c>
      <c r="M124" t="s">
        <v>151</v>
      </c>
      <c r="N124">
        <v>1201</v>
      </c>
      <c r="O124">
        <v>1201</v>
      </c>
      <c r="P124" t="s">
        <v>150</v>
      </c>
      <c r="Q124" t="s">
        <v>150</v>
      </c>
      <c r="R124" t="s">
        <v>150</v>
      </c>
      <c r="S124" t="s">
        <v>150</v>
      </c>
      <c r="T124" t="s">
        <v>151</v>
      </c>
      <c r="U124" t="s">
        <v>151</v>
      </c>
      <c r="V124" t="s">
        <v>150</v>
      </c>
      <c r="W124" t="s">
        <v>315</v>
      </c>
      <c r="X124" t="s">
        <v>153</v>
      </c>
      <c r="Y124">
        <v>41209</v>
      </c>
      <c r="Z124">
        <v>41182</v>
      </c>
      <c r="AA124" t="s">
        <v>75</v>
      </c>
      <c r="AB124">
        <v>2013</v>
      </c>
      <c r="AC124" t="s">
        <v>157</v>
      </c>
      <c r="AE124">
        <v>425.52</v>
      </c>
      <c r="AG124">
        <v>425.52</v>
      </c>
      <c r="AH124">
        <v>425.52</v>
      </c>
      <c r="AI124">
        <v>425.52</v>
      </c>
    </row>
    <row r="125" spans="1:35">
      <c r="A125" t="s">
        <v>318</v>
      </c>
      <c r="B125" t="s">
        <v>150</v>
      </c>
      <c r="C125" t="s">
        <v>150</v>
      </c>
      <c r="D125" t="s">
        <v>150</v>
      </c>
      <c r="E125" t="s">
        <v>150</v>
      </c>
      <c r="F125" t="s">
        <v>151</v>
      </c>
      <c r="G125" t="s">
        <v>151</v>
      </c>
      <c r="H125" t="s">
        <v>151</v>
      </c>
      <c r="I125" t="s">
        <v>151</v>
      </c>
      <c r="J125" t="s">
        <v>151</v>
      </c>
      <c r="K125" t="s">
        <v>151</v>
      </c>
      <c r="L125" t="s">
        <v>151</v>
      </c>
      <c r="M125" t="s">
        <v>151</v>
      </c>
      <c r="N125">
        <v>1201</v>
      </c>
      <c r="O125">
        <v>1201</v>
      </c>
      <c r="P125" t="s">
        <v>150</v>
      </c>
      <c r="Q125" t="s">
        <v>150</v>
      </c>
      <c r="R125" t="s">
        <v>150</v>
      </c>
      <c r="S125" t="s">
        <v>150</v>
      </c>
      <c r="T125" t="s">
        <v>151</v>
      </c>
      <c r="U125" t="s">
        <v>151</v>
      </c>
      <c r="V125" t="s">
        <v>150</v>
      </c>
      <c r="W125" t="s">
        <v>319</v>
      </c>
      <c r="X125" t="s">
        <v>153</v>
      </c>
      <c r="Y125">
        <v>41146</v>
      </c>
      <c r="Z125">
        <v>41119</v>
      </c>
      <c r="AA125" t="s">
        <v>74</v>
      </c>
      <c r="AB125">
        <v>2013</v>
      </c>
      <c r="AC125" t="s">
        <v>154</v>
      </c>
      <c r="AE125">
        <v>0</v>
      </c>
      <c r="AG125">
        <v>0</v>
      </c>
      <c r="AH125">
        <v>0</v>
      </c>
      <c r="AI125">
        <v>0</v>
      </c>
    </row>
    <row r="126" spans="1:35">
      <c r="A126" t="s">
        <v>320</v>
      </c>
      <c r="B126" t="s">
        <v>150</v>
      </c>
      <c r="C126" t="s">
        <v>150</v>
      </c>
      <c r="D126" t="s">
        <v>150</v>
      </c>
      <c r="E126" t="s">
        <v>150</v>
      </c>
      <c r="F126" t="s">
        <v>151</v>
      </c>
      <c r="G126" t="s">
        <v>151</v>
      </c>
      <c r="H126" t="s">
        <v>151</v>
      </c>
      <c r="I126" t="s">
        <v>151</v>
      </c>
      <c r="J126" t="s">
        <v>151</v>
      </c>
      <c r="K126" t="s">
        <v>151</v>
      </c>
      <c r="L126" t="s">
        <v>151</v>
      </c>
      <c r="M126" t="s">
        <v>151</v>
      </c>
      <c r="N126">
        <v>1201</v>
      </c>
      <c r="O126">
        <v>1201</v>
      </c>
      <c r="P126" t="s">
        <v>150</v>
      </c>
      <c r="Q126" t="s">
        <v>150</v>
      </c>
      <c r="R126" t="s">
        <v>150</v>
      </c>
      <c r="S126" t="s">
        <v>150</v>
      </c>
      <c r="T126" t="s">
        <v>151</v>
      </c>
      <c r="U126" t="s">
        <v>151</v>
      </c>
      <c r="V126" t="s">
        <v>150</v>
      </c>
      <c r="W126" t="s">
        <v>319</v>
      </c>
      <c r="X126" t="s">
        <v>153</v>
      </c>
      <c r="Y126">
        <v>41181</v>
      </c>
      <c r="Z126">
        <v>41147</v>
      </c>
      <c r="AA126" t="s">
        <v>74</v>
      </c>
      <c r="AB126">
        <v>2013</v>
      </c>
      <c r="AC126" t="s">
        <v>154</v>
      </c>
      <c r="AE126">
        <v>0</v>
      </c>
      <c r="AG126">
        <v>0</v>
      </c>
      <c r="AH126">
        <v>0</v>
      </c>
      <c r="AI126">
        <v>0</v>
      </c>
    </row>
    <row r="127" spans="1:35">
      <c r="A127" t="s">
        <v>321</v>
      </c>
      <c r="B127" t="s">
        <v>150</v>
      </c>
      <c r="C127" t="s">
        <v>150</v>
      </c>
      <c r="D127" t="s">
        <v>150</v>
      </c>
      <c r="E127" t="s">
        <v>150</v>
      </c>
      <c r="F127" t="s">
        <v>151</v>
      </c>
      <c r="G127" t="s">
        <v>151</v>
      </c>
      <c r="H127" t="s">
        <v>151</v>
      </c>
      <c r="I127" t="s">
        <v>151</v>
      </c>
      <c r="J127" t="s">
        <v>151</v>
      </c>
      <c r="K127" t="s">
        <v>151</v>
      </c>
      <c r="L127" t="s">
        <v>151</v>
      </c>
      <c r="M127" t="s">
        <v>151</v>
      </c>
      <c r="N127">
        <v>1201</v>
      </c>
      <c r="O127">
        <v>1201</v>
      </c>
      <c r="P127" t="s">
        <v>150</v>
      </c>
      <c r="Q127" t="s">
        <v>150</v>
      </c>
      <c r="R127" t="s">
        <v>150</v>
      </c>
      <c r="S127" t="s">
        <v>150</v>
      </c>
      <c r="T127" t="s">
        <v>151</v>
      </c>
      <c r="U127" t="s">
        <v>151</v>
      </c>
      <c r="V127" t="s">
        <v>150</v>
      </c>
      <c r="W127" t="s">
        <v>319</v>
      </c>
      <c r="X127" t="s">
        <v>153</v>
      </c>
      <c r="Y127">
        <v>41209</v>
      </c>
      <c r="Z127">
        <v>41182</v>
      </c>
      <c r="AA127" t="s">
        <v>75</v>
      </c>
      <c r="AB127">
        <v>2013</v>
      </c>
      <c r="AC127" t="s">
        <v>157</v>
      </c>
      <c r="AE127">
        <v>425.52</v>
      </c>
      <c r="AG127">
        <v>425.52</v>
      </c>
      <c r="AH127">
        <v>425.52</v>
      </c>
      <c r="AI127">
        <v>425.52</v>
      </c>
    </row>
    <row r="128" spans="1:35">
      <c r="A128" t="s">
        <v>322</v>
      </c>
      <c r="B128" t="s">
        <v>150</v>
      </c>
      <c r="C128" t="s">
        <v>150</v>
      </c>
      <c r="D128" t="s">
        <v>150</v>
      </c>
      <c r="E128" t="s">
        <v>150</v>
      </c>
      <c r="F128" t="s">
        <v>151</v>
      </c>
      <c r="G128" t="s">
        <v>151</v>
      </c>
      <c r="H128" t="s">
        <v>151</v>
      </c>
      <c r="I128" t="s">
        <v>151</v>
      </c>
      <c r="J128" t="s">
        <v>151</v>
      </c>
      <c r="K128" t="s">
        <v>151</v>
      </c>
      <c r="L128" t="s">
        <v>151</v>
      </c>
      <c r="M128" t="s">
        <v>151</v>
      </c>
      <c r="N128">
        <v>1201</v>
      </c>
      <c r="O128">
        <v>1201</v>
      </c>
      <c r="P128" t="s">
        <v>150</v>
      </c>
      <c r="Q128" t="s">
        <v>150</v>
      </c>
      <c r="R128" t="s">
        <v>150</v>
      </c>
      <c r="S128" t="s">
        <v>150</v>
      </c>
      <c r="T128" t="s">
        <v>151</v>
      </c>
      <c r="U128" t="s">
        <v>151</v>
      </c>
      <c r="V128" t="s">
        <v>150</v>
      </c>
      <c r="W128" t="s">
        <v>323</v>
      </c>
      <c r="X128" t="s">
        <v>153</v>
      </c>
      <c r="Y128">
        <v>41146</v>
      </c>
      <c r="Z128">
        <v>41119</v>
      </c>
      <c r="AA128" t="s">
        <v>74</v>
      </c>
      <c r="AB128">
        <v>2013</v>
      </c>
      <c r="AC128" t="s">
        <v>154</v>
      </c>
      <c r="AE128">
        <v>0</v>
      </c>
      <c r="AG128">
        <v>0</v>
      </c>
      <c r="AH128">
        <v>0</v>
      </c>
      <c r="AI128">
        <v>0</v>
      </c>
    </row>
    <row r="129" spans="1:35">
      <c r="A129" t="s">
        <v>324</v>
      </c>
      <c r="B129" t="s">
        <v>150</v>
      </c>
      <c r="C129" t="s">
        <v>150</v>
      </c>
      <c r="D129" t="s">
        <v>150</v>
      </c>
      <c r="E129" t="s">
        <v>150</v>
      </c>
      <c r="F129" t="s">
        <v>151</v>
      </c>
      <c r="G129" t="s">
        <v>151</v>
      </c>
      <c r="H129" t="s">
        <v>151</v>
      </c>
      <c r="I129" t="s">
        <v>151</v>
      </c>
      <c r="J129" t="s">
        <v>151</v>
      </c>
      <c r="K129" t="s">
        <v>151</v>
      </c>
      <c r="L129" t="s">
        <v>151</v>
      </c>
      <c r="M129" t="s">
        <v>151</v>
      </c>
      <c r="N129">
        <v>1201</v>
      </c>
      <c r="O129">
        <v>1201</v>
      </c>
      <c r="P129" t="s">
        <v>150</v>
      </c>
      <c r="Q129" t="s">
        <v>150</v>
      </c>
      <c r="R129" t="s">
        <v>150</v>
      </c>
      <c r="S129" t="s">
        <v>150</v>
      </c>
      <c r="T129" t="s">
        <v>151</v>
      </c>
      <c r="U129" t="s">
        <v>151</v>
      </c>
      <c r="V129" t="s">
        <v>150</v>
      </c>
      <c r="W129" t="s">
        <v>323</v>
      </c>
      <c r="X129" t="s">
        <v>153</v>
      </c>
      <c r="Y129">
        <v>41181</v>
      </c>
      <c r="Z129">
        <v>41147</v>
      </c>
      <c r="AA129" t="s">
        <v>74</v>
      </c>
      <c r="AB129">
        <v>2013</v>
      </c>
      <c r="AC129" t="s">
        <v>154</v>
      </c>
      <c r="AE129">
        <v>0</v>
      </c>
      <c r="AG129">
        <v>0</v>
      </c>
      <c r="AH129">
        <v>0</v>
      </c>
      <c r="AI129">
        <v>0</v>
      </c>
    </row>
    <row r="130" spans="1:35">
      <c r="A130" t="s">
        <v>325</v>
      </c>
      <c r="B130" t="s">
        <v>150</v>
      </c>
      <c r="C130" t="s">
        <v>150</v>
      </c>
      <c r="D130" t="s">
        <v>150</v>
      </c>
      <c r="E130" t="s">
        <v>150</v>
      </c>
      <c r="F130" t="s">
        <v>151</v>
      </c>
      <c r="G130" t="s">
        <v>151</v>
      </c>
      <c r="H130" t="s">
        <v>151</v>
      </c>
      <c r="I130" t="s">
        <v>151</v>
      </c>
      <c r="J130" t="s">
        <v>151</v>
      </c>
      <c r="K130" t="s">
        <v>151</v>
      </c>
      <c r="L130" t="s">
        <v>151</v>
      </c>
      <c r="M130" t="s">
        <v>151</v>
      </c>
      <c r="N130">
        <v>1201</v>
      </c>
      <c r="O130">
        <v>1201</v>
      </c>
      <c r="P130" t="s">
        <v>150</v>
      </c>
      <c r="Q130" t="s">
        <v>150</v>
      </c>
      <c r="R130" t="s">
        <v>150</v>
      </c>
      <c r="S130" t="s">
        <v>150</v>
      </c>
      <c r="T130" t="s">
        <v>151</v>
      </c>
      <c r="U130" t="s">
        <v>151</v>
      </c>
      <c r="V130" t="s">
        <v>150</v>
      </c>
      <c r="W130" t="s">
        <v>323</v>
      </c>
      <c r="X130" t="s">
        <v>153</v>
      </c>
      <c r="Y130">
        <v>41209</v>
      </c>
      <c r="Z130">
        <v>41182</v>
      </c>
      <c r="AA130" t="s">
        <v>75</v>
      </c>
      <c r="AB130">
        <v>2013</v>
      </c>
      <c r="AC130" t="s">
        <v>157</v>
      </c>
      <c r="AE130">
        <v>425.52</v>
      </c>
      <c r="AG130">
        <v>425.52</v>
      </c>
      <c r="AH130">
        <v>425.52</v>
      </c>
      <c r="AI130">
        <v>425.52</v>
      </c>
    </row>
    <row r="131" spans="1:35">
      <c r="A131" t="s">
        <v>326</v>
      </c>
      <c r="B131" t="s">
        <v>150</v>
      </c>
      <c r="C131" t="s">
        <v>150</v>
      </c>
      <c r="D131" t="s">
        <v>150</v>
      </c>
      <c r="E131" t="s">
        <v>150</v>
      </c>
      <c r="F131" t="s">
        <v>151</v>
      </c>
      <c r="G131" t="s">
        <v>151</v>
      </c>
      <c r="H131" t="s">
        <v>151</v>
      </c>
      <c r="I131" t="s">
        <v>151</v>
      </c>
      <c r="J131" t="s">
        <v>151</v>
      </c>
      <c r="K131" t="s">
        <v>151</v>
      </c>
      <c r="L131" t="s">
        <v>151</v>
      </c>
      <c r="M131" t="s">
        <v>151</v>
      </c>
      <c r="N131">
        <v>1201</v>
      </c>
      <c r="O131">
        <v>1201</v>
      </c>
      <c r="P131" t="s">
        <v>150</v>
      </c>
      <c r="Q131" t="s">
        <v>150</v>
      </c>
      <c r="R131" t="s">
        <v>150</v>
      </c>
      <c r="S131" t="s">
        <v>150</v>
      </c>
      <c r="T131" t="s">
        <v>151</v>
      </c>
      <c r="U131" t="s">
        <v>151</v>
      </c>
      <c r="V131" t="s">
        <v>150</v>
      </c>
      <c r="W131" t="s">
        <v>327</v>
      </c>
      <c r="X131" t="s">
        <v>153</v>
      </c>
      <c r="Y131">
        <v>41146</v>
      </c>
      <c r="Z131">
        <v>41119</v>
      </c>
      <c r="AA131" t="s">
        <v>74</v>
      </c>
      <c r="AB131">
        <v>2013</v>
      </c>
      <c r="AC131" t="s">
        <v>154</v>
      </c>
      <c r="AE131">
        <v>0</v>
      </c>
      <c r="AG131">
        <v>0</v>
      </c>
      <c r="AH131">
        <v>0</v>
      </c>
      <c r="AI131">
        <v>0</v>
      </c>
    </row>
    <row r="132" spans="1:35">
      <c r="A132" t="s">
        <v>328</v>
      </c>
      <c r="B132" t="s">
        <v>150</v>
      </c>
      <c r="C132" t="s">
        <v>150</v>
      </c>
      <c r="D132" t="s">
        <v>150</v>
      </c>
      <c r="E132" t="s">
        <v>150</v>
      </c>
      <c r="F132" t="s">
        <v>151</v>
      </c>
      <c r="G132" t="s">
        <v>151</v>
      </c>
      <c r="H132" t="s">
        <v>151</v>
      </c>
      <c r="I132" t="s">
        <v>151</v>
      </c>
      <c r="J132" t="s">
        <v>151</v>
      </c>
      <c r="K132" t="s">
        <v>151</v>
      </c>
      <c r="L132" t="s">
        <v>151</v>
      </c>
      <c r="M132" t="s">
        <v>151</v>
      </c>
      <c r="N132">
        <v>1201</v>
      </c>
      <c r="O132">
        <v>1201</v>
      </c>
      <c r="P132" t="s">
        <v>150</v>
      </c>
      <c r="Q132" t="s">
        <v>150</v>
      </c>
      <c r="R132" t="s">
        <v>150</v>
      </c>
      <c r="S132" t="s">
        <v>150</v>
      </c>
      <c r="T132" t="s">
        <v>151</v>
      </c>
      <c r="U132" t="s">
        <v>151</v>
      </c>
      <c r="V132" t="s">
        <v>150</v>
      </c>
      <c r="W132" t="s">
        <v>327</v>
      </c>
      <c r="X132" t="s">
        <v>153</v>
      </c>
      <c r="Y132">
        <v>41181</v>
      </c>
      <c r="Z132">
        <v>41147</v>
      </c>
      <c r="AA132" t="s">
        <v>74</v>
      </c>
      <c r="AB132">
        <v>2013</v>
      </c>
      <c r="AC132" t="s">
        <v>154</v>
      </c>
      <c r="AE132">
        <v>0</v>
      </c>
      <c r="AG132">
        <v>0</v>
      </c>
      <c r="AH132">
        <v>0</v>
      </c>
      <c r="AI132">
        <v>0</v>
      </c>
    </row>
    <row r="133" spans="1:35">
      <c r="A133" t="s">
        <v>329</v>
      </c>
      <c r="B133" t="s">
        <v>150</v>
      </c>
      <c r="C133" t="s">
        <v>150</v>
      </c>
      <c r="D133" t="s">
        <v>150</v>
      </c>
      <c r="E133" t="s">
        <v>150</v>
      </c>
      <c r="F133" t="s">
        <v>151</v>
      </c>
      <c r="G133" t="s">
        <v>151</v>
      </c>
      <c r="H133" t="s">
        <v>151</v>
      </c>
      <c r="I133" t="s">
        <v>151</v>
      </c>
      <c r="J133" t="s">
        <v>151</v>
      </c>
      <c r="K133" t="s">
        <v>151</v>
      </c>
      <c r="L133" t="s">
        <v>151</v>
      </c>
      <c r="M133" t="s">
        <v>151</v>
      </c>
      <c r="N133">
        <v>1201</v>
      </c>
      <c r="O133">
        <v>1201</v>
      </c>
      <c r="P133" t="s">
        <v>150</v>
      </c>
      <c r="Q133" t="s">
        <v>150</v>
      </c>
      <c r="R133" t="s">
        <v>150</v>
      </c>
      <c r="S133" t="s">
        <v>150</v>
      </c>
      <c r="T133" t="s">
        <v>151</v>
      </c>
      <c r="U133" t="s">
        <v>151</v>
      </c>
      <c r="V133" t="s">
        <v>150</v>
      </c>
      <c r="W133" t="s">
        <v>327</v>
      </c>
      <c r="X133" t="s">
        <v>153</v>
      </c>
      <c r="Y133">
        <v>41209</v>
      </c>
      <c r="Z133">
        <v>41182</v>
      </c>
      <c r="AA133" t="s">
        <v>75</v>
      </c>
      <c r="AB133">
        <v>2013</v>
      </c>
      <c r="AC133" t="s">
        <v>157</v>
      </c>
      <c r="AE133">
        <v>425.52</v>
      </c>
      <c r="AG133">
        <v>425.52</v>
      </c>
      <c r="AH133">
        <v>425.52</v>
      </c>
      <c r="AI133">
        <v>425.52</v>
      </c>
    </row>
    <row r="134" spans="1:35">
      <c r="A134" t="s">
        <v>330</v>
      </c>
      <c r="B134" t="s">
        <v>150</v>
      </c>
      <c r="C134" t="s">
        <v>150</v>
      </c>
      <c r="D134" t="s">
        <v>150</v>
      </c>
      <c r="E134" t="s">
        <v>150</v>
      </c>
      <c r="F134" t="s">
        <v>151</v>
      </c>
      <c r="G134" t="s">
        <v>151</v>
      </c>
      <c r="H134" t="s">
        <v>151</v>
      </c>
      <c r="I134" t="s">
        <v>151</v>
      </c>
      <c r="J134" t="s">
        <v>151</v>
      </c>
      <c r="K134" t="s">
        <v>151</v>
      </c>
      <c r="L134" t="s">
        <v>151</v>
      </c>
      <c r="M134" t="s">
        <v>151</v>
      </c>
      <c r="N134">
        <v>1201</v>
      </c>
      <c r="O134">
        <v>1201</v>
      </c>
      <c r="P134" t="s">
        <v>150</v>
      </c>
      <c r="Q134" t="s">
        <v>150</v>
      </c>
      <c r="R134" t="s">
        <v>150</v>
      </c>
      <c r="S134" t="s">
        <v>150</v>
      </c>
      <c r="T134" t="s">
        <v>151</v>
      </c>
      <c r="U134" t="s">
        <v>151</v>
      </c>
      <c r="V134" t="s">
        <v>150</v>
      </c>
      <c r="W134" t="s">
        <v>331</v>
      </c>
      <c r="X134" t="s">
        <v>153</v>
      </c>
      <c r="Y134">
        <v>41146</v>
      </c>
      <c r="Z134">
        <v>41119</v>
      </c>
      <c r="AA134" t="s">
        <v>74</v>
      </c>
      <c r="AB134">
        <v>2013</v>
      </c>
      <c r="AC134" t="s">
        <v>154</v>
      </c>
      <c r="AE134">
        <v>0</v>
      </c>
      <c r="AG134">
        <v>0</v>
      </c>
      <c r="AH134">
        <v>0</v>
      </c>
      <c r="AI134">
        <v>0</v>
      </c>
    </row>
    <row r="135" spans="1:35">
      <c r="A135" t="s">
        <v>332</v>
      </c>
      <c r="B135" t="s">
        <v>150</v>
      </c>
      <c r="C135" t="s">
        <v>150</v>
      </c>
      <c r="D135" t="s">
        <v>150</v>
      </c>
      <c r="E135" t="s">
        <v>150</v>
      </c>
      <c r="F135" t="s">
        <v>151</v>
      </c>
      <c r="G135" t="s">
        <v>151</v>
      </c>
      <c r="H135" t="s">
        <v>151</v>
      </c>
      <c r="I135" t="s">
        <v>151</v>
      </c>
      <c r="J135" t="s">
        <v>151</v>
      </c>
      <c r="K135" t="s">
        <v>151</v>
      </c>
      <c r="L135" t="s">
        <v>151</v>
      </c>
      <c r="M135" t="s">
        <v>151</v>
      </c>
      <c r="N135">
        <v>1201</v>
      </c>
      <c r="O135">
        <v>1201</v>
      </c>
      <c r="P135" t="s">
        <v>150</v>
      </c>
      <c r="Q135" t="s">
        <v>150</v>
      </c>
      <c r="R135" t="s">
        <v>150</v>
      </c>
      <c r="S135" t="s">
        <v>150</v>
      </c>
      <c r="T135" t="s">
        <v>151</v>
      </c>
      <c r="U135" t="s">
        <v>151</v>
      </c>
      <c r="V135" t="s">
        <v>150</v>
      </c>
      <c r="W135" t="s">
        <v>331</v>
      </c>
      <c r="X135" t="s">
        <v>153</v>
      </c>
      <c r="Y135">
        <v>41181</v>
      </c>
      <c r="Z135">
        <v>41147</v>
      </c>
      <c r="AA135" t="s">
        <v>74</v>
      </c>
      <c r="AB135">
        <v>2013</v>
      </c>
      <c r="AC135" t="s">
        <v>154</v>
      </c>
      <c r="AE135">
        <v>0</v>
      </c>
      <c r="AG135">
        <v>0</v>
      </c>
      <c r="AH135">
        <v>0</v>
      </c>
      <c r="AI135">
        <v>0</v>
      </c>
    </row>
    <row r="136" spans="1:35">
      <c r="A136" t="s">
        <v>333</v>
      </c>
      <c r="B136" t="s">
        <v>150</v>
      </c>
      <c r="C136" t="s">
        <v>150</v>
      </c>
      <c r="D136" t="s">
        <v>150</v>
      </c>
      <c r="E136" t="s">
        <v>150</v>
      </c>
      <c r="F136" t="s">
        <v>151</v>
      </c>
      <c r="G136" t="s">
        <v>151</v>
      </c>
      <c r="H136" t="s">
        <v>151</v>
      </c>
      <c r="I136" t="s">
        <v>151</v>
      </c>
      <c r="J136" t="s">
        <v>151</v>
      </c>
      <c r="K136" t="s">
        <v>151</v>
      </c>
      <c r="L136" t="s">
        <v>151</v>
      </c>
      <c r="M136" t="s">
        <v>151</v>
      </c>
      <c r="N136">
        <v>1201</v>
      </c>
      <c r="O136">
        <v>1201</v>
      </c>
      <c r="P136" t="s">
        <v>150</v>
      </c>
      <c r="Q136" t="s">
        <v>150</v>
      </c>
      <c r="R136" t="s">
        <v>150</v>
      </c>
      <c r="S136" t="s">
        <v>150</v>
      </c>
      <c r="T136" t="s">
        <v>151</v>
      </c>
      <c r="U136" t="s">
        <v>151</v>
      </c>
      <c r="V136" t="s">
        <v>150</v>
      </c>
      <c r="W136" t="s">
        <v>331</v>
      </c>
      <c r="X136" t="s">
        <v>153</v>
      </c>
      <c r="Y136">
        <v>41209</v>
      </c>
      <c r="Z136">
        <v>41182</v>
      </c>
      <c r="AA136" t="s">
        <v>75</v>
      </c>
      <c r="AB136">
        <v>2013</v>
      </c>
      <c r="AC136" t="s">
        <v>157</v>
      </c>
      <c r="AE136">
        <v>425.52</v>
      </c>
      <c r="AG136">
        <v>425.52</v>
      </c>
      <c r="AH136">
        <v>425.52</v>
      </c>
      <c r="AI136">
        <v>425.52</v>
      </c>
    </row>
    <row r="137" spans="1:35">
      <c r="A137" t="s">
        <v>334</v>
      </c>
      <c r="B137" t="s">
        <v>150</v>
      </c>
      <c r="C137" t="s">
        <v>150</v>
      </c>
      <c r="D137" t="s">
        <v>150</v>
      </c>
      <c r="E137" t="s">
        <v>150</v>
      </c>
      <c r="F137" t="s">
        <v>151</v>
      </c>
      <c r="G137" t="s">
        <v>151</v>
      </c>
      <c r="H137" t="s">
        <v>151</v>
      </c>
      <c r="I137" t="s">
        <v>151</v>
      </c>
      <c r="J137" t="s">
        <v>151</v>
      </c>
      <c r="K137" t="s">
        <v>151</v>
      </c>
      <c r="L137" t="s">
        <v>151</v>
      </c>
      <c r="M137" t="s">
        <v>151</v>
      </c>
      <c r="N137">
        <v>1201</v>
      </c>
      <c r="O137">
        <v>1201</v>
      </c>
      <c r="P137" t="s">
        <v>150</v>
      </c>
      <c r="Q137" t="s">
        <v>150</v>
      </c>
      <c r="R137" t="s">
        <v>150</v>
      </c>
      <c r="S137" t="s">
        <v>150</v>
      </c>
      <c r="T137" t="s">
        <v>151</v>
      </c>
      <c r="U137" t="s">
        <v>151</v>
      </c>
      <c r="V137" t="s">
        <v>150</v>
      </c>
      <c r="W137" t="s">
        <v>335</v>
      </c>
      <c r="X137" t="s">
        <v>153</v>
      </c>
      <c r="Y137">
        <v>41146</v>
      </c>
      <c r="Z137">
        <v>41119</v>
      </c>
      <c r="AA137" t="s">
        <v>74</v>
      </c>
      <c r="AB137">
        <v>2013</v>
      </c>
      <c r="AC137" t="s">
        <v>154</v>
      </c>
      <c r="AE137">
        <v>0</v>
      </c>
      <c r="AG137">
        <v>0</v>
      </c>
      <c r="AH137">
        <v>0</v>
      </c>
      <c r="AI137">
        <v>0</v>
      </c>
    </row>
    <row r="138" spans="1:35">
      <c r="A138" t="s">
        <v>336</v>
      </c>
      <c r="B138" t="s">
        <v>150</v>
      </c>
      <c r="C138" t="s">
        <v>150</v>
      </c>
      <c r="D138" t="s">
        <v>150</v>
      </c>
      <c r="E138" t="s">
        <v>150</v>
      </c>
      <c r="F138" t="s">
        <v>151</v>
      </c>
      <c r="G138" t="s">
        <v>151</v>
      </c>
      <c r="H138" t="s">
        <v>151</v>
      </c>
      <c r="I138" t="s">
        <v>151</v>
      </c>
      <c r="J138" t="s">
        <v>151</v>
      </c>
      <c r="K138" t="s">
        <v>151</v>
      </c>
      <c r="L138" t="s">
        <v>151</v>
      </c>
      <c r="M138" t="s">
        <v>151</v>
      </c>
      <c r="N138">
        <v>1201</v>
      </c>
      <c r="O138">
        <v>1201</v>
      </c>
      <c r="P138" t="s">
        <v>150</v>
      </c>
      <c r="Q138" t="s">
        <v>150</v>
      </c>
      <c r="R138" t="s">
        <v>150</v>
      </c>
      <c r="S138" t="s">
        <v>150</v>
      </c>
      <c r="T138" t="s">
        <v>151</v>
      </c>
      <c r="U138" t="s">
        <v>151</v>
      </c>
      <c r="V138" t="s">
        <v>150</v>
      </c>
      <c r="W138" t="s">
        <v>335</v>
      </c>
      <c r="X138" t="s">
        <v>153</v>
      </c>
      <c r="Y138">
        <v>41181</v>
      </c>
      <c r="Z138">
        <v>41147</v>
      </c>
      <c r="AA138" t="s">
        <v>74</v>
      </c>
      <c r="AB138">
        <v>2013</v>
      </c>
      <c r="AC138" t="s">
        <v>154</v>
      </c>
      <c r="AE138">
        <v>0</v>
      </c>
      <c r="AG138">
        <v>0</v>
      </c>
      <c r="AH138">
        <v>0</v>
      </c>
      <c r="AI138">
        <v>0</v>
      </c>
    </row>
    <row r="139" spans="1:35">
      <c r="A139" t="s">
        <v>337</v>
      </c>
      <c r="B139" t="s">
        <v>150</v>
      </c>
      <c r="C139" t="s">
        <v>150</v>
      </c>
      <c r="D139" t="s">
        <v>150</v>
      </c>
      <c r="E139" t="s">
        <v>150</v>
      </c>
      <c r="F139" t="s">
        <v>151</v>
      </c>
      <c r="G139" t="s">
        <v>151</v>
      </c>
      <c r="H139" t="s">
        <v>151</v>
      </c>
      <c r="I139" t="s">
        <v>151</v>
      </c>
      <c r="J139" t="s">
        <v>151</v>
      </c>
      <c r="K139" t="s">
        <v>151</v>
      </c>
      <c r="L139" t="s">
        <v>151</v>
      </c>
      <c r="M139" t="s">
        <v>151</v>
      </c>
      <c r="N139">
        <v>1201</v>
      </c>
      <c r="O139">
        <v>1201</v>
      </c>
      <c r="P139" t="s">
        <v>150</v>
      </c>
      <c r="Q139" t="s">
        <v>150</v>
      </c>
      <c r="R139" t="s">
        <v>150</v>
      </c>
      <c r="S139" t="s">
        <v>150</v>
      </c>
      <c r="T139" t="s">
        <v>151</v>
      </c>
      <c r="U139" t="s">
        <v>151</v>
      </c>
      <c r="V139" t="s">
        <v>150</v>
      </c>
      <c r="W139" t="s">
        <v>335</v>
      </c>
      <c r="X139" t="s">
        <v>153</v>
      </c>
      <c r="Y139">
        <v>41209</v>
      </c>
      <c r="Z139">
        <v>41182</v>
      </c>
      <c r="AA139" t="s">
        <v>75</v>
      </c>
      <c r="AB139">
        <v>2013</v>
      </c>
      <c r="AC139" t="s">
        <v>157</v>
      </c>
      <c r="AE139">
        <v>425.52</v>
      </c>
      <c r="AG139">
        <v>425.52</v>
      </c>
      <c r="AH139">
        <v>425.52</v>
      </c>
      <c r="AI139">
        <v>425.52</v>
      </c>
    </row>
    <row r="140" spans="1:35">
      <c r="A140" t="s">
        <v>338</v>
      </c>
      <c r="B140" t="s">
        <v>150</v>
      </c>
      <c r="C140" t="s">
        <v>150</v>
      </c>
      <c r="D140" t="s">
        <v>150</v>
      </c>
      <c r="E140" t="s">
        <v>150</v>
      </c>
      <c r="F140" t="s">
        <v>151</v>
      </c>
      <c r="G140" t="s">
        <v>151</v>
      </c>
      <c r="H140" t="s">
        <v>151</v>
      </c>
      <c r="I140" t="s">
        <v>151</v>
      </c>
      <c r="J140" t="s">
        <v>151</v>
      </c>
      <c r="K140" t="s">
        <v>151</v>
      </c>
      <c r="L140" t="s">
        <v>151</v>
      </c>
      <c r="M140" t="s">
        <v>151</v>
      </c>
      <c r="N140">
        <v>1201</v>
      </c>
      <c r="O140">
        <v>1201</v>
      </c>
      <c r="P140" t="s">
        <v>150</v>
      </c>
      <c r="Q140" t="s">
        <v>150</v>
      </c>
      <c r="R140" t="s">
        <v>150</v>
      </c>
      <c r="S140" t="s">
        <v>150</v>
      </c>
      <c r="T140" t="s">
        <v>151</v>
      </c>
      <c r="U140" t="s">
        <v>151</v>
      </c>
      <c r="V140" t="s">
        <v>150</v>
      </c>
      <c r="W140" t="s">
        <v>339</v>
      </c>
      <c r="X140" t="s">
        <v>153</v>
      </c>
      <c r="Y140">
        <v>41146</v>
      </c>
      <c r="Z140">
        <v>41119</v>
      </c>
      <c r="AA140" t="s">
        <v>74</v>
      </c>
      <c r="AB140">
        <v>2013</v>
      </c>
      <c r="AC140" t="s">
        <v>154</v>
      </c>
      <c r="AE140">
        <v>0</v>
      </c>
      <c r="AG140">
        <v>0</v>
      </c>
      <c r="AH140">
        <v>0</v>
      </c>
      <c r="AI140">
        <v>0</v>
      </c>
    </row>
    <row r="141" spans="1:35">
      <c r="A141" t="s">
        <v>340</v>
      </c>
      <c r="B141" t="s">
        <v>150</v>
      </c>
      <c r="C141" t="s">
        <v>150</v>
      </c>
      <c r="D141" t="s">
        <v>150</v>
      </c>
      <c r="E141" t="s">
        <v>150</v>
      </c>
      <c r="F141" t="s">
        <v>151</v>
      </c>
      <c r="G141" t="s">
        <v>151</v>
      </c>
      <c r="H141" t="s">
        <v>151</v>
      </c>
      <c r="I141" t="s">
        <v>151</v>
      </c>
      <c r="J141" t="s">
        <v>151</v>
      </c>
      <c r="K141" t="s">
        <v>151</v>
      </c>
      <c r="L141" t="s">
        <v>151</v>
      </c>
      <c r="M141" t="s">
        <v>151</v>
      </c>
      <c r="N141">
        <v>1201</v>
      </c>
      <c r="O141">
        <v>1201</v>
      </c>
      <c r="P141" t="s">
        <v>150</v>
      </c>
      <c r="Q141" t="s">
        <v>150</v>
      </c>
      <c r="R141" t="s">
        <v>150</v>
      </c>
      <c r="S141" t="s">
        <v>150</v>
      </c>
      <c r="T141" t="s">
        <v>151</v>
      </c>
      <c r="U141" t="s">
        <v>151</v>
      </c>
      <c r="V141" t="s">
        <v>150</v>
      </c>
      <c r="W141" t="s">
        <v>339</v>
      </c>
      <c r="X141" t="s">
        <v>153</v>
      </c>
      <c r="Y141">
        <v>41181</v>
      </c>
      <c r="Z141">
        <v>41147</v>
      </c>
      <c r="AA141" t="s">
        <v>74</v>
      </c>
      <c r="AB141">
        <v>2013</v>
      </c>
      <c r="AC141" t="s">
        <v>154</v>
      </c>
      <c r="AE141">
        <v>0</v>
      </c>
      <c r="AG141">
        <v>0</v>
      </c>
      <c r="AH141">
        <v>0</v>
      </c>
      <c r="AI141">
        <v>0</v>
      </c>
    </row>
    <row r="142" spans="1:35">
      <c r="A142" t="s">
        <v>341</v>
      </c>
      <c r="B142" t="s">
        <v>150</v>
      </c>
      <c r="C142" t="s">
        <v>150</v>
      </c>
      <c r="D142" t="s">
        <v>150</v>
      </c>
      <c r="E142" t="s">
        <v>150</v>
      </c>
      <c r="F142" t="s">
        <v>151</v>
      </c>
      <c r="G142" t="s">
        <v>151</v>
      </c>
      <c r="H142" t="s">
        <v>151</v>
      </c>
      <c r="I142" t="s">
        <v>151</v>
      </c>
      <c r="J142" t="s">
        <v>151</v>
      </c>
      <c r="K142" t="s">
        <v>151</v>
      </c>
      <c r="L142" t="s">
        <v>151</v>
      </c>
      <c r="M142" t="s">
        <v>151</v>
      </c>
      <c r="N142">
        <v>1201</v>
      </c>
      <c r="O142">
        <v>1201</v>
      </c>
      <c r="P142" t="s">
        <v>150</v>
      </c>
      <c r="Q142" t="s">
        <v>150</v>
      </c>
      <c r="R142" t="s">
        <v>150</v>
      </c>
      <c r="S142" t="s">
        <v>150</v>
      </c>
      <c r="T142" t="s">
        <v>151</v>
      </c>
      <c r="U142" t="s">
        <v>151</v>
      </c>
      <c r="V142" t="s">
        <v>150</v>
      </c>
      <c r="W142" t="s">
        <v>339</v>
      </c>
      <c r="X142" t="s">
        <v>153</v>
      </c>
      <c r="Y142">
        <v>41209</v>
      </c>
      <c r="Z142">
        <v>41182</v>
      </c>
      <c r="AA142" t="s">
        <v>75</v>
      </c>
      <c r="AB142">
        <v>2013</v>
      </c>
      <c r="AC142" t="s">
        <v>157</v>
      </c>
      <c r="AE142">
        <v>425.52</v>
      </c>
      <c r="AG142">
        <v>425.52</v>
      </c>
      <c r="AH142">
        <v>425.52</v>
      </c>
      <c r="AI142">
        <v>425.52</v>
      </c>
    </row>
    <row r="143" spans="1:35">
      <c r="A143" t="s">
        <v>342</v>
      </c>
      <c r="B143" t="s">
        <v>150</v>
      </c>
      <c r="C143" t="s">
        <v>150</v>
      </c>
      <c r="D143" t="s">
        <v>150</v>
      </c>
      <c r="E143" t="s">
        <v>150</v>
      </c>
      <c r="F143" t="s">
        <v>151</v>
      </c>
      <c r="G143" t="s">
        <v>151</v>
      </c>
      <c r="H143" t="s">
        <v>151</v>
      </c>
      <c r="I143" t="s">
        <v>151</v>
      </c>
      <c r="J143" t="s">
        <v>151</v>
      </c>
      <c r="K143" t="s">
        <v>151</v>
      </c>
      <c r="L143" t="s">
        <v>151</v>
      </c>
      <c r="M143" t="s">
        <v>151</v>
      </c>
      <c r="N143">
        <v>1201</v>
      </c>
      <c r="O143">
        <v>1201</v>
      </c>
      <c r="P143" t="s">
        <v>150</v>
      </c>
      <c r="Q143" t="s">
        <v>150</v>
      </c>
      <c r="R143" t="s">
        <v>150</v>
      </c>
      <c r="S143" t="s">
        <v>150</v>
      </c>
      <c r="T143" t="s">
        <v>151</v>
      </c>
      <c r="U143" t="s">
        <v>151</v>
      </c>
      <c r="V143" t="s">
        <v>150</v>
      </c>
      <c r="W143" t="s">
        <v>343</v>
      </c>
      <c r="X143" t="s">
        <v>153</v>
      </c>
      <c r="Y143">
        <v>41146</v>
      </c>
      <c r="Z143">
        <v>41119</v>
      </c>
      <c r="AA143" t="s">
        <v>74</v>
      </c>
      <c r="AB143">
        <v>2013</v>
      </c>
      <c r="AC143" t="s">
        <v>154</v>
      </c>
      <c r="AE143">
        <v>0</v>
      </c>
      <c r="AG143">
        <v>0</v>
      </c>
      <c r="AH143">
        <v>0</v>
      </c>
      <c r="AI143">
        <v>0</v>
      </c>
    </row>
    <row r="144" spans="1:35">
      <c r="A144" t="s">
        <v>344</v>
      </c>
      <c r="B144" t="s">
        <v>150</v>
      </c>
      <c r="C144" t="s">
        <v>150</v>
      </c>
      <c r="D144" t="s">
        <v>150</v>
      </c>
      <c r="E144" t="s">
        <v>150</v>
      </c>
      <c r="F144" t="s">
        <v>151</v>
      </c>
      <c r="G144" t="s">
        <v>151</v>
      </c>
      <c r="H144" t="s">
        <v>151</v>
      </c>
      <c r="I144" t="s">
        <v>151</v>
      </c>
      <c r="J144" t="s">
        <v>151</v>
      </c>
      <c r="K144" t="s">
        <v>151</v>
      </c>
      <c r="L144" t="s">
        <v>151</v>
      </c>
      <c r="M144" t="s">
        <v>151</v>
      </c>
      <c r="N144">
        <v>1201</v>
      </c>
      <c r="O144">
        <v>1201</v>
      </c>
      <c r="P144" t="s">
        <v>150</v>
      </c>
      <c r="Q144" t="s">
        <v>150</v>
      </c>
      <c r="R144" t="s">
        <v>150</v>
      </c>
      <c r="S144" t="s">
        <v>150</v>
      </c>
      <c r="T144" t="s">
        <v>151</v>
      </c>
      <c r="U144" t="s">
        <v>151</v>
      </c>
      <c r="V144" t="s">
        <v>150</v>
      </c>
      <c r="W144" t="s">
        <v>343</v>
      </c>
      <c r="X144" t="s">
        <v>153</v>
      </c>
      <c r="Y144">
        <v>41181</v>
      </c>
      <c r="Z144">
        <v>41147</v>
      </c>
      <c r="AA144" t="s">
        <v>74</v>
      </c>
      <c r="AB144">
        <v>2013</v>
      </c>
      <c r="AC144" t="s">
        <v>154</v>
      </c>
      <c r="AE144">
        <v>0</v>
      </c>
      <c r="AG144">
        <v>0</v>
      </c>
      <c r="AH144">
        <v>0</v>
      </c>
      <c r="AI144">
        <v>0</v>
      </c>
    </row>
    <row r="145" spans="1:35">
      <c r="A145" t="s">
        <v>345</v>
      </c>
      <c r="B145" t="s">
        <v>150</v>
      </c>
      <c r="C145" t="s">
        <v>150</v>
      </c>
      <c r="D145" t="s">
        <v>150</v>
      </c>
      <c r="E145" t="s">
        <v>150</v>
      </c>
      <c r="F145" t="s">
        <v>151</v>
      </c>
      <c r="G145" t="s">
        <v>151</v>
      </c>
      <c r="H145" t="s">
        <v>151</v>
      </c>
      <c r="I145" t="s">
        <v>151</v>
      </c>
      <c r="J145" t="s">
        <v>151</v>
      </c>
      <c r="K145" t="s">
        <v>151</v>
      </c>
      <c r="L145" t="s">
        <v>151</v>
      </c>
      <c r="M145" t="s">
        <v>151</v>
      </c>
      <c r="N145">
        <v>1201</v>
      </c>
      <c r="O145">
        <v>1201</v>
      </c>
      <c r="P145" t="s">
        <v>150</v>
      </c>
      <c r="Q145" t="s">
        <v>150</v>
      </c>
      <c r="R145" t="s">
        <v>150</v>
      </c>
      <c r="S145" t="s">
        <v>150</v>
      </c>
      <c r="T145" t="s">
        <v>151</v>
      </c>
      <c r="U145" t="s">
        <v>151</v>
      </c>
      <c r="V145" t="s">
        <v>150</v>
      </c>
      <c r="W145" t="s">
        <v>343</v>
      </c>
      <c r="X145" t="s">
        <v>153</v>
      </c>
      <c r="Y145">
        <v>41209</v>
      </c>
      <c r="Z145">
        <v>41182</v>
      </c>
      <c r="AA145" t="s">
        <v>75</v>
      </c>
      <c r="AB145">
        <v>2013</v>
      </c>
      <c r="AC145" t="s">
        <v>157</v>
      </c>
      <c r="AE145">
        <v>425.52</v>
      </c>
      <c r="AG145">
        <v>425.52</v>
      </c>
      <c r="AH145">
        <v>425.52</v>
      </c>
      <c r="AI145">
        <v>425.52</v>
      </c>
    </row>
    <row r="146" spans="1:35">
      <c r="A146" t="s">
        <v>346</v>
      </c>
      <c r="B146" t="s">
        <v>150</v>
      </c>
      <c r="C146" t="s">
        <v>150</v>
      </c>
      <c r="D146" t="s">
        <v>150</v>
      </c>
      <c r="E146" t="s">
        <v>150</v>
      </c>
      <c r="F146" t="s">
        <v>151</v>
      </c>
      <c r="G146" t="s">
        <v>151</v>
      </c>
      <c r="H146" t="s">
        <v>151</v>
      </c>
      <c r="I146" t="s">
        <v>151</v>
      </c>
      <c r="J146" t="s">
        <v>151</v>
      </c>
      <c r="K146" t="s">
        <v>151</v>
      </c>
      <c r="L146" t="s">
        <v>151</v>
      </c>
      <c r="M146" t="s">
        <v>151</v>
      </c>
      <c r="N146">
        <v>1201</v>
      </c>
      <c r="O146">
        <v>1201</v>
      </c>
      <c r="P146" t="s">
        <v>150</v>
      </c>
      <c r="Q146" t="s">
        <v>150</v>
      </c>
      <c r="R146" t="s">
        <v>150</v>
      </c>
      <c r="S146" t="s">
        <v>150</v>
      </c>
      <c r="T146" t="s">
        <v>151</v>
      </c>
      <c r="U146" t="s">
        <v>151</v>
      </c>
      <c r="V146" t="s">
        <v>150</v>
      </c>
      <c r="W146" t="s">
        <v>347</v>
      </c>
      <c r="X146" t="s">
        <v>153</v>
      </c>
      <c r="Y146">
        <v>41146</v>
      </c>
      <c r="Z146">
        <v>41119</v>
      </c>
      <c r="AA146" t="s">
        <v>74</v>
      </c>
      <c r="AB146">
        <v>2013</v>
      </c>
      <c r="AC146" t="s">
        <v>154</v>
      </c>
      <c r="AE146">
        <v>0</v>
      </c>
      <c r="AG146">
        <v>0</v>
      </c>
      <c r="AH146">
        <v>0</v>
      </c>
      <c r="AI146">
        <v>0</v>
      </c>
    </row>
    <row r="147" spans="1:35">
      <c r="A147" t="s">
        <v>348</v>
      </c>
      <c r="B147" t="s">
        <v>150</v>
      </c>
      <c r="C147" t="s">
        <v>150</v>
      </c>
      <c r="D147" t="s">
        <v>150</v>
      </c>
      <c r="E147" t="s">
        <v>150</v>
      </c>
      <c r="F147" t="s">
        <v>151</v>
      </c>
      <c r="G147" t="s">
        <v>151</v>
      </c>
      <c r="H147" t="s">
        <v>151</v>
      </c>
      <c r="I147" t="s">
        <v>151</v>
      </c>
      <c r="J147" t="s">
        <v>151</v>
      </c>
      <c r="K147" t="s">
        <v>151</v>
      </c>
      <c r="L147" t="s">
        <v>151</v>
      </c>
      <c r="M147" t="s">
        <v>151</v>
      </c>
      <c r="N147">
        <v>1201</v>
      </c>
      <c r="O147">
        <v>1201</v>
      </c>
      <c r="P147" t="s">
        <v>150</v>
      </c>
      <c r="Q147" t="s">
        <v>150</v>
      </c>
      <c r="R147" t="s">
        <v>150</v>
      </c>
      <c r="S147" t="s">
        <v>150</v>
      </c>
      <c r="T147" t="s">
        <v>151</v>
      </c>
      <c r="U147" t="s">
        <v>151</v>
      </c>
      <c r="V147" t="s">
        <v>150</v>
      </c>
      <c r="W147" t="s">
        <v>347</v>
      </c>
      <c r="X147" t="s">
        <v>153</v>
      </c>
      <c r="Y147">
        <v>41181</v>
      </c>
      <c r="Z147">
        <v>41147</v>
      </c>
      <c r="AA147" t="s">
        <v>74</v>
      </c>
      <c r="AB147">
        <v>2013</v>
      </c>
      <c r="AC147" t="s">
        <v>154</v>
      </c>
      <c r="AE147">
        <v>0</v>
      </c>
      <c r="AG147">
        <v>0</v>
      </c>
      <c r="AH147">
        <v>0</v>
      </c>
      <c r="AI147">
        <v>0</v>
      </c>
    </row>
    <row r="148" spans="1:35">
      <c r="A148" t="s">
        <v>349</v>
      </c>
      <c r="B148" t="s">
        <v>150</v>
      </c>
      <c r="C148" t="s">
        <v>150</v>
      </c>
      <c r="D148" t="s">
        <v>150</v>
      </c>
      <c r="E148" t="s">
        <v>150</v>
      </c>
      <c r="F148" t="s">
        <v>151</v>
      </c>
      <c r="G148" t="s">
        <v>151</v>
      </c>
      <c r="H148" t="s">
        <v>151</v>
      </c>
      <c r="I148" t="s">
        <v>151</v>
      </c>
      <c r="J148" t="s">
        <v>151</v>
      </c>
      <c r="K148" t="s">
        <v>151</v>
      </c>
      <c r="L148" t="s">
        <v>151</v>
      </c>
      <c r="M148" t="s">
        <v>151</v>
      </c>
      <c r="N148">
        <v>1201</v>
      </c>
      <c r="O148">
        <v>1201</v>
      </c>
      <c r="P148" t="s">
        <v>150</v>
      </c>
      <c r="Q148" t="s">
        <v>150</v>
      </c>
      <c r="R148" t="s">
        <v>150</v>
      </c>
      <c r="S148" t="s">
        <v>150</v>
      </c>
      <c r="T148" t="s">
        <v>151</v>
      </c>
      <c r="U148" t="s">
        <v>151</v>
      </c>
      <c r="V148" t="s">
        <v>150</v>
      </c>
      <c r="W148" t="s">
        <v>347</v>
      </c>
      <c r="X148" t="s">
        <v>153</v>
      </c>
      <c r="Y148">
        <v>41209</v>
      </c>
      <c r="Z148">
        <v>41182</v>
      </c>
      <c r="AA148" t="s">
        <v>75</v>
      </c>
      <c r="AB148">
        <v>2013</v>
      </c>
      <c r="AC148" t="s">
        <v>157</v>
      </c>
      <c r="AE148">
        <v>425.52</v>
      </c>
      <c r="AG148">
        <v>425.52</v>
      </c>
      <c r="AH148">
        <v>425.52</v>
      </c>
      <c r="AI148">
        <v>425.52</v>
      </c>
    </row>
    <row r="149" spans="1:35">
      <c r="A149" t="s">
        <v>350</v>
      </c>
      <c r="B149" t="s">
        <v>150</v>
      </c>
      <c r="C149" t="s">
        <v>150</v>
      </c>
      <c r="D149" t="s">
        <v>150</v>
      </c>
      <c r="E149" t="s">
        <v>150</v>
      </c>
      <c r="F149" t="s">
        <v>151</v>
      </c>
      <c r="G149" t="s">
        <v>151</v>
      </c>
      <c r="H149" t="s">
        <v>151</v>
      </c>
      <c r="I149" t="s">
        <v>151</v>
      </c>
      <c r="J149" t="s">
        <v>151</v>
      </c>
      <c r="K149" t="s">
        <v>151</v>
      </c>
      <c r="L149" t="s">
        <v>151</v>
      </c>
      <c r="M149" t="s">
        <v>151</v>
      </c>
      <c r="N149">
        <v>1201</v>
      </c>
      <c r="O149">
        <v>1201</v>
      </c>
      <c r="P149" t="s">
        <v>150</v>
      </c>
      <c r="Q149" t="s">
        <v>150</v>
      </c>
      <c r="R149" t="s">
        <v>150</v>
      </c>
      <c r="S149" t="s">
        <v>150</v>
      </c>
      <c r="T149" t="s">
        <v>151</v>
      </c>
      <c r="U149" t="s">
        <v>151</v>
      </c>
      <c r="V149" t="s">
        <v>150</v>
      </c>
      <c r="W149" t="s">
        <v>351</v>
      </c>
      <c r="X149" t="s">
        <v>153</v>
      </c>
      <c r="Y149">
        <v>41146</v>
      </c>
      <c r="Z149">
        <v>41119</v>
      </c>
      <c r="AA149" t="s">
        <v>74</v>
      </c>
      <c r="AB149">
        <v>2013</v>
      </c>
      <c r="AC149" t="s">
        <v>154</v>
      </c>
      <c r="AE149">
        <v>0</v>
      </c>
      <c r="AG149">
        <v>0</v>
      </c>
      <c r="AH149">
        <v>0</v>
      </c>
      <c r="AI149">
        <v>0</v>
      </c>
    </row>
    <row r="150" spans="1:35">
      <c r="A150" t="s">
        <v>352</v>
      </c>
      <c r="B150" t="s">
        <v>150</v>
      </c>
      <c r="C150" t="s">
        <v>150</v>
      </c>
      <c r="D150" t="s">
        <v>150</v>
      </c>
      <c r="E150" t="s">
        <v>150</v>
      </c>
      <c r="F150" t="s">
        <v>151</v>
      </c>
      <c r="G150" t="s">
        <v>151</v>
      </c>
      <c r="H150" t="s">
        <v>151</v>
      </c>
      <c r="I150" t="s">
        <v>151</v>
      </c>
      <c r="J150" t="s">
        <v>151</v>
      </c>
      <c r="K150" t="s">
        <v>151</v>
      </c>
      <c r="L150" t="s">
        <v>151</v>
      </c>
      <c r="M150" t="s">
        <v>151</v>
      </c>
      <c r="N150">
        <v>1201</v>
      </c>
      <c r="O150">
        <v>1201</v>
      </c>
      <c r="P150" t="s">
        <v>150</v>
      </c>
      <c r="Q150" t="s">
        <v>150</v>
      </c>
      <c r="R150" t="s">
        <v>150</v>
      </c>
      <c r="S150" t="s">
        <v>150</v>
      </c>
      <c r="T150" t="s">
        <v>151</v>
      </c>
      <c r="U150" t="s">
        <v>151</v>
      </c>
      <c r="V150" t="s">
        <v>150</v>
      </c>
      <c r="W150" t="s">
        <v>351</v>
      </c>
      <c r="X150" t="s">
        <v>153</v>
      </c>
      <c r="Y150">
        <v>41181</v>
      </c>
      <c r="Z150">
        <v>41147</v>
      </c>
      <c r="AA150" t="s">
        <v>74</v>
      </c>
      <c r="AB150">
        <v>2013</v>
      </c>
      <c r="AC150" t="s">
        <v>154</v>
      </c>
      <c r="AE150">
        <v>0</v>
      </c>
      <c r="AG150">
        <v>0</v>
      </c>
      <c r="AH150">
        <v>0</v>
      </c>
      <c r="AI150">
        <v>0</v>
      </c>
    </row>
    <row r="151" spans="1:35">
      <c r="A151" t="s">
        <v>353</v>
      </c>
      <c r="B151" t="s">
        <v>150</v>
      </c>
      <c r="C151" t="s">
        <v>150</v>
      </c>
      <c r="D151" t="s">
        <v>150</v>
      </c>
      <c r="E151" t="s">
        <v>150</v>
      </c>
      <c r="F151" t="s">
        <v>151</v>
      </c>
      <c r="G151" t="s">
        <v>151</v>
      </c>
      <c r="H151" t="s">
        <v>151</v>
      </c>
      <c r="I151" t="s">
        <v>151</v>
      </c>
      <c r="J151" t="s">
        <v>151</v>
      </c>
      <c r="K151" t="s">
        <v>151</v>
      </c>
      <c r="L151" t="s">
        <v>151</v>
      </c>
      <c r="M151" t="s">
        <v>151</v>
      </c>
      <c r="N151">
        <v>1201</v>
      </c>
      <c r="O151">
        <v>1201</v>
      </c>
      <c r="P151" t="s">
        <v>150</v>
      </c>
      <c r="Q151" t="s">
        <v>150</v>
      </c>
      <c r="R151" t="s">
        <v>150</v>
      </c>
      <c r="S151" t="s">
        <v>150</v>
      </c>
      <c r="T151" t="s">
        <v>151</v>
      </c>
      <c r="U151" t="s">
        <v>151</v>
      </c>
      <c r="V151" t="s">
        <v>150</v>
      </c>
      <c r="W151" t="s">
        <v>351</v>
      </c>
      <c r="X151" t="s">
        <v>153</v>
      </c>
      <c r="Y151">
        <v>41209</v>
      </c>
      <c r="Z151">
        <v>41182</v>
      </c>
      <c r="AA151" t="s">
        <v>75</v>
      </c>
      <c r="AB151">
        <v>2013</v>
      </c>
      <c r="AC151" t="s">
        <v>157</v>
      </c>
      <c r="AE151">
        <v>425.52</v>
      </c>
      <c r="AG151">
        <v>425.52</v>
      </c>
      <c r="AH151">
        <v>425.52</v>
      </c>
      <c r="AI151">
        <v>425.52</v>
      </c>
    </row>
    <row r="152" spans="1:35">
      <c r="A152" t="s">
        <v>354</v>
      </c>
      <c r="B152" t="s">
        <v>150</v>
      </c>
      <c r="C152" t="s">
        <v>150</v>
      </c>
      <c r="D152" t="s">
        <v>150</v>
      </c>
      <c r="E152" t="s">
        <v>150</v>
      </c>
      <c r="F152" t="s">
        <v>151</v>
      </c>
      <c r="G152" t="s">
        <v>151</v>
      </c>
      <c r="H152" t="s">
        <v>151</v>
      </c>
      <c r="I152" t="s">
        <v>151</v>
      </c>
      <c r="J152" t="s">
        <v>151</v>
      </c>
      <c r="K152" t="s">
        <v>151</v>
      </c>
      <c r="L152" t="s">
        <v>151</v>
      </c>
      <c r="M152" t="s">
        <v>151</v>
      </c>
      <c r="N152">
        <v>1201</v>
      </c>
      <c r="O152">
        <v>1201</v>
      </c>
      <c r="P152" t="s">
        <v>150</v>
      </c>
      <c r="Q152" t="s">
        <v>150</v>
      </c>
      <c r="R152" t="s">
        <v>150</v>
      </c>
      <c r="S152" t="s">
        <v>150</v>
      </c>
      <c r="T152" t="s">
        <v>151</v>
      </c>
      <c r="U152" t="s">
        <v>151</v>
      </c>
      <c r="V152" t="s">
        <v>150</v>
      </c>
      <c r="W152" t="s">
        <v>355</v>
      </c>
      <c r="X152" t="s">
        <v>153</v>
      </c>
      <c r="Y152">
        <v>41146</v>
      </c>
      <c r="Z152">
        <v>41119</v>
      </c>
      <c r="AA152" t="s">
        <v>74</v>
      </c>
      <c r="AB152">
        <v>2013</v>
      </c>
      <c r="AC152" t="s">
        <v>154</v>
      </c>
      <c r="AE152">
        <v>0</v>
      </c>
      <c r="AG152">
        <v>0</v>
      </c>
      <c r="AH152">
        <v>0</v>
      </c>
      <c r="AI152">
        <v>0</v>
      </c>
    </row>
    <row r="153" spans="1:35">
      <c r="A153" t="s">
        <v>356</v>
      </c>
      <c r="B153" t="s">
        <v>150</v>
      </c>
      <c r="C153" t="s">
        <v>150</v>
      </c>
      <c r="D153" t="s">
        <v>150</v>
      </c>
      <c r="E153" t="s">
        <v>150</v>
      </c>
      <c r="F153" t="s">
        <v>151</v>
      </c>
      <c r="G153" t="s">
        <v>151</v>
      </c>
      <c r="H153" t="s">
        <v>151</v>
      </c>
      <c r="I153" t="s">
        <v>151</v>
      </c>
      <c r="J153" t="s">
        <v>151</v>
      </c>
      <c r="K153" t="s">
        <v>151</v>
      </c>
      <c r="L153" t="s">
        <v>151</v>
      </c>
      <c r="M153" t="s">
        <v>151</v>
      </c>
      <c r="N153">
        <v>1201</v>
      </c>
      <c r="O153">
        <v>1201</v>
      </c>
      <c r="P153" t="s">
        <v>150</v>
      </c>
      <c r="Q153" t="s">
        <v>150</v>
      </c>
      <c r="R153" t="s">
        <v>150</v>
      </c>
      <c r="S153" t="s">
        <v>150</v>
      </c>
      <c r="T153" t="s">
        <v>151</v>
      </c>
      <c r="U153" t="s">
        <v>151</v>
      </c>
      <c r="V153" t="s">
        <v>150</v>
      </c>
      <c r="W153" t="s">
        <v>355</v>
      </c>
      <c r="X153" t="s">
        <v>153</v>
      </c>
      <c r="Y153">
        <v>41181</v>
      </c>
      <c r="Z153">
        <v>41147</v>
      </c>
      <c r="AA153" t="s">
        <v>74</v>
      </c>
      <c r="AB153">
        <v>2013</v>
      </c>
      <c r="AC153" t="s">
        <v>154</v>
      </c>
      <c r="AE153">
        <v>0</v>
      </c>
      <c r="AG153">
        <v>0</v>
      </c>
      <c r="AH153">
        <v>0</v>
      </c>
      <c r="AI153">
        <v>0</v>
      </c>
    </row>
    <row r="154" spans="1:35">
      <c r="A154" t="s">
        <v>357</v>
      </c>
      <c r="B154" t="s">
        <v>150</v>
      </c>
      <c r="C154" t="s">
        <v>150</v>
      </c>
      <c r="D154" t="s">
        <v>150</v>
      </c>
      <c r="E154" t="s">
        <v>150</v>
      </c>
      <c r="F154" t="s">
        <v>151</v>
      </c>
      <c r="G154" t="s">
        <v>151</v>
      </c>
      <c r="H154" t="s">
        <v>151</v>
      </c>
      <c r="I154" t="s">
        <v>151</v>
      </c>
      <c r="J154" t="s">
        <v>151</v>
      </c>
      <c r="K154" t="s">
        <v>151</v>
      </c>
      <c r="L154" t="s">
        <v>151</v>
      </c>
      <c r="M154" t="s">
        <v>151</v>
      </c>
      <c r="N154">
        <v>1201</v>
      </c>
      <c r="O154">
        <v>1201</v>
      </c>
      <c r="P154" t="s">
        <v>150</v>
      </c>
      <c r="Q154" t="s">
        <v>150</v>
      </c>
      <c r="R154" t="s">
        <v>150</v>
      </c>
      <c r="S154" t="s">
        <v>150</v>
      </c>
      <c r="T154" t="s">
        <v>151</v>
      </c>
      <c r="U154" t="s">
        <v>151</v>
      </c>
      <c r="V154" t="s">
        <v>150</v>
      </c>
      <c r="W154" t="s">
        <v>355</v>
      </c>
      <c r="X154" t="s">
        <v>153</v>
      </c>
      <c r="Y154">
        <v>41209</v>
      </c>
      <c r="Z154">
        <v>41182</v>
      </c>
      <c r="AA154" t="s">
        <v>75</v>
      </c>
      <c r="AB154">
        <v>2013</v>
      </c>
      <c r="AC154" t="s">
        <v>157</v>
      </c>
      <c r="AE154">
        <v>425.52</v>
      </c>
      <c r="AG154">
        <v>425.52</v>
      </c>
      <c r="AH154">
        <v>425.52</v>
      </c>
      <c r="AI154">
        <v>425.52</v>
      </c>
    </row>
    <row r="155" spans="1:35">
      <c r="A155" t="s">
        <v>358</v>
      </c>
      <c r="B155" t="s">
        <v>150</v>
      </c>
      <c r="C155" t="s">
        <v>150</v>
      </c>
      <c r="D155" t="s">
        <v>150</v>
      </c>
      <c r="E155" t="s">
        <v>150</v>
      </c>
      <c r="F155" t="s">
        <v>151</v>
      </c>
      <c r="G155" t="s">
        <v>151</v>
      </c>
      <c r="H155" t="s">
        <v>151</v>
      </c>
      <c r="I155" t="s">
        <v>151</v>
      </c>
      <c r="J155" t="s">
        <v>151</v>
      </c>
      <c r="K155" t="s">
        <v>151</v>
      </c>
      <c r="L155" t="s">
        <v>151</v>
      </c>
      <c r="M155" t="s">
        <v>151</v>
      </c>
      <c r="N155">
        <v>1201</v>
      </c>
      <c r="O155">
        <v>1201</v>
      </c>
      <c r="P155" t="s">
        <v>150</v>
      </c>
      <c r="Q155" t="s">
        <v>150</v>
      </c>
      <c r="R155" t="s">
        <v>150</v>
      </c>
      <c r="S155" t="s">
        <v>150</v>
      </c>
      <c r="T155" t="s">
        <v>151</v>
      </c>
      <c r="U155" t="s">
        <v>151</v>
      </c>
      <c r="V155" t="s">
        <v>150</v>
      </c>
      <c r="W155" t="s">
        <v>359</v>
      </c>
      <c r="X155" t="s">
        <v>153</v>
      </c>
      <c r="Y155">
        <v>41146</v>
      </c>
      <c r="Z155">
        <v>41119</v>
      </c>
      <c r="AA155" t="s">
        <v>74</v>
      </c>
      <c r="AB155">
        <v>2013</v>
      </c>
      <c r="AC155" t="s">
        <v>154</v>
      </c>
      <c r="AE155">
        <v>0</v>
      </c>
      <c r="AG155">
        <v>0</v>
      </c>
      <c r="AH155">
        <v>0</v>
      </c>
      <c r="AI155">
        <v>0</v>
      </c>
    </row>
    <row r="156" spans="1:35">
      <c r="A156" t="s">
        <v>360</v>
      </c>
      <c r="B156" t="s">
        <v>150</v>
      </c>
      <c r="C156" t="s">
        <v>150</v>
      </c>
      <c r="D156" t="s">
        <v>150</v>
      </c>
      <c r="E156" t="s">
        <v>150</v>
      </c>
      <c r="F156" t="s">
        <v>151</v>
      </c>
      <c r="G156" t="s">
        <v>151</v>
      </c>
      <c r="H156" t="s">
        <v>151</v>
      </c>
      <c r="I156" t="s">
        <v>151</v>
      </c>
      <c r="J156" t="s">
        <v>151</v>
      </c>
      <c r="K156" t="s">
        <v>151</v>
      </c>
      <c r="L156" t="s">
        <v>151</v>
      </c>
      <c r="M156" t="s">
        <v>151</v>
      </c>
      <c r="N156">
        <v>1201</v>
      </c>
      <c r="O156">
        <v>1201</v>
      </c>
      <c r="P156" t="s">
        <v>150</v>
      </c>
      <c r="Q156" t="s">
        <v>150</v>
      </c>
      <c r="R156" t="s">
        <v>150</v>
      </c>
      <c r="S156" t="s">
        <v>150</v>
      </c>
      <c r="T156" t="s">
        <v>151</v>
      </c>
      <c r="U156" t="s">
        <v>151</v>
      </c>
      <c r="V156" t="s">
        <v>150</v>
      </c>
      <c r="W156" t="s">
        <v>359</v>
      </c>
      <c r="X156" t="s">
        <v>153</v>
      </c>
      <c r="Y156">
        <v>41181</v>
      </c>
      <c r="Z156">
        <v>41147</v>
      </c>
      <c r="AA156" t="s">
        <v>74</v>
      </c>
      <c r="AB156">
        <v>2013</v>
      </c>
      <c r="AC156" t="s">
        <v>154</v>
      </c>
      <c r="AE156">
        <v>0</v>
      </c>
      <c r="AG156">
        <v>0</v>
      </c>
      <c r="AH156">
        <v>0</v>
      </c>
      <c r="AI156">
        <v>0</v>
      </c>
    </row>
    <row r="157" spans="1:35">
      <c r="A157" t="s">
        <v>361</v>
      </c>
      <c r="B157" t="s">
        <v>150</v>
      </c>
      <c r="C157" t="s">
        <v>150</v>
      </c>
      <c r="D157" t="s">
        <v>150</v>
      </c>
      <c r="E157" t="s">
        <v>150</v>
      </c>
      <c r="F157" t="s">
        <v>151</v>
      </c>
      <c r="G157" t="s">
        <v>151</v>
      </c>
      <c r="H157" t="s">
        <v>151</v>
      </c>
      <c r="I157" t="s">
        <v>151</v>
      </c>
      <c r="J157" t="s">
        <v>151</v>
      </c>
      <c r="K157" t="s">
        <v>151</v>
      </c>
      <c r="L157" t="s">
        <v>151</v>
      </c>
      <c r="M157" t="s">
        <v>151</v>
      </c>
      <c r="N157">
        <v>1201</v>
      </c>
      <c r="O157">
        <v>1201</v>
      </c>
      <c r="P157" t="s">
        <v>150</v>
      </c>
      <c r="Q157" t="s">
        <v>150</v>
      </c>
      <c r="R157" t="s">
        <v>150</v>
      </c>
      <c r="S157" t="s">
        <v>150</v>
      </c>
      <c r="T157" t="s">
        <v>151</v>
      </c>
      <c r="U157" t="s">
        <v>151</v>
      </c>
      <c r="V157" t="s">
        <v>150</v>
      </c>
      <c r="W157" t="s">
        <v>359</v>
      </c>
      <c r="X157" t="s">
        <v>153</v>
      </c>
      <c r="Y157">
        <v>41209</v>
      </c>
      <c r="Z157">
        <v>41182</v>
      </c>
      <c r="AA157" t="s">
        <v>75</v>
      </c>
      <c r="AB157">
        <v>2013</v>
      </c>
      <c r="AC157" t="s">
        <v>157</v>
      </c>
      <c r="AE157">
        <v>425.52</v>
      </c>
      <c r="AG157">
        <v>425.52</v>
      </c>
      <c r="AH157">
        <v>425.52</v>
      </c>
      <c r="AI157">
        <v>425.52</v>
      </c>
    </row>
    <row r="158" spans="1:35">
      <c r="A158" t="s">
        <v>362</v>
      </c>
      <c r="B158" t="s">
        <v>150</v>
      </c>
      <c r="C158" t="s">
        <v>150</v>
      </c>
      <c r="D158" t="s">
        <v>150</v>
      </c>
      <c r="E158" t="s">
        <v>150</v>
      </c>
      <c r="F158" t="s">
        <v>151</v>
      </c>
      <c r="G158" t="s">
        <v>151</v>
      </c>
      <c r="H158" t="s">
        <v>151</v>
      </c>
      <c r="I158" t="s">
        <v>151</v>
      </c>
      <c r="J158" t="s">
        <v>151</v>
      </c>
      <c r="K158" t="s">
        <v>151</v>
      </c>
      <c r="L158" t="s">
        <v>151</v>
      </c>
      <c r="M158" t="s">
        <v>151</v>
      </c>
      <c r="N158">
        <v>1201</v>
      </c>
      <c r="O158">
        <v>1201</v>
      </c>
      <c r="P158" t="s">
        <v>150</v>
      </c>
      <c r="Q158" t="s">
        <v>150</v>
      </c>
      <c r="R158" t="s">
        <v>150</v>
      </c>
      <c r="S158" t="s">
        <v>150</v>
      </c>
      <c r="T158" t="s">
        <v>151</v>
      </c>
      <c r="U158" t="s">
        <v>151</v>
      </c>
      <c r="V158" t="s">
        <v>150</v>
      </c>
      <c r="W158" t="s">
        <v>363</v>
      </c>
      <c r="X158" t="s">
        <v>153</v>
      </c>
      <c r="Y158">
        <v>41146</v>
      </c>
      <c r="Z158">
        <v>41119</v>
      </c>
      <c r="AA158" t="s">
        <v>74</v>
      </c>
      <c r="AB158">
        <v>2013</v>
      </c>
      <c r="AC158" t="s">
        <v>154</v>
      </c>
      <c r="AE158">
        <v>0</v>
      </c>
      <c r="AG158">
        <v>0</v>
      </c>
      <c r="AH158">
        <v>0</v>
      </c>
      <c r="AI158">
        <v>0</v>
      </c>
    </row>
    <row r="159" spans="1:35">
      <c r="A159" t="s">
        <v>364</v>
      </c>
      <c r="B159" t="s">
        <v>150</v>
      </c>
      <c r="C159" t="s">
        <v>150</v>
      </c>
      <c r="D159" t="s">
        <v>150</v>
      </c>
      <c r="E159" t="s">
        <v>150</v>
      </c>
      <c r="F159" t="s">
        <v>151</v>
      </c>
      <c r="G159" t="s">
        <v>151</v>
      </c>
      <c r="H159" t="s">
        <v>151</v>
      </c>
      <c r="I159" t="s">
        <v>151</v>
      </c>
      <c r="J159" t="s">
        <v>151</v>
      </c>
      <c r="K159" t="s">
        <v>151</v>
      </c>
      <c r="L159" t="s">
        <v>151</v>
      </c>
      <c r="M159" t="s">
        <v>151</v>
      </c>
      <c r="N159">
        <v>1201</v>
      </c>
      <c r="O159">
        <v>1201</v>
      </c>
      <c r="P159" t="s">
        <v>150</v>
      </c>
      <c r="Q159" t="s">
        <v>150</v>
      </c>
      <c r="R159" t="s">
        <v>150</v>
      </c>
      <c r="S159" t="s">
        <v>150</v>
      </c>
      <c r="T159" t="s">
        <v>151</v>
      </c>
      <c r="U159" t="s">
        <v>151</v>
      </c>
      <c r="V159" t="s">
        <v>150</v>
      </c>
      <c r="W159" t="s">
        <v>363</v>
      </c>
      <c r="X159" t="s">
        <v>153</v>
      </c>
      <c r="Y159">
        <v>41181</v>
      </c>
      <c r="Z159">
        <v>41147</v>
      </c>
      <c r="AA159" t="s">
        <v>74</v>
      </c>
      <c r="AB159">
        <v>2013</v>
      </c>
      <c r="AC159" t="s">
        <v>154</v>
      </c>
      <c r="AE159">
        <v>0</v>
      </c>
      <c r="AG159">
        <v>0</v>
      </c>
      <c r="AH159">
        <v>0</v>
      </c>
      <c r="AI159">
        <v>0</v>
      </c>
    </row>
    <row r="160" spans="1:35">
      <c r="A160" t="s">
        <v>365</v>
      </c>
      <c r="B160" t="s">
        <v>150</v>
      </c>
      <c r="C160" t="s">
        <v>150</v>
      </c>
      <c r="D160" t="s">
        <v>150</v>
      </c>
      <c r="E160" t="s">
        <v>150</v>
      </c>
      <c r="F160" t="s">
        <v>151</v>
      </c>
      <c r="G160" t="s">
        <v>151</v>
      </c>
      <c r="H160" t="s">
        <v>151</v>
      </c>
      <c r="I160" t="s">
        <v>151</v>
      </c>
      <c r="J160" t="s">
        <v>151</v>
      </c>
      <c r="K160" t="s">
        <v>151</v>
      </c>
      <c r="L160" t="s">
        <v>151</v>
      </c>
      <c r="M160" t="s">
        <v>151</v>
      </c>
      <c r="N160">
        <v>1201</v>
      </c>
      <c r="O160">
        <v>1201</v>
      </c>
      <c r="P160" t="s">
        <v>150</v>
      </c>
      <c r="Q160" t="s">
        <v>150</v>
      </c>
      <c r="R160" t="s">
        <v>150</v>
      </c>
      <c r="S160" t="s">
        <v>150</v>
      </c>
      <c r="T160" t="s">
        <v>151</v>
      </c>
      <c r="U160" t="s">
        <v>151</v>
      </c>
      <c r="V160" t="s">
        <v>150</v>
      </c>
      <c r="W160" t="s">
        <v>363</v>
      </c>
      <c r="X160" t="s">
        <v>153</v>
      </c>
      <c r="Y160">
        <v>41209</v>
      </c>
      <c r="Z160">
        <v>41182</v>
      </c>
      <c r="AA160" t="s">
        <v>75</v>
      </c>
      <c r="AB160">
        <v>2013</v>
      </c>
      <c r="AC160" t="s">
        <v>157</v>
      </c>
      <c r="AE160">
        <v>425.52</v>
      </c>
      <c r="AG160">
        <v>425.52</v>
      </c>
      <c r="AH160">
        <v>425.52</v>
      </c>
      <c r="AI160">
        <v>425.52</v>
      </c>
    </row>
    <row r="161" spans="1:35">
      <c r="A161" t="s">
        <v>366</v>
      </c>
      <c r="B161" t="s">
        <v>150</v>
      </c>
      <c r="C161" t="s">
        <v>150</v>
      </c>
      <c r="D161" t="s">
        <v>150</v>
      </c>
      <c r="E161" t="s">
        <v>150</v>
      </c>
      <c r="F161" t="s">
        <v>151</v>
      </c>
      <c r="G161" t="s">
        <v>151</v>
      </c>
      <c r="H161" t="s">
        <v>151</v>
      </c>
      <c r="I161" t="s">
        <v>151</v>
      </c>
      <c r="J161" t="s">
        <v>151</v>
      </c>
      <c r="K161" t="s">
        <v>151</v>
      </c>
      <c r="L161" t="s">
        <v>151</v>
      </c>
      <c r="M161" t="s">
        <v>151</v>
      </c>
      <c r="N161">
        <v>1201</v>
      </c>
      <c r="O161">
        <v>1201</v>
      </c>
      <c r="P161" t="s">
        <v>150</v>
      </c>
      <c r="Q161" t="s">
        <v>150</v>
      </c>
      <c r="R161" t="s">
        <v>150</v>
      </c>
      <c r="S161" t="s">
        <v>150</v>
      </c>
      <c r="T161" t="s">
        <v>151</v>
      </c>
      <c r="U161" t="s">
        <v>151</v>
      </c>
      <c r="V161" t="s">
        <v>150</v>
      </c>
      <c r="W161" t="s">
        <v>367</v>
      </c>
      <c r="X161" t="s">
        <v>153</v>
      </c>
      <c r="Y161">
        <v>41146</v>
      </c>
      <c r="Z161">
        <v>41119</v>
      </c>
      <c r="AA161" t="s">
        <v>74</v>
      </c>
      <c r="AB161">
        <v>2013</v>
      </c>
      <c r="AC161" t="s">
        <v>154</v>
      </c>
      <c r="AE161">
        <v>0</v>
      </c>
      <c r="AG161">
        <v>0</v>
      </c>
      <c r="AH161">
        <v>0</v>
      </c>
      <c r="AI161">
        <v>0</v>
      </c>
    </row>
    <row r="162" spans="1:35">
      <c r="A162" t="s">
        <v>368</v>
      </c>
      <c r="B162" t="s">
        <v>150</v>
      </c>
      <c r="C162" t="s">
        <v>150</v>
      </c>
      <c r="D162" t="s">
        <v>150</v>
      </c>
      <c r="E162" t="s">
        <v>150</v>
      </c>
      <c r="F162" t="s">
        <v>151</v>
      </c>
      <c r="G162" t="s">
        <v>151</v>
      </c>
      <c r="H162" t="s">
        <v>151</v>
      </c>
      <c r="I162" t="s">
        <v>151</v>
      </c>
      <c r="J162" t="s">
        <v>151</v>
      </c>
      <c r="K162" t="s">
        <v>151</v>
      </c>
      <c r="L162" t="s">
        <v>151</v>
      </c>
      <c r="M162" t="s">
        <v>151</v>
      </c>
      <c r="N162">
        <v>1201</v>
      </c>
      <c r="O162">
        <v>1201</v>
      </c>
      <c r="P162" t="s">
        <v>150</v>
      </c>
      <c r="Q162" t="s">
        <v>150</v>
      </c>
      <c r="R162" t="s">
        <v>150</v>
      </c>
      <c r="S162" t="s">
        <v>150</v>
      </c>
      <c r="T162" t="s">
        <v>151</v>
      </c>
      <c r="U162" t="s">
        <v>151</v>
      </c>
      <c r="V162" t="s">
        <v>150</v>
      </c>
      <c r="W162" t="s">
        <v>367</v>
      </c>
      <c r="X162" t="s">
        <v>153</v>
      </c>
      <c r="Y162">
        <v>41181</v>
      </c>
      <c r="Z162">
        <v>41147</v>
      </c>
      <c r="AA162" t="s">
        <v>74</v>
      </c>
      <c r="AB162">
        <v>2013</v>
      </c>
      <c r="AC162" t="s">
        <v>154</v>
      </c>
      <c r="AE162">
        <v>0</v>
      </c>
      <c r="AG162">
        <v>0</v>
      </c>
      <c r="AH162">
        <v>0</v>
      </c>
      <c r="AI162">
        <v>0</v>
      </c>
    </row>
    <row r="163" spans="1:35">
      <c r="A163" t="s">
        <v>369</v>
      </c>
      <c r="B163" t="s">
        <v>150</v>
      </c>
      <c r="C163" t="s">
        <v>150</v>
      </c>
      <c r="D163" t="s">
        <v>150</v>
      </c>
      <c r="E163" t="s">
        <v>150</v>
      </c>
      <c r="F163" t="s">
        <v>151</v>
      </c>
      <c r="G163" t="s">
        <v>151</v>
      </c>
      <c r="H163" t="s">
        <v>151</v>
      </c>
      <c r="I163" t="s">
        <v>151</v>
      </c>
      <c r="J163" t="s">
        <v>151</v>
      </c>
      <c r="K163" t="s">
        <v>151</v>
      </c>
      <c r="L163" t="s">
        <v>151</v>
      </c>
      <c r="M163" t="s">
        <v>151</v>
      </c>
      <c r="N163">
        <v>1201</v>
      </c>
      <c r="O163">
        <v>1201</v>
      </c>
      <c r="P163" t="s">
        <v>150</v>
      </c>
      <c r="Q163" t="s">
        <v>150</v>
      </c>
      <c r="R163" t="s">
        <v>150</v>
      </c>
      <c r="S163" t="s">
        <v>150</v>
      </c>
      <c r="T163" t="s">
        <v>151</v>
      </c>
      <c r="U163" t="s">
        <v>151</v>
      </c>
      <c r="V163" t="s">
        <v>150</v>
      </c>
      <c r="W163" t="s">
        <v>367</v>
      </c>
      <c r="X163" t="s">
        <v>153</v>
      </c>
      <c r="Y163">
        <v>41209</v>
      </c>
      <c r="Z163">
        <v>41182</v>
      </c>
      <c r="AA163" t="s">
        <v>75</v>
      </c>
      <c r="AB163">
        <v>2013</v>
      </c>
      <c r="AC163" t="s">
        <v>157</v>
      </c>
      <c r="AE163">
        <v>425.52</v>
      </c>
      <c r="AG163">
        <v>425.52</v>
      </c>
      <c r="AH163">
        <v>425.52</v>
      </c>
      <c r="AI163">
        <v>425.52</v>
      </c>
    </row>
    <row r="164" spans="1:35">
      <c r="A164" t="s">
        <v>370</v>
      </c>
      <c r="B164" t="s">
        <v>150</v>
      </c>
      <c r="C164" t="s">
        <v>150</v>
      </c>
      <c r="D164" t="s">
        <v>150</v>
      </c>
      <c r="E164" t="s">
        <v>150</v>
      </c>
      <c r="F164" t="s">
        <v>151</v>
      </c>
      <c r="G164" t="s">
        <v>151</v>
      </c>
      <c r="H164" t="s">
        <v>151</v>
      </c>
      <c r="I164" t="s">
        <v>151</v>
      </c>
      <c r="J164" t="s">
        <v>151</v>
      </c>
      <c r="K164" t="s">
        <v>151</v>
      </c>
      <c r="L164" t="s">
        <v>151</v>
      </c>
      <c r="M164" t="s">
        <v>151</v>
      </c>
      <c r="N164">
        <v>1201</v>
      </c>
      <c r="O164">
        <v>1201</v>
      </c>
      <c r="P164" t="s">
        <v>150</v>
      </c>
      <c r="Q164" t="s">
        <v>150</v>
      </c>
      <c r="R164" t="s">
        <v>150</v>
      </c>
      <c r="S164" t="s">
        <v>150</v>
      </c>
      <c r="T164" t="s">
        <v>151</v>
      </c>
      <c r="U164" t="s">
        <v>151</v>
      </c>
      <c r="V164" t="s">
        <v>150</v>
      </c>
      <c r="W164" t="s">
        <v>371</v>
      </c>
      <c r="X164" t="s">
        <v>153</v>
      </c>
      <c r="Y164">
        <v>41146</v>
      </c>
      <c r="Z164">
        <v>41119</v>
      </c>
      <c r="AA164" t="s">
        <v>74</v>
      </c>
      <c r="AB164">
        <v>2013</v>
      </c>
      <c r="AC164" t="s">
        <v>154</v>
      </c>
      <c r="AE164">
        <v>0</v>
      </c>
      <c r="AG164">
        <v>0</v>
      </c>
      <c r="AH164">
        <v>0</v>
      </c>
      <c r="AI164">
        <v>0</v>
      </c>
    </row>
    <row r="165" spans="1:35">
      <c r="A165" t="s">
        <v>372</v>
      </c>
      <c r="B165" t="s">
        <v>150</v>
      </c>
      <c r="C165" t="s">
        <v>150</v>
      </c>
      <c r="D165" t="s">
        <v>150</v>
      </c>
      <c r="E165" t="s">
        <v>150</v>
      </c>
      <c r="F165" t="s">
        <v>151</v>
      </c>
      <c r="G165" t="s">
        <v>151</v>
      </c>
      <c r="H165" t="s">
        <v>151</v>
      </c>
      <c r="I165" t="s">
        <v>151</v>
      </c>
      <c r="J165" t="s">
        <v>151</v>
      </c>
      <c r="K165" t="s">
        <v>151</v>
      </c>
      <c r="L165" t="s">
        <v>151</v>
      </c>
      <c r="M165" t="s">
        <v>151</v>
      </c>
      <c r="N165">
        <v>1201</v>
      </c>
      <c r="O165">
        <v>1201</v>
      </c>
      <c r="P165" t="s">
        <v>150</v>
      </c>
      <c r="Q165" t="s">
        <v>150</v>
      </c>
      <c r="R165" t="s">
        <v>150</v>
      </c>
      <c r="S165" t="s">
        <v>150</v>
      </c>
      <c r="T165" t="s">
        <v>151</v>
      </c>
      <c r="U165" t="s">
        <v>151</v>
      </c>
      <c r="V165" t="s">
        <v>150</v>
      </c>
      <c r="W165" t="s">
        <v>371</v>
      </c>
      <c r="X165" t="s">
        <v>153</v>
      </c>
      <c r="Y165">
        <v>41181</v>
      </c>
      <c r="Z165">
        <v>41147</v>
      </c>
      <c r="AA165" t="s">
        <v>74</v>
      </c>
      <c r="AB165">
        <v>2013</v>
      </c>
      <c r="AC165" t="s">
        <v>154</v>
      </c>
      <c r="AE165">
        <v>0</v>
      </c>
      <c r="AG165">
        <v>0</v>
      </c>
      <c r="AH165">
        <v>0</v>
      </c>
      <c r="AI165">
        <v>0</v>
      </c>
    </row>
    <row r="166" spans="1:35">
      <c r="A166" t="s">
        <v>373</v>
      </c>
      <c r="B166" t="s">
        <v>150</v>
      </c>
      <c r="C166" t="s">
        <v>150</v>
      </c>
      <c r="D166" t="s">
        <v>150</v>
      </c>
      <c r="E166" t="s">
        <v>150</v>
      </c>
      <c r="F166" t="s">
        <v>151</v>
      </c>
      <c r="G166" t="s">
        <v>151</v>
      </c>
      <c r="H166" t="s">
        <v>151</v>
      </c>
      <c r="I166" t="s">
        <v>151</v>
      </c>
      <c r="J166" t="s">
        <v>151</v>
      </c>
      <c r="K166" t="s">
        <v>151</v>
      </c>
      <c r="L166" t="s">
        <v>151</v>
      </c>
      <c r="M166" t="s">
        <v>151</v>
      </c>
      <c r="N166">
        <v>1201</v>
      </c>
      <c r="O166">
        <v>1201</v>
      </c>
      <c r="P166" t="s">
        <v>150</v>
      </c>
      <c r="Q166" t="s">
        <v>150</v>
      </c>
      <c r="R166" t="s">
        <v>150</v>
      </c>
      <c r="S166" t="s">
        <v>150</v>
      </c>
      <c r="T166" t="s">
        <v>151</v>
      </c>
      <c r="U166" t="s">
        <v>151</v>
      </c>
      <c r="V166" t="s">
        <v>150</v>
      </c>
      <c r="W166" t="s">
        <v>371</v>
      </c>
      <c r="X166" t="s">
        <v>153</v>
      </c>
      <c r="Y166">
        <v>41209</v>
      </c>
      <c r="Z166">
        <v>41182</v>
      </c>
      <c r="AA166" t="s">
        <v>75</v>
      </c>
      <c r="AB166">
        <v>2013</v>
      </c>
      <c r="AC166" t="s">
        <v>157</v>
      </c>
      <c r="AE166">
        <v>425.52</v>
      </c>
      <c r="AG166">
        <v>425.52</v>
      </c>
      <c r="AH166">
        <v>425.52</v>
      </c>
      <c r="AI166">
        <v>425.52</v>
      </c>
    </row>
    <row r="167" spans="1:35">
      <c r="A167" t="s">
        <v>374</v>
      </c>
      <c r="B167" t="s">
        <v>150</v>
      </c>
      <c r="C167" t="s">
        <v>150</v>
      </c>
      <c r="D167" t="s">
        <v>150</v>
      </c>
      <c r="E167" t="s">
        <v>150</v>
      </c>
      <c r="F167" t="s">
        <v>151</v>
      </c>
      <c r="G167" t="s">
        <v>151</v>
      </c>
      <c r="H167" t="s">
        <v>151</v>
      </c>
      <c r="I167" t="s">
        <v>151</v>
      </c>
      <c r="J167" t="s">
        <v>151</v>
      </c>
      <c r="K167" t="s">
        <v>151</v>
      </c>
      <c r="L167" t="s">
        <v>151</v>
      </c>
      <c r="M167" t="s">
        <v>151</v>
      </c>
      <c r="N167">
        <v>1201</v>
      </c>
      <c r="O167">
        <v>1201</v>
      </c>
      <c r="P167" t="s">
        <v>150</v>
      </c>
      <c r="Q167" t="s">
        <v>150</v>
      </c>
      <c r="R167" t="s">
        <v>150</v>
      </c>
      <c r="S167" t="s">
        <v>150</v>
      </c>
      <c r="T167" t="s">
        <v>151</v>
      </c>
      <c r="U167" t="s">
        <v>151</v>
      </c>
      <c r="V167" t="s">
        <v>150</v>
      </c>
      <c r="W167" t="s">
        <v>375</v>
      </c>
      <c r="X167" t="s">
        <v>153</v>
      </c>
      <c r="Y167">
        <v>41146</v>
      </c>
      <c r="Z167">
        <v>41119</v>
      </c>
      <c r="AA167" t="s">
        <v>74</v>
      </c>
      <c r="AB167">
        <v>2013</v>
      </c>
      <c r="AC167" t="s">
        <v>154</v>
      </c>
      <c r="AE167">
        <v>0</v>
      </c>
      <c r="AG167">
        <v>0</v>
      </c>
      <c r="AH167">
        <v>0</v>
      </c>
      <c r="AI167">
        <v>0</v>
      </c>
    </row>
    <row r="168" spans="1:35">
      <c r="A168" t="s">
        <v>376</v>
      </c>
      <c r="B168" t="s">
        <v>150</v>
      </c>
      <c r="C168" t="s">
        <v>150</v>
      </c>
      <c r="D168" t="s">
        <v>150</v>
      </c>
      <c r="E168" t="s">
        <v>150</v>
      </c>
      <c r="F168" t="s">
        <v>151</v>
      </c>
      <c r="G168" t="s">
        <v>151</v>
      </c>
      <c r="H168" t="s">
        <v>151</v>
      </c>
      <c r="I168" t="s">
        <v>151</v>
      </c>
      <c r="J168" t="s">
        <v>151</v>
      </c>
      <c r="K168" t="s">
        <v>151</v>
      </c>
      <c r="L168" t="s">
        <v>151</v>
      </c>
      <c r="M168" t="s">
        <v>151</v>
      </c>
      <c r="N168">
        <v>1201</v>
      </c>
      <c r="O168">
        <v>1201</v>
      </c>
      <c r="P168" t="s">
        <v>150</v>
      </c>
      <c r="Q168" t="s">
        <v>150</v>
      </c>
      <c r="R168" t="s">
        <v>150</v>
      </c>
      <c r="S168" t="s">
        <v>150</v>
      </c>
      <c r="T168" t="s">
        <v>151</v>
      </c>
      <c r="U168" t="s">
        <v>151</v>
      </c>
      <c r="V168" t="s">
        <v>150</v>
      </c>
      <c r="W168" t="s">
        <v>375</v>
      </c>
      <c r="X168" t="s">
        <v>153</v>
      </c>
      <c r="Y168">
        <v>41181</v>
      </c>
      <c r="Z168">
        <v>41147</v>
      </c>
      <c r="AA168" t="s">
        <v>74</v>
      </c>
      <c r="AB168">
        <v>2013</v>
      </c>
      <c r="AC168" t="s">
        <v>154</v>
      </c>
      <c r="AE168">
        <v>0</v>
      </c>
      <c r="AG168">
        <v>0</v>
      </c>
      <c r="AH168">
        <v>0</v>
      </c>
      <c r="AI168">
        <v>0</v>
      </c>
    </row>
    <row r="169" spans="1:35">
      <c r="A169" t="s">
        <v>377</v>
      </c>
      <c r="B169" t="s">
        <v>150</v>
      </c>
      <c r="C169" t="s">
        <v>150</v>
      </c>
      <c r="D169" t="s">
        <v>150</v>
      </c>
      <c r="E169" t="s">
        <v>150</v>
      </c>
      <c r="F169" t="s">
        <v>151</v>
      </c>
      <c r="G169" t="s">
        <v>151</v>
      </c>
      <c r="H169" t="s">
        <v>151</v>
      </c>
      <c r="I169" t="s">
        <v>151</v>
      </c>
      <c r="J169" t="s">
        <v>151</v>
      </c>
      <c r="K169" t="s">
        <v>151</v>
      </c>
      <c r="L169" t="s">
        <v>151</v>
      </c>
      <c r="M169" t="s">
        <v>151</v>
      </c>
      <c r="N169">
        <v>1201</v>
      </c>
      <c r="O169">
        <v>1201</v>
      </c>
      <c r="P169" t="s">
        <v>150</v>
      </c>
      <c r="Q169" t="s">
        <v>150</v>
      </c>
      <c r="R169" t="s">
        <v>150</v>
      </c>
      <c r="S169" t="s">
        <v>150</v>
      </c>
      <c r="T169" t="s">
        <v>151</v>
      </c>
      <c r="U169" t="s">
        <v>151</v>
      </c>
      <c r="V169" t="s">
        <v>150</v>
      </c>
      <c r="W169" t="s">
        <v>375</v>
      </c>
      <c r="X169" t="s">
        <v>153</v>
      </c>
      <c r="Y169">
        <v>41209</v>
      </c>
      <c r="Z169">
        <v>41182</v>
      </c>
      <c r="AA169" t="s">
        <v>75</v>
      </c>
      <c r="AB169">
        <v>2013</v>
      </c>
      <c r="AC169" t="s">
        <v>157</v>
      </c>
      <c r="AE169">
        <v>425.52</v>
      </c>
      <c r="AG169">
        <v>425.52</v>
      </c>
      <c r="AH169">
        <v>425.52</v>
      </c>
      <c r="AI169">
        <v>425.52</v>
      </c>
    </row>
    <row r="170" spans="1:35">
      <c r="A170" t="s">
        <v>378</v>
      </c>
      <c r="B170" t="s">
        <v>150</v>
      </c>
      <c r="C170" t="s">
        <v>150</v>
      </c>
      <c r="D170" t="s">
        <v>150</v>
      </c>
      <c r="E170" t="s">
        <v>150</v>
      </c>
      <c r="F170" t="s">
        <v>151</v>
      </c>
      <c r="G170" t="s">
        <v>151</v>
      </c>
      <c r="H170" t="s">
        <v>151</v>
      </c>
      <c r="I170" t="s">
        <v>151</v>
      </c>
      <c r="J170" t="s">
        <v>151</v>
      </c>
      <c r="K170" t="s">
        <v>151</v>
      </c>
      <c r="L170" t="s">
        <v>151</v>
      </c>
      <c r="M170" t="s">
        <v>151</v>
      </c>
      <c r="N170">
        <v>1201</v>
      </c>
      <c r="O170">
        <v>1201</v>
      </c>
      <c r="P170" t="s">
        <v>150</v>
      </c>
      <c r="Q170" t="s">
        <v>150</v>
      </c>
      <c r="R170" t="s">
        <v>150</v>
      </c>
      <c r="S170" t="s">
        <v>150</v>
      </c>
      <c r="T170" t="s">
        <v>151</v>
      </c>
      <c r="U170" t="s">
        <v>151</v>
      </c>
      <c r="V170" t="s">
        <v>150</v>
      </c>
      <c r="W170" t="s">
        <v>379</v>
      </c>
      <c r="X170" t="s">
        <v>153</v>
      </c>
      <c r="Y170">
        <v>41146</v>
      </c>
      <c r="Z170">
        <v>41119</v>
      </c>
      <c r="AA170" t="s">
        <v>74</v>
      </c>
      <c r="AB170">
        <v>2013</v>
      </c>
      <c r="AC170" t="s">
        <v>154</v>
      </c>
      <c r="AE170">
        <v>0</v>
      </c>
      <c r="AG170">
        <v>0</v>
      </c>
      <c r="AH170">
        <v>0</v>
      </c>
      <c r="AI170">
        <v>0</v>
      </c>
    </row>
    <row r="171" spans="1:35">
      <c r="A171" t="s">
        <v>380</v>
      </c>
      <c r="B171" t="s">
        <v>150</v>
      </c>
      <c r="C171" t="s">
        <v>150</v>
      </c>
      <c r="D171" t="s">
        <v>150</v>
      </c>
      <c r="E171" t="s">
        <v>150</v>
      </c>
      <c r="F171" t="s">
        <v>151</v>
      </c>
      <c r="G171" t="s">
        <v>151</v>
      </c>
      <c r="H171" t="s">
        <v>151</v>
      </c>
      <c r="I171" t="s">
        <v>151</v>
      </c>
      <c r="J171" t="s">
        <v>151</v>
      </c>
      <c r="K171" t="s">
        <v>151</v>
      </c>
      <c r="L171" t="s">
        <v>151</v>
      </c>
      <c r="M171" t="s">
        <v>151</v>
      </c>
      <c r="N171">
        <v>1201</v>
      </c>
      <c r="O171">
        <v>1201</v>
      </c>
      <c r="P171" t="s">
        <v>150</v>
      </c>
      <c r="Q171" t="s">
        <v>150</v>
      </c>
      <c r="R171" t="s">
        <v>150</v>
      </c>
      <c r="S171" t="s">
        <v>150</v>
      </c>
      <c r="T171" t="s">
        <v>151</v>
      </c>
      <c r="U171" t="s">
        <v>151</v>
      </c>
      <c r="V171" t="s">
        <v>150</v>
      </c>
      <c r="W171" t="s">
        <v>379</v>
      </c>
      <c r="X171" t="s">
        <v>153</v>
      </c>
      <c r="Y171">
        <v>41181</v>
      </c>
      <c r="Z171">
        <v>41147</v>
      </c>
      <c r="AA171" t="s">
        <v>74</v>
      </c>
      <c r="AB171">
        <v>2013</v>
      </c>
      <c r="AC171" t="s">
        <v>154</v>
      </c>
      <c r="AE171">
        <v>0</v>
      </c>
      <c r="AG171">
        <v>0</v>
      </c>
      <c r="AH171">
        <v>0</v>
      </c>
      <c r="AI171">
        <v>0</v>
      </c>
    </row>
    <row r="172" spans="1:35">
      <c r="A172" t="s">
        <v>381</v>
      </c>
      <c r="B172" t="s">
        <v>150</v>
      </c>
      <c r="C172" t="s">
        <v>150</v>
      </c>
      <c r="D172" t="s">
        <v>150</v>
      </c>
      <c r="E172" t="s">
        <v>150</v>
      </c>
      <c r="F172" t="s">
        <v>151</v>
      </c>
      <c r="G172" t="s">
        <v>151</v>
      </c>
      <c r="H172" t="s">
        <v>151</v>
      </c>
      <c r="I172" t="s">
        <v>151</v>
      </c>
      <c r="J172" t="s">
        <v>151</v>
      </c>
      <c r="K172" t="s">
        <v>151</v>
      </c>
      <c r="L172" t="s">
        <v>151</v>
      </c>
      <c r="M172" t="s">
        <v>151</v>
      </c>
      <c r="N172">
        <v>1201</v>
      </c>
      <c r="O172">
        <v>1201</v>
      </c>
      <c r="P172" t="s">
        <v>150</v>
      </c>
      <c r="Q172" t="s">
        <v>150</v>
      </c>
      <c r="R172" t="s">
        <v>150</v>
      </c>
      <c r="S172" t="s">
        <v>150</v>
      </c>
      <c r="T172" t="s">
        <v>151</v>
      </c>
      <c r="U172" t="s">
        <v>151</v>
      </c>
      <c r="V172" t="s">
        <v>150</v>
      </c>
      <c r="W172" t="s">
        <v>379</v>
      </c>
      <c r="X172" t="s">
        <v>153</v>
      </c>
      <c r="Y172">
        <v>41209</v>
      </c>
      <c r="Z172">
        <v>41182</v>
      </c>
      <c r="AA172" t="s">
        <v>75</v>
      </c>
      <c r="AB172">
        <v>2013</v>
      </c>
      <c r="AC172" t="s">
        <v>157</v>
      </c>
      <c r="AE172">
        <v>425.52</v>
      </c>
      <c r="AG172">
        <v>425.52</v>
      </c>
      <c r="AH172">
        <v>425.52</v>
      </c>
      <c r="AI172">
        <v>425.52</v>
      </c>
    </row>
    <row r="173" spans="1:35">
      <c r="A173" t="s">
        <v>382</v>
      </c>
      <c r="B173" t="s">
        <v>150</v>
      </c>
      <c r="C173" t="s">
        <v>150</v>
      </c>
      <c r="D173" t="s">
        <v>150</v>
      </c>
      <c r="E173" t="s">
        <v>150</v>
      </c>
      <c r="F173" t="s">
        <v>151</v>
      </c>
      <c r="G173" t="s">
        <v>151</v>
      </c>
      <c r="H173" t="s">
        <v>151</v>
      </c>
      <c r="I173" t="s">
        <v>151</v>
      </c>
      <c r="J173" t="s">
        <v>151</v>
      </c>
      <c r="K173" t="s">
        <v>151</v>
      </c>
      <c r="L173" t="s">
        <v>151</v>
      </c>
      <c r="M173" t="s">
        <v>151</v>
      </c>
      <c r="N173">
        <v>1201</v>
      </c>
      <c r="O173">
        <v>1201</v>
      </c>
      <c r="P173" t="s">
        <v>150</v>
      </c>
      <c r="Q173" t="s">
        <v>150</v>
      </c>
      <c r="R173" t="s">
        <v>150</v>
      </c>
      <c r="S173" t="s">
        <v>150</v>
      </c>
      <c r="T173" t="s">
        <v>151</v>
      </c>
      <c r="U173" t="s">
        <v>151</v>
      </c>
      <c r="V173" t="s">
        <v>150</v>
      </c>
      <c r="W173" t="s">
        <v>383</v>
      </c>
      <c r="X173" t="s">
        <v>153</v>
      </c>
      <c r="Y173">
        <v>41146</v>
      </c>
      <c r="Z173">
        <v>41119</v>
      </c>
      <c r="AA173" t="s">
        <v>74</v>
      </c>
      <c r="AB173">
        <v>2013</v>
      </c>
      <c r="AC173" t="s">
        <v>154</v>
      </c>
      <c r="AE173">
        <v>0</v>
      </c>
      <c r="AG173">
        <v>0</v>
      </c>
      <c r="AH173">
        <v>0</v>
      </c>
      <c r="AI173">
        <v>0</v>
      </c>
    </row>
    <row r="174" spans="1:35">
      <c r="A174" t="s">
        <v>384</v>
      </c>
      <c r="B174" t="s">
        <v>150</v>
      </c>
      <c r="C174" t="s">
        <v>150</v>
      </c>
      <c r="D174" t="s">
        <v>150</v>
      </c>
      <c r="E174" t="s">
        <v>150</v>
      </c>
      <c r="F174" t="s">
        <v>151</v>
      </c>
      <c r="G174" t="s">
        <v>151</v>
      </c>
      <c r="H174" t="s">
        <v>151</v>
      </c>
      <c r="I174" t="s">
        <v>151</v>
      </c>
      <c r="J174" t="s">
        <v>151</v>
      </c>
      <c r="K174" t="s">
        <v>151</v>
      </c>
      <c r="L174" t="s">
        <v>151</v>
      </c>
      <c r="M174" t="s">
        <v>151</v>
      </c>
      <c r="N174">
        <v>1201</v>
      </c>
      <c r="O174">
        <v>1201</v>
      </c>
      <c r="P174" t="s">
        <v>150</v>
      </c>
      <c r="Q174" t="s">
        <v>150</v>
      </c>
      <c r="R174" t="s">
        <v>150</v>
      </c>
      <c r="S174" t="s">
        <v>150</v>
      </c>
      <c r="T174" t="s">
        <v>151</v>
      </c>
      <c r="U174" t="s">
        <v>151</v>
      </c>
      <c r="V174" t="s">
        <v>150</v>
      </c>
      <c r="W174" t="s">
        <v>383</v>
      </c>
      <c r="X174" t="s">
        <v>153</v>
      </c>
      <c r="Y174">
        <v>41181</v>
      </c>
      <c r="Z174">
        <v>41147</v>
      </c>
      <c r="AA174" t="s">
        <v>74</v>
      </c>
      <c r="AB174">
        <v>2013</v>
      </c>
      <c r="AC174" t="s">
        <v>154</v>
      </c>
      <c r="AE174">
        <v>0</v>
      </c>
      <c r="AG174">
        <v>0</v>
      </c>
      <c r="AH174">
        <v>0</v>
      </c>
      <c r="AI174">
        <v>0</v>
      </c>
    </row>
    <row r="175" spans="1:35">
      <c r="A175" t="s">
        <v>385</v>
      </c>
      <c r="B175" t="s">
        <v>150</v>
      </c>
      <c r="C175" t="s">
        <v>150</v>
      </c>
      <c r="D175" t="s">
        <v>150</v>
      </c>
      <c r="E175" t="s">
        <v>150</v>
      </c>
      <c r="F175" t="s">
        <v>151</v>
      </c>
      <c r="G175" t="s">
        <v>151</v>
      </c>
      <c r="H175" t="s">
        <v>151</v>
      </c>
      <c r="I175" t="s">
        <v>151</v>
      </c>
      <c r="J175" t="s">
        <v>151</v>
      </c>
      <c r="K175" t="s">
        <v>151</v>
      </c>
      <c r="L175" t="s">
        <v>151</v>
      </c>
      <c r="M175" t="s">
        <v>151</v>
      </c>
      <c r="N175">
        <v>1201</v>
      </c>
      <c r="O175">
        <v>1201</v>
      </c>
      <c r="P175" t="s">
        <v>150</v>
      </c>
      <c r="Q175" t="s">
        <v>150</v>
      </c>
      <c r="R175" t="s">
        <v>150</v>
      </c>
      <c r="S175" t="s">
        <v>150</v>
      </c>
      <c r="T175" t="s">
        <v>151</v>
      </c>
      <c r="U175" t="s">
        <v>151</v>
      </c>
      <c r="V175" t="s">
        <v>150</v>
      </c>
      <c r="W175" t="s">
        <v>383</v>
      </c>
      <c r="X175" t="s">
        <v>153</v>
      </c>
      <c r="Y175">
        <v>41209</v>
      </c>
      <c r="Z175">
        <v>41182</v>
      </c>
      <c r="AA175" t="s">
        <v>75</v>
      </c>
      <c r="AB175">
        <v>2013</v>
      </c>
      <c r="AC175" t="s">
        <v>157</v>
      </c>
      <c r="AE175">
        <v>425.52</v>
      </c>
      <c r="AG175">
        <v>425.52</v>
      </c>
      <c r="AH175">
        <v>425.52</v>
      </c>
      <c r="AI175">
        <v>425.52</v>
      </c>
    </row>
    <row r="176" spans="1:35">
      <c r="A176" t="s">
        <v>386</v>
      </c>
      <c r="B176" t="s">
        <v>150</v>
      </c>
      <c r="C176" t="s">
        <v>150</v>
      </c>
      <c r="D176" t="s">
        <v>150</v>
      </c>
      <c r="E176" t="s">
        <v>150</v>
      </c>
      <c r="F176" t="s">
        <v>151</v>
      </c>
      <c r="G176" t="s">
        <v>151</v>
      </c>
      <c r="H176" t="s">
        <v>151</v>
      </c>
      <c r="I176" t="s">
        <v>151</v>
      </c>
      <c r="J176" t="s">
        <v>151</v>
      </c>
      <c r="K176" t="s">
        <v>151</v>
      </c>
      <c r="L176" t="s">
        <v>151</v>
      </c>
      <c r="M176" t="s">
        <v>151</v>
      </c>
      <c r="N176">
        <v>1201</v>
      </c>
      <c r="O176">
        <v>1201</v>
      </c>
      <c r="P176" t="s">
        <v>150</v>
      </c>
      <c r="Q176" t="s">
        <v>150</v>
      </c>
      <c r="R176" t="s">
        <v>150</v>
      </c>
      <c r="S176" t="s">
        <v>150</v>
      </c>
      <c r="T176" t="s">
        <v>151</v>
      </c>
      <c r="U176" t="s">
        <v>151</v>
      </c>
      <c r="V176" t="s">
        <v>150</v>
      </c>
      <c r="W176" t="s">
        <v>387</v>
      </c>
      <c r="X176" t="s">
        <v>153</v>
      </c>
      <c r="Y176">
        <v>41146</v>
      </c>
      <c r="Z176">
        <v>41119</v>
      </c>
      <c r="AA176" t="s">
        <v>74</v>
      </c>
      <c r="AB176">
        <v>2013</v>
      </c>
      <c r="AC176" t="s">
        <v>154</v>
      </c>
      <c r="AE176">
        <v>0</v>
      </c>
      <c r="AG176">
        <v>0</v>
      </c>
      <c r="AH176">
        <v>0</v>
      </c>
      <c r="AI176">
        <v>0</v>
      </c>
    </row>
    <row r="177" spans="1:35">
      <c r="A177" t="s">
        <v>388</v>
      </c>
      <c r="B177" t="s">
        <v>150</v>
      </c>
      <c r="C177" t="s">
        <v>150</v>
      </c>
      <c r="D177" t="s">
        <v>150</v>
      </c>
      <c r="E177" t="s">
        <v>150</v>
      </c>
      <c r="F177" t="s">
        <v>151</v>
      </c>
      <c r="G177" t="s">
        <v>151</v>
      </c>
      <c r="H177" t="s">
        <v>151</v>
      </c>
      <c r="I177" t="s">
        <v>151</v>
      </c>
      <c r="J177" t="s">
        <v>151</v>
      </c>
      <c r="K177" t="s">
        <v>151</v>
      </c>
      <c r="L177" t="s">
        <v>151</v>
      </c>
      <c r="M177" t="s">
        <v>151</v>
      </c>
      <c r="N177">
        <v>1201</v>
      </c>
      <c r="O177">
        <v>1201</v>
      </c>
      <c r="P177" t="s">
        <v>150</v>
      </c>
      <c r="Q177" t="s">
        <v>150</v>
      </c>
      <c r="R177" t="s">
        <v>150</v>
      </c>
      <c r="S177" t="s">
        <v>150</v>
      </c>
      <c r="T177" t="s">
        <v>151</v>
      </c>
      <c r="U177" t="s">
        <v>151</v>
      </c>
      <c r="V177" t="s">
        <v>150</v>
      </c>
      <c r="W177" t="s">
        <v>387</v>
      </c>
      <c r="X177" t="s">
        <v>153</v>
      </c>
      <c r="Y177">
        <v>41181</v>
      </c>
      <c r="Z177">
        <v>41147</v>
      </c>
      <c r="AA177" t="s">
        <v>74</v>
      </c>
      <c r="AB177">
        <v>2013</v>
      </c>
      <c r="AC177" t="s">
        <v>154</v>
      </c>
      <c r="AE177">
        <v>0</v>
      </c>
      <c r="AG177">
        <v>0</v>
      </c>
      <c r="AH177">
        <v>0</v>
      </c>
      <c r="AI177">
        <v>0</v>
      </c>
    </row>
    <row r="178" spans="1:35">
      <c r="A178" t="s">
        <v>389</v>
      </c>
      <c r="B178" t="s">
        <v>150</v>
      </c>
      <c r="C178" t="s">
        <v>150</v>
      </c>
      <c r="D178" t="s">
        <v>150</v>
      </c>
      <c r="E178" t="s">
        <v>150</v>
      </c>
      <c r="F178" t="s">
        <v>151</v>
      </c>
      <c r="G178" t="s">
        <v>151</v>
      </c>
      <c r="H178" t="s">
        <v>151</v>
      </c>
      <c r="I178" t="s">
        <v>151</v>
      </c>
      <c r="J178" t="s">
        <v>151</v>
      </c>
      <c r="K178" t="s">
        <v>151</v>
      </c>
      <c r="L178" t="s">
        <v>151</v>
      </c>
      <c r="M178" t="s">
        <v>151</v>
      </c>
      <c r="N178">
        <v>1201</v>
      </c>
      <c r="O178">
        <v>1201</v>
      </c>
      <c r="P178" t="s">
        <v>150</v>
      </c>
      <c r="Q178" t="s">
        <v>150</v>
      </c>
      <c r="R178" t="s">
        <v>150</v>
      </c>
      <c r="S178" t="s">
        <v>150</v>
      </c>
      <c r="T178" t="s">
        <v>151</v>
      </c>
      <c r="U178" t="s">
        <v>151</v>
      </c>
      <c r="V178" t="s">
        <v>150</v>
      </c>
      <c r="W178" t="s">
        <v>387</v>
      </c>
      <c r="X178" t="s">
        <v>153</v>
      </c>
      <c r="Y178">
        <v>41209</v>
      </c>
      <c r="Z178">
        <v>41182</v>
      </c>
      <c r="AA178" t="s">
        <v>75</v>
      </c>
      <c r="AB178">
        <v>2013</v>
      </c>
      <c r="AC178" t="s">
        <v>157</v>
      </c>
      <c r="AE178">
        <v>425.52</v>
      </c>
      <c r="AG178">
        <v>425.52</v>
      </c>
      <c r="AH178">
        <v>425.52</v>
      </c>
      <c r="AI178">
        <v>425.52</v>
      </c>
    </row>
    <row r="179" spans="1:35">
      <c r="A179" t="s">
        <v>390</v>
      </c>
      <c r="B179" t="s">
        <v>150</v>
      </c>
      <c r="C179" t="s">
        <v>150</v>
      </c>
      <c r="D179" t="s">
        <v>150</v>
      </c>
      <c r="E179" t="s">
        <v>150</v>
      </c>
      <c r="F179" t="s">
        <v>151</v>
      </c>
      <c r="G179" t="s">
        <v>151</v>
      </c>
      <c r="H179" t="s">
        <v>151</v>
      </c>
      <c r="I179" t="s">
        <v>151</v>
      </c>
      <c r="J179" t="s">
        <v>151</v>
      </c>
      <c r="K179" t="s">
        <v>151</v>
      </c>
      <c r="L179" t="s">
        <v>151</v>
      </c>
      <c r="M179" t="s">
        <v>151</v>
      </c>
      <c r="N179">
        <v>1201</v>
      </c>
      <c r="O179">
        <v>1201</v>
      </c>
      <c r="P179" t="s">
        <v>150</v>
      </c>
      <c r="Q179" t="s">
        <v>150</v>
      </c>
      <c r="R179" t="s">
        <v>150</v>
      </c>
      <c r="S179" t="s">
        <v>150</v>
      </c>
      <c r="T179" t="s">
        <v>151</v>
      </c>
      <c r="U179" t="s">
        <v>151</v>
      </c>
      <c r="V179" t="s">
        <v>150</v>
      </c>
      <c r="W179" t="s">
        <v>391</v>
      </c>
      <c r="X179" t="s">
        <v>153</v>
      </c>
      <c r="Y179">
        <v>41146</v>
      </c>
      <c r="Z179">
        <v>41119</v>
      </c>
      <c r="AA179" t="s">
        <v>74</v>
      </c>
      <c r="AB179">
        <v>2013</v>
      </c>
      <c r="AC179" t="s">
        <v>154</v>
      </c>
      <c r="AE179">
        <v>0</v>
      </c>
      <c r="AG179">
        <v>0</v>
      </c>
      <c r="AH179">
        <v>0</v>
      </c>
      <c r="AI179">
        <v>0</v>
      </c>
    </row>
    <row r="180" spans="1:35">
      <c r="A180" t="s">
        <v>392</v>
      </c>
      <c r="B180" t="s">
        <v>150</v>
      </c>
      <c r="C180" t="s">
        <v>150</v>
      </c>
      <c r="D180" t="s">
        <v>150</v>
      </c>
      <c r="E180" t="s">
        <v>150</v>
      </c>
      <c r="F180" t="s">
        <v>151</v>
      </c>
      <c r="G180" t="s">
        <v>151</v>
      </c>
      <c r="H180" t="s">
        <v>151</v>
      </c>
      <c r="I180" t="s">
        <v>151</v>
      </c>
      <c r="J180" t="s">
        <v>151</v>
      </c>
      <c r="K180" t="s">
        <v>151</v>
      </c>
      <c r="L180" t="s">
        <v>151</v>
      </c>
      <c r="M180" t="s">
        <v>151</v>
      </c>
      <c r="N180">
        <v>1201</v>
      </c>
      <c r="O180">
        <v>1201</v>
      </c>
      <c r="P180" t="s">
        <v>150</v>
      </c>
      <c r="Q180" t="s">
        <v>150</v>
      </c>
      <c r="R180" t="s">
        <v>150</v>
      </c>
      <c r="S180" t="s">
        <v>150</v>
      </c>
      <c r="T180" t="s">
        <v>151</v>
      </c>
      <c r="U180" t="s">
        <v>151</v>
      </c>
      <c r="V180" t="s">
        <v>150</v>
      </c>
      <c r="W180" t="s">
        <v>391</v>
      </c>
      <c r="X180" t="s">
        <v>153</v>
      </c>
      <c r="Y180">
        <v>41181</v>
      </c>
      <c r="Z180">
        <v>41147</v>
      </c>
      <c r="AA180" t="s">
        <v>74</v>
      </c>
      <c r="AB180">
        <v>2013</v>
      </c>
      <c r="AC180" t="s">
        <v>154</v>
      </c>
      <c r="AE180">
        <v>0</v>
      </c>
      <c r="AG180">
        <v>0</v>
      </c>
      <c r="AH180">
        <v>0</v>
      </c>
      <c r="AI180">
        <v>0</v>
      </c>
    </row>
    <row r="181" spans="1:35">
      <c r="A181" t="s">
        <v>393</v>
      </c>
      <c r="B181" t="s">
        <v>150</v>
      </c>
      <c r="C181" t="s">
        <v>150</v>
      </c>
      <c r="D181" t="s">
        <v>150</v>
      </c>
      <c r="E181" t="s">
        <v>150</v>
      </c>
      <c r="F181" t="s">
        <v>151</v>
      </c>
      <c r="G181" t="s">
        <v>151</v>
      </c>
      <c r="H181" t="s">
        <v>151</v>
      </c>
      <c r="I181" t="s">
        <v>151</v>
      </c>
      <c r="J181" t="s">
        <v>151</v>
      </c>
      <c r="K181" t="s">
        <v>151</v>
      </c>
      <c r="L181" t="s">
        <v>151</v>
      </c>
      <c r="M181" t="s">
        <v>151</v>
      </c>
      <c r="N181">
        <v>1201</v>
      </c>
      <c r="O181">
        <v>1201</v>
      </c>
      <c r="P181" t="s">
        <v>150</v>
      </c>
      <c r="Q181" t="s">
        <v>150</v>
      </c>
      <c r="R181" t="s">
        <v>150</v>
      </c>
      <c r="S181" t="s">
        <v>150</v>
      </c>
      <c r="T181" t="s">
        <v>151</v>
      </c>
      <c r="U181" t="s">
        <v>151</v>
      </c>
      <c r="V181" t="s">
        <v>150</v>
      </c>
      <c r="W181" t="s">
        <v>391</v>
      </c>
      <c r="X181" t="s">
        <v>153</v>
      </c>
      <c r="Y181">
        <v>41209</v>
      </c>
      <c r="Z181">
        <v>41182</v>
      </c>
      <c r="AA181" t="s">
        <v>75</v>
      </c>
      <c r="AB181">
        <v>2013</v>
      </c>
      <c r="AC181" t="s">
        <v>157</v>
      </c>
      <c r="AE181">
        <v>425.52</v>
      </c>
      <c r="AG181">
        <v>425.52</v>
      </c>
      <c r="AH181">
        <v>425.52</v>
      </c>
      <c r="AI181">
        <v>425.52</v>
      </c>
    </row>
    <row r="182" spans="1:35">
      <c r="A182" t="s">
        <v>394</v>
      </c>
      <c r="B182" t="s">
        <v>150</v>
      </c>
      <c r="C182" t="s">
        <v>150</v>
      </c>
      <c r="D182" t="s">
        <v>150</v>
      </c>
      <c r="E182" t="s">
        <v>150</v>
      </c>
      <c r="F182" t="s">
        <v>151</v>
      </c>
      <c r="G182" t="s">
        <v>151</v>
      </c>
      <c r="H182" t="s">
        <v>151</v>
      </c>
      <c r="I182" t="s">
        <v>151</v>
      </c>
      <c r="J182" t="s">
        <v>151</v>
      </c>
      <c r="K182" t="s">
        <v>151</v>
      </c>
      <c r="L182" t="s">
        <v>151</v>
      </c>
      <c r="M182" t="s">
        <v>151</v>
      </c>
      <c r="N182">
        <v>1201</v>
      </c>
      <c r="O182">
        <v>1201</v>
      </c>
      <c r="P182" t="s">
        <v>150</v>
      </c>
      <c r="Q182" t="s">
        <v>150</v>
      </c>
      <c r="R182" t="s">
        <v>150</v>
      </c>
      <c r="S182" t="s">
        <v>150</v>
      </c>
      <c r="T182" t="s">
        <v>151</v>
      </c>
      <c r="U182" t="s">
        <v>151</v>
      </c>
      <c r="V182" t="s">
        <v>150</v>
      </c>
      <c r="W182" t="s">
        <v>395</v>
      </c>
      <c r="X182" t="s">
        <v>153</v>
      </c>
      <c r="Y182">
        <v>41146</v>
      </c>
      <c r="Z182">
        <v>41119</v>
      </c>
      <c r="AA182" t="s">
        <v>74</v>
      </c>
      <c r="AB182">
        <v>2013</v>
      </c>
      <c r="AC182" t="s">
        <v>154</v>
      </c>
      <c r="AE182">
        <v>0</v>
      </c>
      <c r="AG182">
        <v>0</v>
      </c>
      <c r="AH182">
        <v>0</v>
      </c>
      <c r="AI182">
        <v>0</v>
      </c>
    </row>
    <row r="183" spans="1:35">
      <c r="A183" t="s">
        <v>396</v>
      </c>
      <c r="B183" t="s">
        <v>150</v>
      </c>
      <c r="C183" t="s">
        <v>150</v>
      </c>
      <c r="D183" t="s">
        <v>150</v>
      </c>
      <c r="E183" t="s">
        <v>150</v>
      </c>
      <c r="F183" t="s">
        <v>151</v>
      </c>
      <c r="G183" t="s">
        <v>151</v>
      </c>
      <c r="H183" t="s">
        <v>151</v>
      </c>
      <c r="I183" t="s">
        <v>151</v>
      </c>
      <c r="J183" t="s">
        <v>151</v>
      </c>
      <c r="K183" t="s">
        <v>151</v>
      </c>
      <c r="L183" t="s">
        <v>151</v>
      </c>
      <c r="M183" t="s">
        <v>151</v>
      </c>
      <c r="N183">
        <v>1201</v>
      </c>
      <c r="O183">
        <v>1201</v>
      </c>
      <c r="P183" t="s">
        <v>150</v>
      </c>
      <c r="Q183" t="s">
        <v>150</v>
      </c>
      <c r="R183" t="s">
        <v>150</v>
      </c>
      <c r="S183" t="s">
        <v>150</v>
      </c>
      <c r="T183" t="s">
        <v>151</v>
      </c>
      <c r="U183" t="s">
        <v>151</v>
      </c>
      <c r="V183" t="s">
        <v>150</v>
      </c>
      <c r="W183" t="s">
        <v>395</v>
      </c>
      <c r="X183" t="s">
        <v>153</v>
      </c>
      <c r="Y183">
        <v>41181</v>
      </c>
      <c r="Z183">
        <v>41147</v>
      </c>
      <c r="AA183" t="s">
        <v>74</v>
      </c>
      <c r="AB183">
        <v>2013</v>
      </c>
      <c r="AC183" t="s">
        <v>154</v>
      </c>
      <c r="AE183">
        <v>0</v>
      </c>
      <c r="AG183">
        <v>0</v>
      </c>
      <c r="AH183">
        <v>0</v>
      </c>
      <c r="AI183">
        <v>0</v>
      </c>
    </row>
    <row r="184" spans="1:35">
      <c r="A184" t="s">
        <v>397</v>
      </c>
      <c r="B184" t="s">
        <v>150</v>
      </c>
      <c r="C184" t="s">
        <v>150</v>
      </c>
      <c r="D184" t="s">
        <v>150</v>
      </c>
      <c r="E184" t="s">
        <v>150</v>
      </c>
      <c r="F184" t="s">
        <v>151</v>
      </c>
      <c r="G184" t="s">
        <v>151</v>
      </c>
      <c r="H184" t="s">
        <v>151</v>
      </c>
      <c r="I184" t="s">
        <v>151</v>
      </c>
      <c r="J184" t="s">
        <v>151</v>
      </c>
      <c r="K184" t="s">
        <v>151</v>
      </c>
      <c r="L184" t="s">
        <v>151</v>
      </c>
      <c r="M184" t="s">
        <v>151</v>
      </c>
      <c r="N184">
        <v>1201</v>
      </c>
      <c r="O184">
        <v>1201</v>
      </c>
      <c r="P184" t="s">
        <v>150</v>
      </c>
      <c r="Q184" t="s">
        <v>150</v>
      </c>
      <c r="R184" t="s">
        <v>150</v>
      </c>
      <c r="S184" t="s">
        <v>150</v>
      </c>
      <c r="T184" t="s">
        <v>151</v>
      </c>
      <c r="U184" t="s">
        <v>151</v>
      </c>
      <c r="V184" t="s">
        <v>150</v>
      </c>
      <c r="W184" t="s">
        <v>395</v>
      </c>
      <c r="X184" t="s">
        <v>153</v>
      </c>
      <c r="Y184">
        <v>41209</v>
      </c>
      <c r="Z184">
        <v>41182</v>
      </c>
      <c r="AA184" t="s">
        <v>75</v>
      </c>
      <c r="AB184">
        <v>2013</v>
      </c>
      <c r="AC184" t="s">
        <v>157</v>
      </c>
      <c r="AE184">
        <v>425.52</v>
      </c>
      <c r="AG184">
        <v>425.52</v>
      </c>
      <c r="AH184">
        <v>425.52</v>
      </c>
      <c r="AI184">
        <v>425.52</v>
      </c>
    </row>
    <row r="185" spans="1:35">
      <c r="A185" t="s">
        <v>398</v>
      </c>
      <c r="B185" t="s">
        <v>150</v>
      </c>
      <c r="C185" t="s">
        <v>150</v>
      </c>
      <c r="D185" t="s">
        <v>150</v>
      </c>
      <c r="E185" t="s">
        <v>150</v>
      </c>
      <c r="F185" t="s">
        <v>151</v>
      </c>
      <c r="G185" t="s">
        <v>151</v>
      </c>
      <c r="H185" t="s">
        <v>151</v>
      </c>
      <c r="I185" t="s">
        <v>151</v>
      </c>
      <c r="J185" t="s">
        <v>151</v>
      </c>
      <c r="K185" t="s">
        <v>151</v>
      </c>
      <c r="L185" t="s">
        <v>151</v>
      </c>
      <c r="M185" t="s">
        <v>151</v>
      </c>
      <c r="N185">
        <v>1201</v>
      </c>
      <c r="O185">
        <v>1201</v>
      </c>
      <c r="P185" t="s">
        <v>150</v>
      </c>
      <c r="Q185" t="s">
        <v>150</v>
      </c>
      <c r="R185" t="s">
        <v>150</v>
      </c>
      <c r="S185" t="s">
        <v>150</v>
      </c>
      <c r="T185" t="s">
        <v>151</v>
      </c>
      <c r="U185" t="s">
        <v>151</v>
      </c>
      <c r="V185" t="s">
        <v>150</v>
      </c>
      <c r="W185" t="s">
        <v>399</v>
      </c>
      <c r="X185" t="s">
        <v>153</v>
      </c>
      <c r="Y185">
        <v>41146</v>
      </c>
      <c r="Z185">
        <v>41119</v>
      </c>
      <c r="AA185" t="s">
        <v>74</v>
      </c>
      <c r="AB185">
        <v>2013</v>
      </c>
      <c r="AC185" t="s">
        <v>154</v>
      </c>
      <c r="AE185">
        <v>0</v>
      </c>
      <c r="AG185">
        <v>0</v>
      </c>
      <c r="AH185">
        <v>0</v>
      </c>
      <c r="AI185">
        <v>0</v>
      </c>
    </row>
    <row r="186" spans="1:35">
      <c r="A186" t="s">
        <v>400</v>
      </c>
      <c r="B186" t="s">
        <v>150</v>
      </c>
      <c r="C186" t="s">
        <v>150</v>
      </c>
      <c r="D186" t="s">
        <v>150</v>
      </c>
      <c r="E186" t="s">
        <v>150</v>
      </c>
      <c r="F186" t="s">
        <v>151</v>
      </c>
      <c r="G186" t="s">
        <v>151</v>
      </c>
      <c r="H186" t="s">
        <v>151</v>
      </c>
      <c r="I186" t="s">
        <v>151</v>
      </c>
      <c r="J186" t="s">
        <v>151</v>
      </c>
      <c r="K186" t="s">
        <v>151</v>
      </c>
      <c r="L186" t="s">
        <v>151</v>
      </c>
      <c r="M186" t="s">
        <v>151</v>
      </c>
      <c r="N186">
        <v>1201</v>
      </c>
      <c r="O186">
        <v>1201</v>
      </c>
      <c r="P186" t="s">
        <v>150</v>
      </c>
      <c r="Q186" t="s">
        <v>150</v>
      </c>
      <c r="R186" t="s">
        <v>150</v>
      </c>
      <c r="S186" t="s">
        <v>150</v>
      </c>
      <c r="T186" t="s">
        <v>151</v>
      </c>
      <c r="U186" t="s">
        <v>151</v>
      </c>
      <c r="V186" t="s">
        <v>150</v>
      </c>
      <c r="W186" t="s">
        <v>399</v>
      </c>
      <c r="X186" t="s">
        <v>153</v>
      </c>
      <c r="Y186">
        <v>41181</v>
      </c>
      <c r="Z186">
        <v>41147</v>
      </c>
      <c r="AA186" t="s">
        <v>74</v>
      </c>
      <c r="AB186">
        <v>2013</v>
      </c>
      <c r="AC186" t="s">
        <v>154</v>
      </c>
      <c r="AE186">
        <v>0</v>
      </c>
      <c r="AG186">
        <v>0</v>
      </c>
      <c r="AH186">
        <v>0</v>
      </c>
      <c r="AI186">
        <v>0</v>
      </c>
    </row>
    <row r="187" spans="1:35">
      <c r="A187" t="s">
        <v>401</v>
      </c>
      <c r="B187" t="s">
        <v>150</v>
      </c>
      <c r="C187" t="s">
        <v>150</v>
      </c>
      <c r="D187" t="s">
        <v>150</v>
      </c>
      <c r="E187" t="s">
        <v>150</v>
      </c>
      <c r="F187" t="s">
        <v>151</v>
      </c>
      <c r="G187" t="s">
        <v>151</v>
      </c>
      <c r="H187" t="s">
        <v>151</v>
      </c>
      <c r="I187" t="s">
        <v>151</v>
      </c>
      <c r="J187" t="s">
        <v>151</v>
      </c>
      <c r="K187" t="s">
        <v>151</v>
      </c>
      <c r="L187" t="s">
        <v>151</v>
      </c>
      <c r="M187" t="s">
        <v>151</v>
      </c>
      <c r="N187">
        <v>1201</v>
      </c>
      <c r="O187">
        <v>1201</v>
      </c>
      <c r="P187" t="s">
        <v>150</v>
      </c>
      <c r="Q187" t="s">
        <v>150</v>
      </c>
      <c r="R187" t="s">
        <v>150</v>
      </c>
      <c r="S187" t="s">
        <v>150</v>
      </c>
      <c r="T187" t="s">
        <v>151</v>
      </c>
      <c r="U187" t="s">
        <v>151</v>
      </c>
      <c r="V187" t="s">
        <v>150</v>
      </c>
      <c r="W187" t="s">
        <v>399</v>
      </c>
      <c r="X187" t="s">
        <v>153</v>
      </c>
      <c r="Y187">
        <v>41209</v>
      </c>
      <c r="Z187">
        <v>41182</v>
      </c>
      <c r="AA187" t="s">
        <v>75</v>
      </c>
      <c r="AB187">
        <v>2013</v>
      </c>
      <c r="AC187" t="s">
        <v>157</v>
      </c>
      <c r="AE187">
        <v>425.52</v>
      </c>
      <c r="AG187">
        <v>425.52</v>
      </c>
      <c r="AH187">
        <v>425.52</v>
      </c>
      <c r="AI187">
        <v>425.52</v>
      </c>
    </row>
    <row r="188" spans="1:35">
      <c r="A188" t="s">
        <v>402</v>
      </c>
      <c r="B188" t="s">
        <v>150</v>
      </c>
      <c r="C188" t="s">
        <v>150</v>
      </c>
      <c r="D188" t="s">
        <v>150</v>
      </c>
      <c r="E188" t="s">
        <v>150</v>
      </c>
      <c r="F188" t="s">
        <v>151</v>
      </c>
      <c r="G188" t="s">
        <v>151</v>
      </c>
      <c r="H188" t="s">
        <v>151</v>
      </c>
      <c r="I188" t="s">
        <v>151</v>
      </c>
      <c r="J188" t="s">
        <v>151</v>
      </c>
      <c r="K188" t="s">
        <v>151</v>
      </c>
      <c r="L188" t="s">
        <v>151</v>
      </c>
      <c r="M188" t="s">
        <v>151</v>
      </c>
      <c r="N188">
        <v>1201</v>
      </c>
      <c r="O188">
        <v>1201</v>
      </c>
      <c r="P188" t="s">
        <v>150</v>
      </c>
      <c r="Q188" t="s">
        <v>150</v>
      </c>
      <c r="R188" t="s">
        <v>150</v>
      </c>
      <c r="S188" t="s">
        <v>150</v>
      </c>
      <c r="T188" t="s">
        <v>151</v>
      </c>
      <c r="U188" t="s">
        <v>151</v>
      </c>
      <c r="V188" t="s">
        <v>150</v>
      </c>
      <c r="W188" t="s">
        <v>403</v>
      </c>
      <c r="X188" t="s">
        <v>153</v>
      </c>
      <c r="Y188">
        <v>41146</v>
      </c>
      <c r="Z188">
        <v>41119</v>
      </c>
      <c r="AA188" t="s">
        <v>74</v>
      </c>
      <c r="AB188">
        <v>2013</v>
      </c>
      <c r="AC188" t="s">
        <v>154</v>
      </c>
      <c r="AE188">
        <v>0</v>
      </c>
      <c r="AG188">
        <v>0</v>
      </c>
      <c r="AH188">
        <v>0</v>
      </c>
      <c r="AI188">
        <v>0</v>
      </c>
    </row>
    <row r="189" spans="1:35">
      <c r="A189" t="s">
        <v>404</v>
      </c>
      <c r="B189" t="s">
        <v>150</v>
      </c>
      <c r="C189" t="s">
        <v>150</v>
      </c>
      <c r="D189" t="s">
        <v>150</v>
      </c>
      <c r="E189" t="s">
        <v>150</v>
      </c>
      <c r="F189" t="s">
        <v>151</v>
      </c>
      <c r="G189" t="s">
        <v>151</v>
      </c>
      <c r="H189" t="s">
        <v>151</v>
      </c>
      <c r="I189" t="s">
        <v>151</v>
      </c>
      <c r="J189" t="s">
        <v>151</v>
      </c>
      <c r="K189" t="s">
        <v>151</v>
      </c>
      <c r="L189" t="s">
        <v>151</v>
      </c>
      <c r="M189" t="s">
        <v>151</v>
      </c>
      <c r="N189">
        <v>1201</v>
      </c>
      <c r="O189">
        <v>1201</v>
      </c>
      <c r="P189" t="s">
        <v>150</v>
      </c>
      <c r="Q189" t="s">
        <v>150</v>
      </c>
      <c r="R189" t="s">
        <v>150</v>
      </c>
      <c r="S189" t="s">
        <v>150</v>
      </c>
      <c r="T189" t="s">
        <v>151</v>
      </c>
      <c r="U189" t="s">
        <v>151</v>
      </c>
      <c r="V189" t="s">
        <v>150</v>
      </c>
      <c r="W189" t="s">
        <v>403</v>
      </c>
      <c r="X189" t="s">
        <v>153</v>
      </c>
      <c r="Y189">
        <v>41181</v>
      </c>
      <c r="Z189">
        <v>41147</v>
      </c>
      <c r="AA189" t="s">
        <v>74</v>
      </c>
      <c r="AB189">
        <v>2013</v>
      </c>
      <c r="AC189" t="s">
        <v>154</v>
      </c>
      <c r="AE189">
        <v>0</v>
      </c>
      <c r="AG189">
        <v>0</v>
      </c>
      <c r="AH189">
        <v>0</v>
      </c>
      <c r="AI189">
        <v>0</v>
      </c>
    </row>
    <row r="190" spans="1:35">
      <c r="A190" t="s">
        <v>405</v>
      </c>
      <c r="B190" t="s">
        <v>150</v>
      </c>
      <c r="C190" t="s">
        <v>150</v>
      </c>
      <c r="D190" t="s">
        <v>150</v>
      </c>
      <c r="E190" t="s">
        <v>150</v>
      </c>
      <c r="F190" t="s">
        <v>151</v>
      </c>
      <c r="G190" t="s">
        <v>151</v>
      </c>
      <c r="H190" t="s">
        <v>151</v>
      </c>
      <c r="I190" t="s">
        <v>151</v>
      </c>
      <c r="J190" t="s">
        <v>151</v>
      </c>
      <c r="K190" t="s">
        <v>151</v>
      </c>
      <c r="L190" t="s">
        <v>151</v>
      </c>
      <c r="M190" t="s">
        <v>151</v>
      </c>
      <c r="N190">
        <v>1201</v>
      </c>
      <c r="O190">
        <v>1201</v>
      </c>
      <c r="P190" t="s">
        <v>150</v>
      </c>
      <c r="Q190" t="s">
        <v>150</v>
      </c>
      <c r="R190" t="s">
        <v>150</v>
      </c>
      <c r="S190" t="s">
        <v>150</v>
      </c>
      <c r="T190" t="s">
        <v>151</v>
      </c>
      <c r="U190" t="s">
        <v>151</v>
      </c>
      <c r="V190" t="s">
        <v>150</v>
      </c>
      <c r="W190" t="s">
        <v>403</v>
      </c>
      <c r="X190" t="s">
        <v>153</v>
      </c>
      <c r="Y190">
        <v>41209</v>
      </c>
      <c r="Z190">
        <v>41182</v>
      </c>
      <c r="AA190" t="s">
        <v>75</v>
      </c>
      <c r="AB190">
        <v>2013</v>
      </c>
      <c r="AC190" t="s">
        <v>157</v>
      </c>
      <c r="AE190">
        <v>425.52</v>
      </c>
      <c r="AG190">
        <v>425.52</v>
      </c>
      <c r="AH190">
        <v>425.52</v>
      </c>
      <c r="AI190">
        <v>425.52</v>
      </c>
    </row>
    <row r="191" spans="1:35">
      <c r="A191" t="s">
        <v>406</v>
      </c>
      <c r="B191" t="s">
        <v>150</v>
      </c>
      <c r="C191" t="s">
        <v>150</v>
      </c>
      <c r="D191" t="s">
        <v>150</v>
      </c>
      <c r="E191" t="s">
        <v>150</v>
      </c>
      <c r="F191" t="s">
        <v>151</v>
      </c>
      <c r="G191" t="s">
        <v>151</v>
      </c>
      <c r="H191" t="s">
        <v>151</v>
      </c>
      <c r="I191" t="s">
        <v>151</v>
      </c>
      <c r="J191" t="s">
        <v>151</v>
      </c>
      <c r="K191" t="s">
        <v>151</v>
      </c>
      <c r="L191" t="s">
        <v>151</v>
      </c>
      <c r="M191" t="s">
        <v>151</v>
      </c>
      <c r="N191">
        <v>1201</v>
      </c>
      <c r="O191">
        <v>1201</v>
      </c>
      <c r="P191" t="s">
        <v>150</v>
      </c>
      <c r="Q191" t="s">
        <v>150</v>
      </c>
      <c r="R191" t="s">
        <v>150</v>
      </c>
      <c r="S191" t="s">
        <v>150</v>
      </c>
      <c r="T191" t="s">
        <v>151</v>
      </c>
      <c r="U191" t="s">
        <v>151</v>
      </c>
      <c r="V191" t="s">
        <v>150</v>
      </c>
      <c r="W191" t="s">
        <v>407</v>
      </c>
      <c r="X191" t="s">
        <v>153</v>
      </c>
      <c r="Y191">
        <v>41146</v>
      </c>
      <c r="Z191">
        <v>41119</v>
      </c>
      <c r="AA191" t="s">
        <v>74</v>
      </c>
      <c r="AB191">
        <v>2013</v>
      </c>
      <c r="AC191" t="s">
        <v>154</v>
      </c>
      <c r="AE191">
        <v>0</v>
      </c>
      <c r="AG191">
        <v>0</v>
      </c>
      <c r="AH191">
        <v>0</v>
      </c>
      <c r="AI191">
        <v>0</v>
      </c>
    </row>
    <row r="192" spans="1:35">
      <c r="A192" t="s">
        <v>408</v>
      </c>
      <c r="B192" t="s">
        <v>150</v>
      </c>
      <c r="C192" t="s">
        <v>150</v>
      </c>
      <c r="D192" t="s">
        <v>150</v>
      </c>
      <c r="E192" t="s">
        <v>150</v>
      </c>
      <c r="F192" t="s">
        <v>151</v>
      </c>
      <c r="G192" t="s">
        <v>151</v>
      </c>
      <c r="H192" t="s">
        <v>151</v>
      </c>
      <c r="I192" t="s">
        <v>151</v>
      </c>
      <c r="J192" t="s">
        <v>151</v>
      </c>
      <c r="K192" t="s">
        <v>151</v>
      </c>
      <c r="L192" t="s">
        <v>151</v>
      </c>
      <c r="M192" t="s">
        <v>151</v>
      </c>
      <c r="N192">
        <v>1201</v>
      </c>
      <c r="O192">
        <v>1201</v>
      </c>
      <c r="P192" t="s">
        <v>150</v>
      </c>
      <c r="Q192" t="s">
        <v>150</v>
      </c>
      <c r="R192" t="s">
        <v>150</v>
      </c>
      <c r="S192" t="s">
        <v>150</v>
      </c>
      <c r="T192" t="s">
        <v>151</v>
      </c>
      <c r="U192" t="s">
        <v>151</v>
      </c>
      <c r="V192" t="s">
        <v>150</v>
      </c>
      <c r="W192" t="s">
        <v>407</v>
      </c>
      <c r="X192" t="s">
        <v>153</v>
      </c>
      <c r="Y192">
        <v>41181</v>
      </c>
      <c r="Z192">
        <v>41147</v>
      </c>
      <c r="AA192" t="s">
        <v>74</v>
      </c>
      <c r="AB192">
        <v>2013</v>
      </c>
      <c r="AC192" t="s">
        <v>154</v>
      </c>
      <c r="AE192">
        <v>0</v>
      </c>
      <c r="AG192">
        <v>0</v>
      </c>
      <c r="AH192">
        <v>0</v>
      </c>
      <c r="AI192">
        <v>0</v>
      </c>
    </row>
    <row r="193" spans="1:35">
      <c r="A193" t="s">
        <v>409</v>
      </c>
      <c r="B193" t="s">
        <v>150</v>
      </c>
      <c r="C193" t="s">
        <v>150</v>
      </c>
      <c r="D193" t="s">
        <v>150</v>
      </c>
      <c r="E193" t="s">
        <v>150</v>
      </c>
      <c r="F193" t="s">
        <v>151</v>
      </c>
      <c r="G193" t="s">
        <v>151</v>
      </c>
      <c r="H193" t="s">
        <v>151</v>
      </c>
      <c r="I193" t="s">
        <v>151</v>
      </c>
      <c r="J193" t="s">
        <v>151</v>
      </c>
      <c r="K193" t="s">
        <v>151</v>
      </c>
      <c r="L193" t="s">
        <v>151</v>
      </c>
      <c r="M193" t="s">
        <v>151</v>
      </c>
      <c r="N193">
        <v>1201</v>
      </c>
      <c r="O193">
        <v>1201</v>
      </c>
      <c r="P193" t="s">
        <v>150</v>
      </c>
      <c r="Q193" t="s">
        <v>150</v>
      </c>
      <c r="R193" t="s">
        <v>150</v>
      </c>
      <c r="S193" t="s">
        <v>150</v>
      </c>
      <c r="T193" t="s">
        <v>151</v>
      </c>
      <c r="U193" t="s">
        <v>151</v>
      </c>
      <c r="V193" t="s">
        <v>150</v>
      </c>
      <c r="W193" t="s">
        <v>407</v>
      </c>
      <c r="X193" t="s">
        <v>153</v>
      </c>
      <c r="Y193">
        <v>41209</v>
      </c>
      <c r="Z193">
        <v>41182</v>
      </c>
      <c r="AA193" t="s">
        <v>75</v>
      </c>
      <c r="AB193">
        <v>2013</v>
      </c>
      <c r="AC193" t="s">
        <v>157</v>
      </c>
      <c r="AE193">
        <v>425.52</v>
      </c>
      <c r="AG193">
        <v>425.52</v>
      </c>
      <c r="AH193">
        <v>425.52</v>
      </c>
      <c r="AI193">
        <v>425.52</v>
      </c>
    </row>
    <row r="194" spans="1:35">
      <c r="A194" t="s">
        <v>410</v>
      </c>
      <c r="B194" t="s">
        <v>150</v>
      </c>
      <c r="C194" t="s">
        <v>150</v>
      </c>
      <c r="D194" t="s">
        <v>150</v>
      </c>
      <c r="E194" t="s">
        <v>150</v>
      </c>
      <c r="F194" t="s">
        <v>151</v>
      </c>
      <c r="G194" t="s">
        <v>151</v>
      </c>
      <c r="H194" t="s">
        <v>151</v>
      </c>
      <c r="I194" t="s">
        <v>151</v>
      </c>
      <c r="J194" t="s">
        <v>151</v>
      </c>
      <c r="K194" t="s">
        <v>151</v>
      </c>
      <c r="L194" t="s">
        <v>151</v>
      </c>
      <c r="M194" t="s">
        <v>151</v>
      </c>
      <c r="N194">
        <v>1201</v>
      </c>
      <c r="O194">
        <v>1201</v>
      </c>
      <c r="P194" t="s">
        <v>150</v>
      </c>
      <c r="Q194" t="s">
        <v>150</v>
      </c>
      <c r="R194" t="s">
        <v>150</v>
      </c>
      <c r="S194" t="s">
        <v>150</v>
      </c>
      <c r="T194" t="s">
        <v>151</v>
      </c>
      <c r="U194" t="s">
        <v>151</v>
      </c>
      <c r="V194" t="s">
        <v>150</v>
      </c>
      <c r="W194" t="s">
        <v>411</v>
      </c>
      <c r="X194" t="s">
        <v>153</v>
      </c>
      <c r="Y194">
        <v>41146</v>
      </c>
      <c r="Z194">
        <v>41119</v>
      </c>
      <c r="AA194" t="s">
        <v>74</v>
      </c>
      <c r="AB194">
        <v>2013</v>
      </c>
      <c r="AC194" t="s">
        <v>154</v>
      </c>
      <c r="AE194">
        <v>0</v>
      </c>
      <c r="AG194">
        <v>0</v>
      </c>
      <c r="AH194">
        <v>0</v>
      </c>
      <c r="AI194">
        <v>0</v>
      </c>
    </row>
    <row r="195" spans="1:35">
      <c r="A195" t="s">
        <v>412</v>
      </c>
      <c r="B195" t="s">
        <v>150</v>
      </c>
      <c r="C195" t="s">
        <v>150</v>
      </c>
      <c r="D195" t="s">
        <v>150</v>
      </c>
      <c r="E195" t="s">
        <v>150</v>
      </c>
      <c r="F195" t="s">
        <v>151</v>
      </c>
      <c r="G195" t="s">
        <v>151</v>
      </c>
      <c r="H195" t="s">
        <v>151</v>
      </c>
      <c r="I195" t="s">
        <v>151</v>
      </c>
      <c r="J195" t="s">
        <v>151</v>
      </c>
      <c r="K195" t="s">
        <v>151</v>
      </c>
      <c r="L195" t="s">
        <v>151</v>
      </c>
      <c r="M195" t="s">
        <v>151</v>
      </c>
      <c r="N195">
        <v>1201</v>
      </c>
      <c r="O195">
        <v>1201</v>
      </c>
      <c r="P195" t="s">
        <v>150</v>
      </c>
      <c r="Q195" t="s">
        <v>150</v>
      </c>
      <c r="R195" t="s">
        <v>150</v>
      </c>
      <c r="S195" t="s">
        <v>150</v>
      </c>
      <c r="T195" t="s">
        <v>151</v>
      </c>
      <c r="U195" t="s">
        <v>151</v>
      </c>
      <c r="V195" t="s">
        <v>150</v>
      </c>
      <c r="W195" t="s">
        <v>411</v>
      </c>
      <c r="X195" t="s">
        <v>153</v>
      </c>
      <c r="Y195">
        <v>41181</v>
      </c>
      <c r="Z195">
        <v>41147</v>
      </c>
      <c r="AA195" t="s">
        <v>74</v>
      </c>
      <c r="AB195">
        <v>2013</v>
      </c>
      <c r="AC195" t="s">
        <v>154</v>
      </c>
      <c r="AE195">
        <v>0</v>
      </c>
      <c r="AG195">
        <v>0</v>
      </c>
      <c r="AH195">
        <v>0</v>
      </c>
      <c r="AI195">
        <v>0</v>
      </c>
    </row>
    <row r="196" spans="1:35">
      <c r="A196" t="s">
        <v>413</v>
      </c>
      <c r="B196" t="s">
        <v>150</v>
      </c>
      <c r="C196" t="s">
        <v>150</v>
      </c>
      <c r="D196" t="s">
        <v>150</v>
      </c>
      <c r="E196" t="s">
        <v>150</v>
      </c>
      <c r="F196" t="s">
        <v>151</v>
      </c>
      <c r="G196" t="s">
        <v>151</v>
      </c>
      <c r="H196" t="s">
        <v>151</v>
      </c>
      <c r="I196" t="s">
        <v>151</v>
      </c>
      <c r="J196" t="s">
        <v>151</v>
      </c>
      <c r="K196" t="s">
        <v>151</v>
      </c>
      <c r="L196" t="s">
        <v>151</v>
      </c>
      <c r="M196" t="s">
        <v>151</v>
      </c>
      <c r="N196">
        <v>1201</v>
      </c>
      <c r="O196">
        <v>1201</v>
      </c>
      <c r="P196" t="s">
        <v>150</v>
      </c>
      <c r="Q196" t="s">
        <v>150</v>
      </c>
      <c r="R196" t="s">
        <v>150</v>
      </c>
      <c r="S196" t="s">
        <v>150</v>
      </c>
      <c r="T196" t="s">
        <v>151</v>
      </c>
      <c r="U196" t="s">
        <v>151</v>
      </c>
      <c r="V196" t="s">
        <v>150</v>
      </c>
      <c r="W196" t="s">
        <v>411</v>
      </c>
      <c r="X196" t="s">
        <v>153</v>
      </c>
      <c r="Y196">
        <v>41209</v>
      </c>
      <c r="Z196">
        <v>41182</v>
      </c>
      <c r="AA196" t="s">
        <v>75</v>
      </c>
      <c r="AB196">
        <v>2013</v>
      </c>
      <c r="AC196" t="s">
        <v>157</v>
      </c>
      <c r="AE196">
        <v>425.52</v>
      </c>
      <c r="AG196">
        <v>425.52</v>
      </c>
      <c r="AH196">
        <v>425.52</v>
      </c>
      <c r="AI196">
        <v>425.52</v>
      </c>
    </row>
    <row r="197" spans="1:35">
      <c r="A197" t="s">
        <v>414</v>
      </c>
      <c r="B197" t="s">
        <v>150</v>
      </c>
      <c r="C197" t="s">
        <v>150</v>
      </c>
      <c r="D197" t="s">
        <v>150</v>
      </c>
      <c r="E197" t="s">
        <v>150</v>
      </c>
      <c r="F197" t="s">
        <v>151</v>
      </c>
      <c r="G197" t="s">
        <v>151</v>
      </c>
      <c r="H197" t="s">
        <v>151</v>
      </c>
      <c r="I197" t="s">
        <v>151</v>
      </c>
      <c r="J197" t="s">
        <v>151</v>
      </c>
      <c r="K197" t="s">
        <v>151</v>
      </c>
      <c r="L197" t="s">
        <v>151</v>
      </c>
      <c r="M197" t="s">
        <v>151</v>
      </c>
      <c r="N197">
        <v>1201</v>
      </c>
      <c r="O197">
        <v>1201</v>
      </c>
      <c r="P197" t="s">
        <v>150</v>
      </c>
      <c r="Q197" t="s">
        <v>150</v>
      </c>
      <c r="R197" t="s">
        <v>150</v>
      </c>
      <c r="S197" t="s">
        <v>150</v>
      </c>
      <c r="T197" t="s">
        <v>151</v>
      </c>
      <c r="U197" t="s">
        <v>151</v>
      </c>
      <c r="V197" t="s">
        <v>150</v>
      </c>
      <c r="W197" t="s">
        <v>415</v>
      </c>
      <c r="X197" t="s">
        <v>153</v>
      </c>
      <c r="Y197">
        <v>41146</v>
      </c>
      <c r="Z197">
        <v>41119</v>
      </c>
      <c r="AA197" t="s">
        <v>74</v>
      </c>
      <c r="AB197">
        <v>2013</v>
      </c>
      <c r="AC197" t="s">
        <v>154</v>
      </c>
      <c r="AE197">
        <v>0</v>
      </c>
      <c r="AG197">
        <v>0</v>
      </c>
      <c r="AH197">
        <v>0</v>
      </c>
      <c r="AI197">
        <v>0</v>
      </c>
    </row>
    <row r="198" spans="1:35">
      <c r="A198" t="s">
        <v>416</v>
      </c>
      <c r="B198" t="s">
        <v>150</v>
      </c>
      <c r="C198" t="s">
        <v>150</v>
      </c>
      <c r="D198" t="s">
        <v>150</v>
      </c>
      <c r="E198" t="s">
        <v>150</v>
      </c>
      <c r="F198" t="s">
        <v>151</v>
      </c>
      <c r="G198" t="s">
        <v>151</v>
      </c>
      <c r="H198" t="s">
        <v>151</v>
      </c>
      <c r="I198" t="s">
        <v>151</v>
      </c>
      <c r="J198" t="s">
        <v>151</v>
      </c>
      <c r="K198" t="s">
        <v>151</v>
      </c>
      <c r="L198" t="s">
        <v>151</v>
      </c>
      <c r="M198" t="s">
        <v>151</v>
      </c>
      <c r="N198">
        <v>1201</v>
      </c>
      <c r="O198">
        <v>1201</v>
      </c>
      <c r="P198" t="s">
        <v>150</v>
      </c>
      <c r="Q198" t="s">
        <v>150</v>
      </c>
      <c r="R198" t="s">
        <v>150</v>
      </c>
      <c r="S198" t="s">
        <v>150</v>
      </c>
      <c r="T198" t="s">
        <v>151</v>
      </c>
      <c r="U198" t="s">
        <v>151</v>
      </c>
      <c r="V198" t="s">
        <v>150</v>
      </c>
      <c r="W198" t="s">
        <v>415</v>
      </c>
      <c r="X198" t="s">
        <v>153</v>
      </c>
      <c r="Y198">
        <v>41181</v>
      </c>
      <c r="Z198">
        <v>41147</v>
      </c>
      <c r="AA198" t="s">
        <v>74</v>
      </c>
      <c r="AB198">
        <v>2013</v>
      </c>
      <c r="AC198" t="s">
        <v>154</v>
      </c>
      <c r="AE198">
        <v>0</v>
      </c>
      <c r="AG198">
        <v>0</v>
      </c>
      <c r="AH198">
        <v>0</v>
      </c>
      <c r="AI198">
        <v>0</v>
      </c>
    </row>
    <row r="199" spans="1:35">
      <c r="A199" t="s">
        <v>417</v>
      </c>
      <c r="B199" t="s">
        <v>150</v>
      </c>
      <c r="C199" t="s">
        <v>150</v>
      </c>
      <c r="D199" t="s">
        <v>150</v>
      </c>
      <c r="E199" t="s">
        <v>150</v>
      </c>
      <c r="F199" t="s">
        <v>151</v>
      </c>
      <c r="G199" t="s">
        <v>151</v>
      </c>
      <c r="H199" t="s">
        <v>151</v>
      </c>
      <c r="I199" t="s">
        <v>151</v>
      </c>
      <c r="J199" t="s">
        <v>151</v>
      </c>
      <c r="K199" t="s">
        <v>151</v>
      </c>
      <c r="L199" t="s">
        <v>151</v>
      </c>
      <c r="M199" t="s">
        <v>151</v>
      </c>
      <c r="N199">
        <v>1201</v>
      </c>
      <c r="O199">
        <v>1201</v>
      </c>
      <c r="P199" t="s">
        <v>150</v>
      </c>
      <c r="Q199" t="s">
        <v>150</v>
      </c>
      <c r="R199" t="s">
        <v>150</v>
      </c>
      <c r="S199" t="s">
        <v>150</v>
      </c>
      <c r="T199" t="s">
        <v>151</v>
      </c>
      <c r="U199" t="s">
        <v>151</v>
      </c>
      <c r="V199" t="s">
        <v>150</v>
      </c>
      <c r="W199" t="s">
        <v>415</v>
      </c>
      <c r="X199" t="s">
        <v>153</v>
      </c>
      <c r="Y199">
        <v>41209</v>
      </c>
      <c r="Z199">
        <v>41182</v>
      </c>
      <c r="AA199" t="s">
        <v>75</v>
      </c>
      <c r="AB199">
        <v>2013</v>
      </c>
      <c r="AC199" t="s">
        <v>157</v>
      </c>
      <c r="AE199">
        <v>425.52</v>
      </c>
      <c r="AG199">
        <v>425.52</v>
      </c>
      <c r="AH199">
        <v>425.52</v>
      </c>
      <c r="AI199">
        <v>425.52</v>
      </c>
    </row>
    <row r="200" spans="1:35">
      <c r="A200" t="s">
        <v>418</v>
      </c>
      <c r="B200" t="s">
        <v>150</v>
      </c>
      <c r="C200" t="s">
        <v>150</v>
      </c>
      <c r="D200" t="s">
        <v>150</v>
      </c>
      <c r="E200" t="s">
        <v>150</v>
      </c>
      <c r="F200" t="s">
        <v>151</v>
      </c>
      <c r="G200" t="s">
        <v>151</v>
      </c>
      <c r="H200" t="s">
        <v>151</v>
      </c>
      <c r="I200" t="s">
        <v>151</v>
      </c>
      <c r="J200" t="s">
        <v>151</v>
      </c>
      <c r="K200" t="s">
        <v>151</v>
      </c>
      <c r="L200" t="s">
        <v>151</v>
      </c>
      <c r="M200" t="s">
        <v>151</v>
      </c>
      <c r="N200">
        <v>1201</v>
      </c>
      <c r="O200">
        <v>1201</v>
      </c>
      <c r="P200" t="s">
        <v>150</v>
      </c>
      <c r="Q200" t="s">
        <v>150</v>
      </c>
      <c r="R200" t="s">
        <v>150</v>
      </c>
      <c r="S200" t="s">
        <v>150</v>
      </c>
      <c r="T200" t="s">
        <v>151</v>
      </c>
      <c r="U200" t="s">
        <v>151</v>
      </c>
      <c r="V200" t="s">
        <v>150</v>
      </c>
      <c r="W200" t="s">
        <v>419</v>
      </c>
      <c r="X200" t="s">
        <v>153</v>
      </c>
      <c r="Y200">
        <v>41146</v>
      </c>
      <c r="Z200">
        <v>41119</v>
      </c>
      <c r="AA200" t="s">
        <v>74</v>
      </c>
      <c r="AB200">
        <v>2013</v>
      </c>
      <c r="AC200" t="s">
        <v>154</v>
      </c>
      <c r="AE200">
        <v>0</v>
      </c>
      <c r="AG200">
        <v>0</v>
      </c>
      <c r="AH200">
        <v>0</v>
      </c>
      <c r="AI200">
        <v>0</v>
      </c>
    </row>
    <row r="201" spans="1:35">
      <c r="A201" t="s">
        <v>420</v>
      </c>
      <c r="B201" t="s">
        <v>150</v>
      </c>
      <c r="C201" t="s">
        <v>150</v>
      </c>
      <c r="D201" t="s">
        <v>150</v>
      </c>
      <c r="E201" t="s">
        <v>150</v>
      </c>
      <c r="F201" t="s">
        <v>151</v>
      </c>
      <c r="G201" t="s">
        <v>151</v>
      </c>
      <c r="H201" t="s">
        <v>151</v>
      </c>
      <c r="I201" t="s">
        <v>151</v>
      </c>
      <c r="J201" t="s">
        <v>151</v>
      </c>
      <c r="K201" t="s">
        <v>151</v>
      </c>
      <c r="L201" t="s">
        <v>151</v>
      </c>
      <c r="M201" t="s">
        <v>151</v>
      </c>
      <c r="N201">
        <v>1201</v>
      </c>
      <c r="O201">
        <v>1201</v>
      </c>
      <c r="P201" t="s">
        <v>150</v>
      </c>
      <c r="Q201" t="s">
        <v>150</v>
      </c>
      <c r="R201" t="s">
        <v>150</v>
      </c>
      <c r="S201" t="s">
        <v>150</v>
      </c>
      <c r="T201" t="s">
        <v>151</v>
      </c>
      <c r="U201" t="s">
        <v>151</v>
      </c>
      <c r="V201" t="s">
        <v>150</v>
      </c>
      <c r="W201" t="s">
        <v>419</v>
      </c>
      <c r="X201" t="s">
        <v>153</v>
      </c>
      <c r="Y201">
        <v>41181</v>
      </c>
      <c r="Z201">
        <v>41147</v>
      </c>
      <c r="AA201" t="s">
        <v>74</v>
      </c>
      <c r="AB201">
        <v>2013</v>
      </c>
      <c r="AC201" t="s">
        <v>154</v>
      </c>
      <c r="AE201">
        <v>0</v>
      </c>
      <c r="AG201">
        <v>0</v>
      </c>
      <c r="AH201">
        <v>0</v>
      </c>
      <c r="AI201">
        <v>0</v>
      </c>
    </row>
    <row r="202" spans="1:35">
      <c r="A202" t="s">
        <v>421</v>
      </c>
      <c r="B202" t="s">
        <v>150</v>
      </c>
      <c r="C202" t="s">
        <v>150</v>
      </c>
      <c r="D202" t="s">
        <v>150</v>
      </c>
      <c r="E202" t="s">
        <v>150</v>
      </c>
      <c r="F202" t="s">
        <v>151</v>
      </c>
      <c r="G202" t="s">
        <v>151</v>
      </c>
      <c r="H202" t="s">
        <v>151</v>
      </c>
      <c r="I202" t="s">
        <v>151</v>
      </c>
      <c r="J202" t="s">
        <v>151</v>
      </c>
      <c r="K202" t="s">
        <v>151</v>
      </c>
      <c r="L202" t="s">
        <v>151</v>
      </c>
      <c r="M202" t="s">
        <v>151</v>
      </c>
      <c r="N202">
        <v>1201</v>
      </c>
      <c r="O202">
        <v>1201</v>
      </c>
      <c r="P202" t="s">
        <v>150</v>
      </c>
      <c r="Q202" t="s">
        <v>150</v>
      </c>
      <c r="R202" t="s">
        <v>150</v>
      </c>
      <c r="S202" t="s">
        <v>150</v>
      </c>
      <c r="T202" t="s">
        <v>151</v>
      </c>
      <c r="U202" t="s">
        <v>151</v>
      </c>
      <c r="V202" t="s">
        <v>150</v>
      </c>
      <c r="W202" t="s">
        <v>419</v>
      </c>
      <c r="X202" t="s">
        <v>153</v>
      </c>
      <c r="Y202">
        <v>41209</v>
      </c>
      <c r="Z202">
        <v>41182</v>
      </c>
      <c r="AA202" t="s">
        <v>75</v>
      </c>
      <c r="AB202">
        <v>2013</v>
      </c>
      <c r="AC202" t="s">
        <v>157</v>
      </c>
      <c r="AE202">
        <v>425.52</v>
      </c>
      <c r="AG202">
        <v>425.52</v>
      </c>
      <c r="AH202">
        <v>425.52</v>
      </c>
      <c r="AI202">
        <v>425.52</v>
      </c>
    </row>
    <row r="203" spans="1:35">
      <c r="A203" t="s">
        <v>422</v>
      </c>
      <c r="B203" t="s">
        <v>150</v>
      </c>
      <c r="C203" t="s">
        <v>150</v>
      </c>
      <c r="D203" t="s">
        <v>150</v>
      </c>
      <c r="E203" t="s">
        <v>150</v>
      </c>
      <c r="F203" t="s">
        <v>151</v>
      </c>
      <c r="G203" t="s">
        <v>151</v>
      </c>
      <c r="H203" t="s">
        <v>151</v>
      </c>
      <c r="I203" t="s">
        <v>151</v>
      </c>
      <c r="J203" t="s">
        <v>151</v>
      </c>
      <c r="K203" t="s">
        <v>151</v>
      </c>
      <c r="L203" t="s">
        <v>151</v>
      </c>
      <c r="M203" t="s">
        <v>151</v>
      </c>
      <c r="N203">
        <v>1201</v>
      </c>
      <c r="O203">
        <v>1201</v>
      </c>
      <c r="P203" t="s">
        <v>150</v>
      </c>
      <c r="Q203" t="s">
        <v>150</v>
      </c>
      <c r="R203" t="s">
        <v>150</v>
      </c>
      <c r="S203" t="s">
        <v>150</v>
      </c>
      <c r="T203" t="s">
        <v>151</v>
      </c>
      <c r="U203" t="s">
        <v>151</v>
      </c>
      <c r="V203" t="s">
        <v>150</v>
      </c>
      <c r="W203" t="s">
        <v>423</v>
      </c>
      <c r="X203" t="s">
        <v>153</v>
      </c>
      <c r="Y203">
        <v>41146</v>
      </c>
      <c r="Z203">
        <v>41119</v>
      </c>
      <c r="AA203" t="s">
        <v>74</v>
      </c>
      <c r="AB203">
        <v>2013</v>
      </c>
      <c r="AC203" t="s">
        <v>154</v>
      </c>
      <c r="AE203">
        <v>0</v>
      </c>
      <c r="AG203">
        <v>0</v>
      </c>
      <c r="AH203">
        <v>0</v>
      </c>
      <c r="AI203">
        <v>0</v>
      </c>
    </row>
    <row r="204" spans="1:35">
      <c r="A204" t="s">
        <v>424</v>
      </c>
      <c r="B204" t="s">
        <v>150</v>
      </c>
      <c r="C204" t="s">
        <v>150</v>
      </c>
      <c r="D204" t="s">
        <v>150</v>
      </c>
      <c r="E204" t="s">
        <v>150</v>
      </c>
      <c r="F204" t="s">
        <v>151</v>
      </c>
      <c r="G204" t="s">
        <v>151</v>
      </c>
      <c r="H204" t="s">
        <v>151</v>
      </c>
      <c r="I204" t="s">
        <v>151</v>
      </c>
      <c r="J204" t="s">
        <v>151</v>
      </c>
      <c r="K204" t="s">
        <v>151</v>
      </c>
      <c r="L204" t="s">
        <v>151</v>
      </c>
      <c r="M204" t="s">
        <v>151</v>
      </c>
      <c r="N204">
        <v>1201</v>
      </c>
      <c r="O204">
        <v>1201</v>
      </c>
      <c r="P204" t="s">
        <v>150</v>
      </c>
      <c r="Q204" t="s">
        <v>150</v>
      </c>
      <c r="R204" t="s">
        <v>150</v>
      </c>
      <c r="S204" t="s">
        <v>150</v>
      </c>
      <c r="T204" t="s">
        <v>151</v>
      </c>
      <c r="U204" t="s">
        <v>151</v>
      </c>
      <c r="V204" t="s">
        <v>150</v>
      </c>
      <c r="W204" t="s">
        <v>423</v>
      </c>
      <c r="X204" t="s">
        <v>153</v>
      </c>
      <c r="Y204">
        <v>41181</v>
      </c>
      <c r="Z204">
        <v>41147</v>
      </c>
      <c r="AA204" t="s">
        <v>74</v>
      </c>
      <c r="AB204">
        <v>2013</v>
      </c>
      <c r="AC204" t="s">
        <v>154</v>
      </c>
      <c r="AE204">
        <v>0</v>
      </c>
      <c r="AG204">
        <v>0</v>
      </c>
      <c r="AH204">
        <v>0</v>
      </c>
      <c r="AI204">
        <v>0</v>
      </c>
    </row>
    <row r="205" spans="1:35">
      <c r="A205" t="s">
        <v>425</v>
      </c>
      <c r="B205" t="s">
        <v>150</v>
      </c>
      <c r="C205" t="s">
        <v>150</v>
      </c>
      <c r="D205" t="s">
        <v>150</v>
      </c>
      <c r="E205" t="s">
        <v>150</v>
      </c>
      <c r="F205" t="s">
        <v>151</v>
      </c>
      <c r="G205" t="s">
        <v>151</v>
      </c>
      <c r="H205" t="s">
        <v>151</v>
      </c>
      <c r="I205" t="s">
        <v>151</v>
      </c>
      <c r="J205" t="s">
        <v>151</v>
      </c>
      <c r="K205" t="s">
        <v>151</v>
      </c>
      <c r="L205" t="s">
        <v>151</v>
      </c>
      <c r="M205" t="s">
        <v>151</v>
      </c>
      <c r="N205">
        <v>1201</v>
      </c>
      <c r="O205">
        <v>1201</v>
      </c>
      <c r="P205" t="s">
        <v>150</v>
      </c>
      <c r="Q205" t="s">
        <v>150</v>
      </c>
      <c r="R205" t="s">
        <v>150</v>
      </c>
      <c r="S205" t="s">
        <v>150</v>
      </c>
      <c r="T205" t="s">
        <v>151</v>
      </c>
      <c r="U205" t="s">
        <v>151</v>
      </c>
      <c r="V205" t="s">
        <v>150</v>
      </c>
      <c r="W205" t="s">
        <v>423</v>
      </c>
      <c r="X205" t="s">
        <v>153</v>
      </c>
      <c r="Y205">
        <v>41209</v>
      </c>
      <c r="Z205">
        <v>41182</v>
      </c>
      <c r="AA205" t="s">
        <v>75</v>
      </c>
      <c r="AB205">
        <v>2013</v>
      </c>
      <c r="AC205" t="s">
        <v>157</v>
      </c>
      <c r="AE205">
        <v>425.52</v>
      </c>
      <c r="AG205">
        <v>425.52</v>
      </c>
      <c r="AH205">
        <v>425.52</v>
      </c>
      <c r="AI205">
        <v>425.52</v>
      </c>
    </row>
    <row r="206" spans="1:35">
      <c r="A206" t="s">
        <v>426</v>
      </c>
      <c r="B206" t="s">
        <v>150</v>
      </c>
      <c r="C206" t="s">
        <v>150</v>
      </c>
      <c r="D206" t="s">
        <v>150</v>
      </c>
      <c r="E206" t="s">
        <v>150</v>
      </c>
      <c r="F206" t="s">
        <v>151</v>
      </c>
      <c r="G206" t="s">
        <v>151</v>
      </c>
      <c r="H206" t="s">
        <v>151</v>
      </c>
      <c r="I206" t="s">
        <v>151</v>
      </c>
      <c r="J206" t="s">
        <v>151</v>
      </c>
      <c r="K206" t="s">
        <v>151</v>
      </c>
      <c r="L206" t="s">
        <v>151</v>
      </c>
      <c r="M206" t="s">
        <v>151</v>
      </c>
      <c r="N206">
        <v>1201</v>
      </c>
      <c r="O206">
        <v>1201</v>
      </c>
      <c r="P206" t="s">
        <v>150</v>
      </c>
      <c r="Q206" t="s">
        <v>150</v>
      </c>
      <c r="R206" t="s">
        <v>150</v>
      </c>
      <c r="S206" t="s">
        <v>150</v>
      </c>
      <c r="T206" t="s">
        <v>151</v>
      </c>
      <c r="U206" t="s">
        <v>151</v>
      </c>
      <c r="V206" t="s">
        <v>150</v>
      </c>
      <c r="W206" t="s">
        <v>427</v>
      </c>
      <c r="X206" t="s">
        <v>153</v>
      </c>
      <c r="Y206">
        <v>41146</v>
      </c>
      <c r="Z206">
        <v>41119</v>
      </c>
      <c r="AA206" t="s">
        <v>74</v>
      </c>
      <c r="AB206">
        <v>2013</v>
      </c>
      <c r="AC206" t="s">
        <v>154</v>
      </c>
      <c r="AE206">
        <v>0</v>
      </c>
      <c r="AG206">
        <v>0</v>
      </c>
      <c r="AH206">
        <v>0</v>
      </c>
      <c r="AI206">
        <v>0</v>
      </c>
    </row>
    <row r="207" spans="1:35">
      <c r="A207" t="s">
        <v>428</v>
      </c>
      <c r="B207" t="s">
        <v>150</v>
      </c>
      <c r="C207" t="s">
        <v>150</v>
      </c>
      <c r="D207" t="s">
        <v>150</v>
      </c>
      <c r="E207" t="s">
        <v>150</v>
      </c>
      <c r="F207" t="s">
        <v>151</v>
      </c>
      <c r="G207" t="s">
        <v>151</v>
      </c>
      <c r="H207" t="s">
        <v>151</v>
      </c>
      <c r="I207" t="s">
        <v>151</v>
      </c>
      <c r="J207" t="s">
        <v>151</v>
      </c>
      <c r="K207" t="s">
        <v>151</v>
      </c>
      <c r="L207" t="s">
        <v>151</v>
      </c>
      <c r="M207" t="s">
        <v>151</v>
      </c>
      <c r="N207">
        <v>1201</v>
      </c>
      <c r="O207">
        <v>1201</v>
      </c>
      <c r="P207" t="s">
        <v>150</v>
      </c>
      <c r="Q207" t="s">
        <v>150</v>
      </c>
      <c r="R207" t="s">
        <v>150</v>
      </c>
      <c r="S207" t="s">
        <v>150</v>
      </c>
      <c r="T207" t="s">
        <v>151</v>
      </c>
      <c r="U207" t="s">
        <v>151</v>
      </c>
      <c r="V207" t="s">
        <v>150</v>
      </c>
      <c r="W207" t="s">
        <v>427</v>
      </c>
      <c r="X207" t="s">
        <v>153</v>
      </c>
      <c r="Y207">
        <v>41181</v>
      </c>
      <c r="Z207">
        <v>41147</v>
      </c>
      <c r="AA207" t="s">
        <v>74</v>
      </c>
      <c r="AB207">
        <v>2013</v>
      </c>
      <c r="AC207" t="s">
        <v>154</v>
      </c>
      <c r="AE207">
        <v>0</v>
      </c>
      <c r="AG207">
        <v>0</v>
      </c>
      <c r="AH207">
        <v>0</v>
      </c>
      <c r="AI207">
        <v>0</v>
      </c>
    </row>
    <row r="208" spans="1:35">
      <c r="A208" t="s">
        <v>429</v>
      </c>
      <c r="B208" t="s">
        <v>150</v>
      </c>
      <c r="C208" t="s">
        <v>150</v>
      </c>
      <c r="D208" t="s">
        <v>150</v>
      </c>
      <c r="E208" t="s">
        <v>150</v>
      </c>
      <c r="F208" t="s">
        <v>151</v>
      </c>
      <c r="G208" t="s">
        <v>151</v>
      </c>
      <c r="H208" t="s">
        <v>151</v>
      </c>
      <c r="I208" t="s">
        <v>151</v>
      </c>
      <c r="J208" t="s">
        <v>151</v>
      </c>
      <c r="K208" t="s">
        <v>151</v>
      </c>
      <c r="L208" t="s">
        <v>151</v>
      </c>
      <c r="M208" t="s">
        <v>151</v>
      </c>
      <c r="N208">
        <v>1201</v>
      </c>
      <c r="O208">
        <v>1201</v>
      </c>
      <c r="P208" t="s">
        <v>150</v>
      </c>
      <c r="Q208" t="s">
        <v>150</v>
      </c>
      <c r="R208" t="s">
        <v>150</v>
      </c>
      <c r="S208" t="s">
        <v>150</v>
      </c>
      <c r="T208" t="s">
        <v>151</v>
      </c>
      <c r="U208" t="s">
        <v>151</v>
      </c>
      <c r="V208" t="s">
        <v>150</v>
      </c>
      <c r="W208" t="s">
        <v>427</v>
      </c>
      <c r="X208" t="s">
        <v>153</v>
      </c>
      <c r="Y208">
        <v>41209</v>
      </c>
      <c r="Z208">
        <v>41182</v>
      </c>
      <c r="AA208" t="s">
        <v>75</v>
      </c>
      <c r="AB208">
        <v>2013</v>
      </c>
      <c r="AC208" t="s">
        <v>157</v>
      </c>
      <c r="AE208">
        <v>425.52</v>
      </c>
      <c r="AG208">
        <v>425.52</v>
      </c>
      <c r="AH208">
        <v>425.52</v>
      </c>
      <c r="AI208">
        <v>425.52</v>
      </c>
    </row>
    <row r="209" spans="1:35">
      <c r="A209" t="s">
        <v>430</v>
      </c>
      <c r="B209" t="s">
        <v>150</v>
      </c>
      <c r="C209" t="s">
        <v>150</v>
      </c>
      <c r="D209" t="s">
        <v>150</v>
      </c>
      <c r="E209" t="s">
        <v>150</v>
      </c>
      <c r="F209" t="s">
        <v>151</v>
      </c>
      <c r="G209" t="s">
        <v>151</v>
      </c>
      <c r="H209" t="s">
        <v>151</v>
      </c>
      <c r="I209" t="s">
        <v>151</v>
      </c>
      <c r="J209" t="s">
        <v>151</v>
      </c>
      <c r="K209" t="s">
        <v>151</v>
      </c>
      <c r="L209" t="s">
        <v>151</v>
      </c>
      <c r="M209" t="s">
        <v>151</v>
      </c>
      <c r="N209">
        <v>1201</v>
      </c>
      <c r="O209">
        <v>1201</v>
      </c>
      <c r="P209" t="s">
        <v>150</v>
      </c>
      <c r="Q209" t="s">
        <v>150</v>
      </c>
      <c r="R209" t="s">
        <v>150</v>
      </c>
      <c r="S209" t="s">
        <v>150</v>
      </c>
      <c r="T209" t="s">
        <v>151</v>
      </c>
      <c r="U209" t="s">
        <v>151</v>
      </c>
      <c r="V209" t="s">
        <v>150</v>
      </c>
      <c r="W209" t="s">
        <v>431</v>
      </c>
      <c r="X209" t="s">
        <v>153</v>
      </c>
      <c r="Y209">
        <v>41146</v>
      </c>
      <c r="Z209">
        <v>41119</v>
      </c>
      <c r="AA209" t="s">
        <v>74</v>
      </c>
      <c r="AB209">
        <v>2013</v>
      </c>
      <c r="AC209" t="s">
        <v>154</v>
      </c>
      <c r="AE209">
        <v>0</v>
      </c>
      <c r="AG209">
        <v>0</v>
      </c>
      <c r="AH209">
        <v>0</v>
      </c>
      <c r="AI209">
        <v>0</v>
      </c>
    </row>
    <row r="210" spans="1:35">
      <c r="A210" t="s">
        <v>432</v>
      </c>
      <c r="B210" t="s">
        <v>150</v>
      </c>
      <c r="C210" t="s">
        <v>150</v>
      </c>
      <c r="D210" t="s">
        <v>150</v>
      </c>
      <c r="E210" t="s">
        <v>150</v>
      </c>
      <c r="F210" t="s">
        <v>151</v>
      </c>
      <c r="G210" t="s">
        <v>151</v>
      </c>
      <c r="H210" t="s">
        <v>151</v>
      </c>
      <c r="I210" t="s">
        <v>151</v>
      </c>
      <c r="J210" t="s">
        <v>151</v>
      </c>
      <c r="K210" t="s">
        <v>151</v>
      </c>
      <c r="L210" t="s">
        <v>151</v>
      </c>
      <c r="M210" t="s">
        <v>151</v>
      </c>
      <c r="N210">
        <v>1201</v>
      </c>
      <c r="O210">
        <v>1201</v>
      </c>
      <c r="P210" t="s">
        <v>150</v>
      </c>
      <c r="Q210" t="s">
        <v>150</v>
      </c>
      <c r="R210" t="s">
        <v>150</v>
      </c>
      <c r="S210" t="s">
        <v>150</v>
      </c>
      <c r="T210" t="s">
        <v>151</v>
      </c>
      <c r="U210" t="s">
        <v>151</v>
      </c>
      <c r="V210" t="s">
        <v>150</v>
      </c>
      <c r="W210" t="s">
        <v>431</v>
      </c>
      <c r="X210" t="s">
        <v>153</v>
      </c>
      <c r="Y210">
        <v>41181</v>
      </c>
      <c r="Z210">
        <v>41147</v>
      </c>
      <c r="AA210" t="s">
        <v>74</v>
      </c>
      <c r="AB210">
        <v>2013</v>
      </c>
      <c r="AC210" t="s">
        <v>154</v>
      </c>
      <c r="AE210">
        <v>0</v>
      </c>
      <c r="AG210">
        <v>0</v>
      </c>
      <c r="AH210">
        <v>0</v>
      </c>
      <c r="AI210">
        <v>0</v>
      </c>
    </row>
    <row r="211" spans="1:35">
      <c r="A211" t="s">
        <v>433</v>
      </c>
      <c r="B211" t="s">
        <v>150</v>
      </c>
      <c r="C211" t="s">
        <v>150</v>
      </c>
      <c r="D211" t="s">
        <v>150</v>
      </c>
      <c r="E211" t="s">
        <v>150</v>
      </c>
      <c r="F211" t="s">
        <v>151</v>
      </c>
      <c r="G211" t="s">
        <v>151</v>
      </c>
      <c r="H211" t="s">
        <v>151</v>
      </c>
      <c r="I211" t="s">
        <v>151</v>
      </c>
      <c r="J211" t="s">
        <v>151</v>
      </c>
      <c r="K211" t="s">
        <v>151</v>
      </c>
      <c r="L211" t="s">
        <v>151</v>
      </c>
      <c r="M211" t="s">
        <v>151</v>
      </c>
      <c r="N211">
        <v>1201</v>
      </c>
      <c r="O211">
        <v>1201</v>
      </c>
      <c r="P211" t="s">
        <v>150</v>
      </c>
      <c r="Q211" t="s">
        <v>150</v>
      </c>
      <c r="R211" t="s">
        <v>150</v>
      </c>
      <c r="S211" t="s">
        <v>150</v>
      </c>
      <c r="T211" t="s">
        <v>151</v>
      </c>
      <c r="U211" t="s">
        <v>151</v>
      </c>
      <c r="V211" t="s">
        <v>150</v>
      </c>
      <c r="W211" t="s">
        <v>431</v>
      </c>
      <c r="X211" t="s">
        <v>153</v>
      </c>
      <c r="Y211">
        <v>41209</v>
      </c>
      <c r="Z211">
        <v>41182</v>
      </c>
      <c r="AA211" t="s">
        <v>75</v>
      </c>
      <c r="AB211">
        <v>2013</v>
      </c>
      <c r="AC211" t="s">
        <v>157</v>
      </c>
      <c r="AE211">
        <v>425.52</v>
      </c>
      <c r="AG211">
        <v>425.52</v>
      </c>
      <c r="AH211">
        <v>425.52</v>
      </c>
      <c r="AI211">
        <v>425.52</v>
      </c>
    </row>
    <row r="212" spans="1:35">
      <c r="A212" t="s">
        <v>434</v>
      </c>
      <c r="B212" t="s">
        <v>150</v>
      </c>
      <c r="C212" t="s">
        <v>150</v>
      </c>
      <c r="D212" t="s">
        <v>150</v>
      </c>
      <c r="E212" t="s">
        <v>150</v>
      </c>
      <c r="F212" t="s">
        <v>151</v>
      </c>
      <c r="G212" t="s">
        <v>151</v>
      </c>
      <c r="H212" t="s">
        <v>151</v>
      </c>
      <c r="I212" t="s">
        <v>151</v>
      </c>
      <c r="J212" t="s">
        <v>151</v>
      </c>
      <c r="K212" t="s">
        <v>151</v>
      </c>
      <c r="L212" t="s">
        <v>151</v>
      </c>
      <c r="M212" t="s">
        <v>151</v>
      </c>
      <c r="N212">
        <v>1201</v>
      </c>
      <c r="O212">
        <v>1201</v>
      </c>
      <c r="P212" t="s">
        <v>150</v>
      </c>
      <c r="Q212" t="s">
        <v>150</v>
      </c>
      <c r="R212" t="s">
        <v>150</v>
      </c>
      <c r="S212" t="s">
        <v>150</v>
      </c>
      <c r="T212" t="s">
        <v>151</v>
      </c>
      <c r="U212" t="s">
        <v>151</v>
      </c>
      <c r="V212" t="s">
        <v>150</v>
      </c>
      <c r="W212" t="s">
        <v>435</v>
      </c>
      <c r="X212" t="s">
        <v>153</v>
      </c>
      <c r="Y212">
        <v>41146</v>
      </c>
      <c r="Z212">
        <v>41119</v>
      </c>
      <c r="AA212" t="s">
        <v>74</v>
      </c>
      <c r="AB212">
        <v>2013</v>
      </c>
      <c r="AC212" t="s">
        <v>154</v>
      </c>
      <c r="AE212">
        <v>0</v>
      </c>
      <c r="AG212">
        <v>0</v>
      </c>
      <c r="AH212">
        <v>0</v>
      </c>
      <c r="AI212">
        <v>0</v>
      </c>
    </row>
    <row r="213" spans="1:35">
      <c r="A213" t="s">
        <v>436</v>
      </c>
      <c r="B213" t="s">
        <v>150</v>
      </c>
      <c r="C213" t="s">
        <v>150</v>
      </c>
      <c r="D213" t="s">
        <v>150</v>
      </c>
      <c r="E213" t="s">
        <v>150</v>
      </c>
      <c r="F213" t="s">
        <v>151</v>
      </c>
      <c r="G213" t="s">
        <v>151</v>
      </c>
      <c r="H213" t="s">
        <v>151</v>
      </c>
      <c r="I213" t="s">
        <v>151</v>
      </c>
      <c r="J213" t="s">
        <v>151</v>
      </c>
      <c r="K213" t="s">
        <v>151</v>
      </c>
      <c r="L213" t="s">
        <v>151</v>
      </c>
      <c r="M213" t="s">
        <v>151</v>
      </c>
      <c r="N213">
        <v>1201</v>
      </c>
      <c r="O213">
        <v>1201</v>
      </c>
      <c r="P213" t="s">
        <v>150</v>
      </c>
      <c r="Q213" t="s">
        <v>150</v>
      </c>
      <c r="R213" t="s">
        <v>150</v>
      </c>
      <c r="S213" t="s">
        <v>150</v>
      </c>
      <c r="T213" t="s">
        <v>151</v>
      </c>
      <c r="U213" t="s">
        <v>151</v>
      </c>
      <c r="V213" t="s">
        <v>150</v>
      </c>
      <c r="W213" t="s">
        <v>435</v>
      </c>
      <c r="X213" t="s">
        <v>153</v>
      </c>
      <c r="Y213">
        <v>41181</v>
      </c>
      <c r="Z213">
        <v>41147</v>
      </c>
      <c r="AA213" t="s">
        <v>74</v>
      </c>
      <c r="AB213">
        <v>2013</v>
      </c>
      <c r="AC213" t="s">
        <v>154</v>
      </c>
      <c r="AE213">
        <v>0</v>
      </c>
      <c r="AG213">
        <v>0</v>
      </c>
      <c r="AH213">
        <v>0</v>
      </c>
      <c r="AI213">
        <v>0</v>
      </c>
    </row>
    <row r="214" spans="1:35">
      <c r="A214" t="s">
        <v>437</v>
      </c>
      <c r="B214" t="s">
        <v>150</v>
      </c>
      <c r="C214" t="s">
        <v>150</v>
      </c>
      <c r="D214" t="s">
        <v>150</v>
      </c>
      <c r="E214" t="s">
        <v>150</v>
      </c>
      <c r="F214" t="s">
        <v>151</v>
      </c>
      <c r="G214" t="s">
        <v>151</v>
      </c>
      <c r="H214" t="s">
        <v>151</v>
      </c>
      <c r="I214" t="s">
        <v>151</v>
      </c>
      <c r="J214" t="s">
        <v>151</v>
      </c>
      <c r="K214" t="s">
        <v>151</v>
      </c>
      <c r="L214" t="s">
        <v>151</v>
      </c>
      <c r="M214" t="s">
        <v>151</v>
      </c>
      <c r="N214">
        <v>1201</v>
      </c>
      <c r="O214">
        <v>1201</v>
      </c>
      <c r="P214" t="s">
        <v>150</v>
      </c>
      <c r="Q214" t="s">
        <v>150</v>
      </c>
      <c r="R214" t="s">
        <v>150</v>
      </c>
      <c r="S214" t="s">
        <v>150</v>
      </c>
      <c r="T214" t="s">
        <v>151</v>
      </c>
      <c r="U214" t="s">
        <v>151</v>
      </c>
      <c r="V214" t="s">
        <v>150</v>
      </c>
      <c r="W214" t="s">
        <v>435</v>
      </c>
      <c r="X214" t="s">
        <v>153</v>
      </c>
      <c r="Y214">
        <v>41209</v>
      </c>
      <c r="Z214">
        <v>41182</v>
      </c>
      <c r="AA214" t="s">
        <v>75</v>
      </c>
      <c r="AB214">
        <v>2013</v>
      </c>
      <c r="AC214" t="s">
        <v>157</v>
      </c>
      <c r="AE214">
        <v>425.52</v>
      </c>
      <c r="AG214">
        <v>425.52</v>
      </c>
      <c r="AH214">
        <v>425.52</v>
      </c>
      <c r="AI214">
        <v>425.52</v>
      </c>
    </row>
    <row r="215" spans="1:35">
      <c r="A215" t="s">
        <v>438</v>
      </c>
      <c r="B215" t="s">
        <v>150</v>
      </c>
      <c r="C215" t="s">
        <v>150</v>
      </c>
      <c r="D215" t="s">
        <v>150</v>
      </c>
      <c r="E215" t="s">
        <v>150</v>
      </c>
      <c r="F215" t="s">
        <v>151</v>
      </c>
      <c r="G215" t="s">
        <v>151</v>
      </c>
      <c r="H215" t="s">
        <v>151</v>
      </c>
      <c r="I215" t="s">
        <v>151</v>
      </c>
      <c r="J215" t="s">
        <v>151</v>
      </c>
      <c r="K215" t="s">
        <v>151</v>
      </c>
      <c r="L215" t="s">
        <v>151</v>
      </c>
      <c r="M215" t="s">
        <v>151</v>
      </c>
      <c r="N215">
        <v>1201</v>
      </c>
      <c r="O215">
        <v>1201</v>
      </c>
      <c r="P215" t="s">
        <v>150</v>
      </c>
      <c r="Q215" t="s">
        <v>150</v>
      </c>
      <c r="R215" t="s">
        <v>150</v>
      </c>
      <c r="S215" t="s">
        <v>150</v>
      </c>
      <c r="T215" t="s">
        <v>151</v>
      </c>
      <c r="U215" t="s">
        <v>151</v>
      </c>
      <c r="V215" t="s">
        <v>150</v>
      </c>
      <c r="W215" t="s">
        <v>439</v>
      </c>
      <c r="X215" t="s">
        <v>153</v>
      </c>
      <c r="Y215">
        <v>41146</v>
      </c>
      <c r="Z215">
        <v>41119</v>
      </c>
      <c r="AA215" t="s">
        <v>74</v>
      </c>
      <c r="AB215">
        <v>2013</v>
      </c>
      <c r="AC215" t="s">
        <v>154</v>
      </c>
      <c r="AE215">
        <v>0</v>
      </c>
      <c r="AG215">
        <v>0</v>
      </c>
      <c r="AH215">
        <v>0</v>
      </c>
      <c r="AI215">
        <v>0</v>
      </c>
    </row>
    <row r="216" spans="1:35">
      <c r="A216" t="s">
        <v>440</v>
      </c>
      <c r="B216" t="s">
        <v>150</v>
      </c>
      <c r="C216" t="s">
        <v>150</v>
      </c>
      <c r="D216" t="s">
        <v>150</v>
      </c>
      <c r="E216" t="s">
        <v>150</v>
      </c>
      <c r="F216" t="s">
        <v>151</v>
      </c>
      <c r="G216" t="s">
        <v>151</v>
      </c>
      <c r="H216" t="s">
        <v>151</v>
      </c>
      <c r="I216" t="s">
        <v>151</v>
      </c>
      <c r="J216" t="s">
        <v>151</v>
      </c>
      <c r="K216" t="s">
        <v>151</v>
      </c>
      <c r="L216" t="s">
        <v>151</v>
      </c>
      <c r="M216" t="s">
        <v>151</v>
      </c>
      <c r="N216">
        <v>1201</v>
      </c>
      <c r="O216">
        <v>1201</v>
      </c>
      <c r="P216" t="s">
        <v>150</v>
      </c>
      <c r="Q216" t="s">
        <v>150</v>
      </c>
      <c r="R216" t="s">
        <v>150</v>
      </c>
      <c r="S216" t="s">
        <v>150</v>
      </c>
      <c r="T216" t="s">
        <v>151</v>
      </c>
      <c r="U216" t="s">
        <v>151</v>
      </c>
      <c r="V216" t="s">
        <v>150</v>
      </c>
      <c r="W216" t="s">
        <v>439</v>
      </c>
      <c r="X216" t="s">
        <v>153</v>
      </c>
      <c r="Y216">
        <v>41181</v>
      </c>
      <c r="Z216">
        <v>41147</v>
      </c>
      <c r="AA216" t="s">
        <v>74</v>
      </c>
      <c r="AB216">
        <v>2013</v>
      </c>
      <c r="AC216" t="s">
        <v>154</v>
      </c>
      <c r="AE216">
        <v>0</v>
      </c>
      <c r="AG216">
        <v>0</v>
      </c>
      <c r="AH216">
        <v>0</v>
      </c>
      <c r="AI216">
        <v>0</v>
      </c>
    </row>
    <row r="217" spans="1:35">
      <c r="A217" t="s">
        <v>441</v>
      </c>
      <c r="B217" t="s">
        <v>150</v>
      </c>
      <c r="C217" t="s">
        <v>150</v>
      </c>
      <c r="D217" t="s">
        <v>150</v>
      </c>
      <c r="E217" t="s">
        <v>150</v>
      </c>
      <c r="F217" t="s">
        <v>151</v>
      </c>
      <c r="G217" t="s">
        <v>151</v>
      </c>
      <c r="H217" t="s">
        <v>151</v>
      </c>
      <c r="I217" t="s">
        <v>151</v>
      </c>
      <c r="J217" t="s">
        <v>151</v>
      </c>
      <c r="K217" t="s">
        <v>151</v>
      </c>
      <c r="L217" t="s">
        <v>151</v>
      </c>
      <c r="M217" t="s">
        <v>151</v>
      </c>
      <c r="N217">
        <v>1201</v>
      </c>
      <c r="O217">
        <v>1201</v>
      </c>
      <c r="P217" t="s">
        <v>150</v>
      </c>
      <c r="Q217" t="s">
        <v>150</v>
      </c>
      <c r="R217" t="s">
        <v>150</v>
      </c>
      <c r="S217" t="s">
        <v>150</v>
      </c>
      <c r="T217" t="s">
        <v>151</v>
      </c>
      <c r="U217" t="s">
        <v>151</v>
      </c>
      <c r="V217" t="s">
        <v>150</v>
      </c>
      <c r="W217" t="s">
        <v>439</v>
      </c>
      <c r="X217" t="s">
        <v>153</v>
      </c>
      <c r="Y217">
        <v>41209</v>
      </c>
      <c r="Z217">
        <v>41182</v>
      </c>
      <c r="AA217" t="s">
        <v>75</v>
      </c>
      <c r="AB217">
        <v>2013</v>
      </c>
      <c r="AC217" t="s">
        <v>157</v>
      </c>
      <c r="AE217">
        <v>425.52</v>
      </c>
      <c r="AG217">
        <v>425.52</v>
      </c>
      <c r="AH217">
        <v>425.52</v>
      </c>
      <c r="AI217">
        <v>425.52</v>
      </c>
    </row>
    <row r="218" spans="1:35">
      <c r="A218" t="s">
        <v>442</v>
      </c>
      <c r="B218" t="s">
        <v>150</v>
      </c>
      <c r="C218" t="s">
        <v>150</v>
      </c>
      <c r="D218" t="s">
        <v>150</v>
      </c>
      <c r="E218" t="s">
        <v>150</v>
      </c>
      <c r="F218" t="s">
        <v>151</v>
      </c>
      <c r="G218" t="s">
        <v>151</v>
      </c>
      <c r="H218" t="s">
        <v>151</v>
      </c>
      <c r="I218" t="s">
        <v>151</v>
      </c>
      <c r="J218" t="s">
        <v>151</v>
      </c>
      <c r="K218" t="s">
        <v>151</v>
      </c>
      <c r="L218" t="s">
        <v>151</v>
      </c>
      <c r="M218" t="s">
        <v>151</v>
      </c>
      <c r="N218">
        <v>1201</v>
      </c>
      <c r="O218">
        <v>1201</v>
      </c>
      <c r="P218" t="s">
        <v>150</v>
      </c>
      <c r="Q218" t="s">
        <v>150</v>
      </c>
      <c r="R218" t="s">
        <v>150</v>
      </c>
      <c r="S218" t="s">
        <v>150</v>
      </c>
      <c r="T218" t="s">
        <v>151</v>
      </c>
      <c r="U218" t="s">
        <v>151</v>
      </c>
      <c r="V218" t="s">
        <v>150</v>
      </c>
      <c r="W218" t="s">
        <v>443</v>
      </c>
      <c r="X218" t="s">
        <v>153</v>
      </c>
      <c r="Y218">
        <v>41146</v>
      </c>
      <c r="Z218">
        <v>41119</v>
      </c>
      <c r="AA218" t="s">
        <v>74</v>
      </c>
      <c r="AB218">
        <v>2013</v>
      </c>
      <c r="AC218" t="s">
        <v>154</v>
      </c>
      <c r="AE218">
        <v>0</v>
      </c>
      <c r="AG218">
        <v>0</v>
      </c>
      <c r="AH218">
        <v>0</v>
      </c>
      <c r="AI218">
        <v>0</v>
      </c>
    </row>
    <row r="219" spans="1:35">
      <c r="A219" t="s">
        <v>444</v>
      </c>
      <c r="B219" t="s">
        <v>150</v>
      </c>
      <c r="C219" t="s">
        <v>150</v>
      </c>
      <c r="D219" t="s">
        <v>150</v>
      </c>
      <c r="E219" t="s">
        <v>150</v>
      </c>
      <c r="F219" t="s">
        <v>151</v>
      </c>
      <c r="G219" t="s">
        <v>151</v>
      </c>
      <c r="H219" t="s">
        <v>151</v>
      </c>
      <c r="I219" t="s">
        <v>151</v>
      </c>
      <c r="J219" t="s">
        <v>151</v>
      </c>
      <c r="K219" t="s">
        <v>151</v>
      </c>
      <c r="L219" t="s">
        <v>151</v>
      </c>
      <c r="M219" t="s">
        <v>151</v>
      </c>
      <c r="N219">
        <v>1201</v>
      </c>
      <c r="O219">
        <v>1201</v>
      </c>
      <c r="P219" t="s">
        <v>150</v>
      </c>
      <c r="Q219" t="s">
        <v>150</v>
      </c>
      <c r="R219" t="s">
        <v>150</v>
      </c>
      <c r="S219" t="s">
        <v>150</v>
      </c>
      <c r="T219" t="s">
        <v>151</v>
      </c>
      <c r="U219" t="s">
        <v>151</v>
      </c>
      <c r="V219" t="s">
        <v>150</v>
      </c>
      <c r="W219" t="s">
        <v>443</v>
      </c>
      <c r="X219" t="s">
        <v>153</v>
      </c>
      <c r="Y219">
        <v>41181</v>
      </c>
      <c r="Z219">
        <v>41147</v>
      </c>
      <c r="AA219" t="s">
        <v>74</v>
      </c>
      <c r="AB219">
        <v>2013</v>
      </c>
      <c r="AC219" t="s">
        <v>154</v>
      </c>
      <c r="AE219">
        <v>0</v>
      </c>
      <c r="AG219">
        <v>0</v>
      </c>
      <c r="AH219">
        <v>0</v>
      </c>
      <c r="AI219">
        <v>0</v>
      </c>
    </row>
    <row r="220" spans="1:35">
      <c r="A220" t="s">
        <v>445</v>
      </c>
      <c r="B220" t="s">
        <v>150</v>
      </c>
      <c r="C220" t="s">
        <v>150</v>
      </c>
      <c r="D220" t="s">
        <v>150</v>
      </c>
      <c r="E220" t="s">
        <v>150</v>
      </c>
      <c r="F220" t="s">
        <v>151</v>
      </c>
      <c r="G220" t="s">
        <v>151</v>
      </c>
      <c r="H220" t="s">
        <v>151</v>
      </c>
      <c r="I220" t="s">
        <v>151</v>
      </c>
      <c r="J220" t="s">
        <v>151</v>
      </c>
      <c r="K220" t="s">
        <v>151</v>
      </c>
      <c r="L220" t="s">
        <v>151</v>
      </c>
      <c r="M220" t="s">
        <v>151</v>
      </c>
      <c r="N220">
        <v>1201</v>
      </c>
      <c r="O220">
        <v>1201</v>
      </c>
      <c r="P220" t="s">
        <v>150</v>
      </c>
      <c r="Q220" t="s">
        <v>150</v>
      </c>
      <c r="R220" t="s">
        <v>150</v>
      </c>
      <c r="S220" t="s">
        <v>150</v>
      </c>
      <c r="T220" t="s">
        <v>151</v>
      </c>
      <c r="U220" t="s">
        <v>151</v>
      </c>
      <c r="V220" t="s">
        <v>150</v>
      </c>
      <c r="W220" t="s">
        <v>443</v>
      </c>
      <c r="X220" t="s">
        <v>153</v>
      </c>
      <c r="Y220">
        <v>41209</v>
      </c>
      <c r="Z220">
        <v>41182</v>
      </c>
      <c r="AA220" t="s">
        <v>75</v>
      </c>
      <c r="AB220">
        <v>2013</v>
      </c>
      <c r="AC220" t="s">
        <v>157</v>
      </c>
      <c r="AE220">
        <v>425.52</v>
      </c>
      <c r="AG220">
        <v>425.52</v>
      </c>
      <c r="AH220">
        <v>425.52</v>
      </c>
      <c r="AI220">
        <v>425.52</v>
      </c>
    </row>
    <row r="221" spans="1:35">
      <c r="A221" t="s">
        <v>446</v>
      </c>
      <c r="B221" t="s">
        <v>150</v>
      </c>
      <c r="C221" t="s">
        <v>150</v>
      </c>
      <c r="D221" t="s">
        <v>150</v>
      </c>
      <c r="E221" t="s">
        <v>150</v>
      </c>
      <c r="F221" t="s">
        <v>151</v>
      </c>
      <c r="G221" t="s">
        <v>151</v>
      </c>
      <c r="H221" t="s">
        <v>151</v>
      </c>
      <c r="I221" t="s">
        <v>151</v>
      </c>
      <c r="J221" t="s">
        <v>151</v>
      </c>
      <c r="K221" t="s">
        <v>151</v>
      </c>
      <c r="L221" t="s">
        <v>151</v>
      </c>
      <c r="M221" t="s">
        <v>151</v>
      </c>
      <c r="N221">
        <v>1201</v>
      </c>
      <c r="O221">
        <v>1201</v>
      </c>
      <c r="P221" t="s">
        <v>150</v>
      </c>
      <c r="Q221" t="s">
        <v>150</v>
      </c>
      <c r="R221" t="s">
        <v>150</v>
      </c>
      <c r="S221" t="s">
        <v>150</v>
      </c>
      <c r="T221" t="s">
        <v>151</v>
      </c>
      <c r="U221" t="s">
        <v>151</v>
      </c>
      <c r="V221" t="s">
        <v>150</v>
      </c>
      <c r="W221" t="s">
        <v>447</v>
      </c>
      <c r="X221" t="s">
        <v>153</v>
      </c>
      <c r="Y221">
        <v>41146</v>
      </c>
      <c r="Z221">
        <v>41119</v>
      </c>
      <c r="AA221" t="s">
        <v>74</v>
      </c>
      <c r="AB221">
        <v>2013</v>
      </c>
      <c r="AC221" t="s">
        <v>154</v>
      </c>
      <c r="AE221">
        <v>0</v>
      </c>
      <c r="AG221">
        <v>0</v>
      </c>
      <c r="AH221">
        <v>0</v>
      </c>
      <c r="AI221">
        <v>0</v>
      </c>
    </row>
    <row r="222" spans="1:35">
      <c r="A222" t="s">
        <v>448</v>
      </c>
      <c r="B222" t="s">
        <v>150</v>
      </c>
      <c r="C222" t="s">
        <v>150</v>
      </c>
      <c r="D222" t="s">
        <v>150</v>
      </c>
      <c r="E222" t="s">
        <v>150</v>
      </c>
      <c r="F222" t="s">
        <v>151</v>
      </c>
      <c r="G222" t="s">
        <v>151</v>
      </c>
      <c r="H222" t="s">
        <v>151</v>
      </c>
      <c r="I222" t="s">
        <v>151</v>
      </c>
      <c r="J222" t="s">
        <v>151</v>
      </c>
      <c r="K222" t="s">
        <v>151</v>
      </c>
      <c r="L222" t="s">
        <v>151</v>
      </c>
      <c r="M222" t="s">
        <v>151</v>
      </c>
      <c r="N222">
        <v>1201</v>
      </c>
      <c r="O222">
        <v>1201</v>
      </c>
      <c r="P222" t="s">
        <v>150</v>
      </c>
      <c r="Q222" t="s">
        <v>150</v>
      </c>
      <c r="R222" t="s">
        <v>150</v>
      </c>
      <c r="S222" t="s">
        <v>150</v>
      </c>
      <c r="T222" t="s">
        <v>151</v>
      </c>
      <c r="U222" t="s">
        <v>151</v>
      </c>
      <c r="V222" t="s">
        <v>150</v>
      </c>
      <c r="W222" t="s">
        <v>447</v>
      </c>
      <c r="X222" t="s">
        <v>153</v>
      </c>
      <c r="Y222">
        <v>41181</v>
      </c>
      <c r="Z222">
        <v>41147</v>
      </c>
      <c r="AA222" t="s">
        <v>74</v>
      </c>
      <c r="AB222">
        <v>2013</v>
      </c>
      <c r="AC222" t="s">
        <v>154</v>
      </c>
      <c r="AE222">
        <v>0</v>
      </c>
      <c r="AG222">
        <v>0</v>
      </c>
      <c r="AH222">
        <v>0</v>
      </c>
      <c r="AI222">
        <v>0</v>
      </c>
    </row>
    <row r="223" spans="1:35">
      <c r="A223" t="s">
        <v>449</v>
      </c>
      <c r="B223" t="s">
        <v>150</v>
      </c>
      <c r="C223" t="s">
        <v>150</v>
      </c>
      <c r="D223" t="s">
        <v>150</v>
      </c>
      <c r="E223" t="s">
        <v>150</v>
      </c>
      <c r="F223" t="s">
        <v>151</v>
      </c>
      <c r="G223" t="s">
        <v>151</v>
      </c>
      <c r="H223" t="s">
        <v>151</v>
      </c>
      <c r="I223" t="s">
        <v>151</v>
      </c>
      <c r="J223" t="s">
        <v>151</v>
      </c>
      <c r="K223" t="s">
        <v>151</v>
      </c>
      <c r="L223" t="s">
        <v>151</v>
      </c>
      <c r="M223" t="s">
        <v>151</v>
      </c>
      <c r="N223">
        <v>1201</v>
      </c>
      <c r="O223">
        <v>1201</v>
      </c>
      <c r="P223" t="s">
        <v>150</v>
      </c>
      <c r="Q223" t="s">
        <v>150</v>
      </c>
      <c r="R223" t="s">
        <v>150</v>
      </c>
      <c r="S223" t="s">
        <v>150</v>
      </c>
      <c r="T223" t="s">
        <v>151</v>
      </c>
      <c r="U223" t="s">
        <v>151</v>
      </c>
      <c r="V223" t="s">
        <v>150</v>
      </c>
      <c r="W223" t="s">
        <v>447</v>
      </c>
      <c r="X223" t="s">
        <v>153</v>
      </c>
      <c r="Y223">
        <v>41209</v>
      </c>
      <c r="Z223">
        <v>41182</v>
      </c>
      <c r="AA223" t="s">
        <v>75</v>
      </c>
      <c r="AB223">
        <v>2013</v>
      </c>
      <c r="AC223" t="s">
        <v>157</v>
      </c>
      <c r="AE223">
        <v>425.52</v>
      </c>
      <c r="AG223">
        <v>425.52</v>
      </c>
      <c r="AH223">
        <v>425.52</v>
      </c>
      <c r="AI223">
        <v>425.52</v>
      </c>
    </row>
    <row r="224" spans="1:35">
      <c r="A224" t="s">
        <v>450</v>
      </c>
      <c r="B224" t="s">
        <v>150</v>
      </c>
      <c r="C224" t="s">
        <v>150</v>
      </c>
      <c r="D224" t="s">
        <v>150</v>
      </c>
      <c r="E224" t="s">
        <v>150</v>
      </c>
      <c r="F224" t="s">
        <v>151</v>
      </c>
      <c r="G224" t="s">
        <v>151</v>
      </c>
      <c r="H224" t="s">
        <v>151</v>
      </c>
      <c r="I224" t="s">
        <v>151</v>
      </c>
      <c r="J224" t="s">
        <v>151</v>
      </c>
      <c r="K224" t="s">
        <v>151</v>
      </c>
      <c r="L224" t="s">
        <v>151</v>
      </c>
      <c r="M224" t="s">
        <v>151</v>
      </c>
      <c r="N224">
        <v>1201</v>
      </c>
      <c r="O224">
        <v>1201</v>
      </c>
      <c r="P224" t="s">
        <v>150</v>
      </c>
      <c r="Q224" t="s">
        <v>150</v>
      </c>
      <c r="R224" t="s">
        <v>150</v>
      </c>
      <c r="S224" t="s">
        <v>150</v>
      </c>
      <c r="T224" t="s">
        <v>151</v>
      </c>
      <c r="U224" t="s">
        <v>151</v>
      </c>
      <c r="V224" t="s">
        <v>150</v>
      </c>
      <c r="W224" t="s">
        <v>451</v>
      </c>
      <c r="X224" t="s">
        <v>153</v>
      </c>
      <c r="Y224">
        <v>41146</v>
      </c>
      <c r="Z224">
        <v>41119</v>
      </c>
      <c r="AA224" t="s">
        <v>74</v>
      </c>
      <c r="AB224">
        <v>2013</v>
      </c>
      <c r="AC224" t="s">
        <v>154</v>
      </c>
      <c r="AE224">
        <v>0</v>
      </c>
      <c r="AG224">
        <v>0</v>
      </c>
      <c r="AH224">
        <v>0</v>
      </c>
      <c r="AI224">
        <v>0</v>
      </c>
    </row>
    <row r="225" spans="1:35">
      <c r="A225" t="s">
        <v>452</v>
      </c>
      <c r="B225" t="s">
        <v>150</v>
      </c>
      <c r="C225" t="s">
        <v>150</v>
      </c>
      <c r="D225" t="s">
        <v>150</v>
      </c>
      <c r="E225" t="s">
        <v>150</v>
      </c>
      <c r="F225" t="s">
        <v>151</v>
      </c>
      <c r="G225" t="s">
        <v>151</v>
      </c>
      <c r="H225" t="s">
        <v>151</v>
      </c>
      <c r="I225" t="s">
        <v>151</v>
      </c>
      <c r="J225" t="s">
        <v>151</v>
      </c>
      <c r="K225" t="s">
        <v>151</v>
      </c>
      <c r="L225" t="s">
        <v>151</v>
      </c>
      <c r="M225" t="s">
        <v>151</v>
      </c>
      <c r="N225">
        <v>1201</v>
      </c>
      <c r="O225">
        <v>1201</v>
      </c>
      <c r="P225" t="s">
        <v>150</v>
      </c>
      <c r="Q225" t="s">
        <v>150</v>
      </c>
      <c r="R225" t="s">
        <v>150</v>
      </c>
      <c r="S225" t="s">
        <v>150</v>
      </c>
      <c r="T225" t="s">
        <v>151</v>
      </c>
      <c r="U225" t="s">
        <v>151</v>
      </c>
      <c r="V225" t="s">
        <v>150</v>
      </c>
      <c r="W225" t="s">
        <v>451</v>
      </c>
      <c r="X225" t="s">
        <v>153</v>
      </c>
      <c r="Y225">
        <v>41181</v>
      </c>
      <c r="Z225">
        <v>41147</v>
      </c>
      <c r="AA225" t="s">
        <v>74</v>
      </c>
      <c r="AB225">
        <v>2013</v>
      </c>
      <c r="AC225" t="s">
        <v>154</v>
      </c>
      <c r="AE225">
        <v>0</v>
      </c>
      <c r="AG225">
        <v>0</v>
      </c>
      <c r="AH225">
        <v>0</v>
      </c>
      <c r="AI225">
        <v>0</v>
      </c>
    </row>
    <row r="226" spans="1:35">
      <c r="A226" t="s">
        <v>453</v>
      </c>
      <c r="B226" t="s">
        <v>150</v>
      </c>
      <c r="C226" t="s">
        <v>150</v>
      </c>
      <c r="D226" t="s">
        <v>150</v>
      </c>
      <c r="E226" t="s">
        <v>150</v>
      </c>
      <c r="F226" t="s">
        <v>151</v>
      </c>
      <c r="G226" t="s">
        <v>151</v>
      </c>
      <c r="H226" t="s">
        <v>151</v>
      </c>
      <c r="I226" t="s">
        <v>151</v>
      </c>
      <c r="J226" t="s">
        <v>151</v>
      </c>
      <c r="K226" t="s">
        <v>151</v>
      </c>
      <c r="L226" t="s">
        <v>151</v>
      </c>
      <c r="M226" t="s">
        <v>151</v>
      </c>
      <c r="N226">
        <v>1201</v>
      </c>
      <c r="O226">
        <v>1201</v>
      </c>
      <c r="P226" t="s">
        <v>150</v>
      </c>
      <c r="Q226" t="s">
        <v>150</v>
      </c>
      <c r="R226" t="s">
        <v>150</v>
      </c>
      <c r="S226" t="s">
        <v>150</v>
      </c>
      <c r="T226" t="s">
        <v>151</v>
      </c>
      <c r="U226" t="s">
        <v>151</v>
      </c>
      <c r="V226" t="s">
        <v>150</v>
      </c>
      <c r="W226" t="s">
        <v>451</v>
      </c>
      <c r="X226" t="s">
        <v>153</v>
      </c>
      <c r="Y226">
        <v>41209</v>
      </c>
      <c r="Z226">
        <v>41182</v>
      </c>
      <c r="AA226" t="s">
        <v>75</v>
      </c>
      <c r="AB226">
        <v>2013</v>
      </c>
      <c r="AC226" t="s">
        <v>157</v>
      </c>
      <c r="AE226">
        <v>425.52</v>
      </c>
      <c r="AG226">
        <v>425.52</v>
      </c>
      <c r="AH226">
        <v>425.52</v>
      </c>
      <c r="AI226">
        <v>425.52</v>
      </c>
    </row>
    <row r="227" spans="1:35">
      <c r="A227" t="s">
        <v>454</v>
      </c>
      <c r="B227" t="s">
        <v>150</v>
      </c>
      <c r="C227" t="s">
        <v>150</v>
      </c>
      <c r="D227" t="s">
        <v>150</v>
      </c>
      <c r="E227" t="s">
        <v>150</v>
      </c>
      <c r="F227" t="s">
        <v>151</v>
      </c>
      <c r="G227" t="s">
        <v>151</v>
      </c>
      <c r="H227" t="s">
        <v>151</v>
      </c>
      <c r="I227" t="s">
        <v>151</v>
      </c>
      <c r="J227" t="s">
        <v>151</v>
      </c>
      <c r="K227" t="s">
        <v>151</v>
      </c>
      <c r="L227" t="s">
        <v>151</v>
      </c>
      <c r="M227" t="s">
        <v>151</v>
      </c>
      <c r="N227">
        <v>1201</v>
      </c>
      <c r="O227">
        <v>1201</v>
      </c>
      <c r="P227" t="s">
        <v>150</v>
      </c>
      <c r="Q227" t="s">
        <v>150</v>
      </c>
      <c r="R227" t="s">
        <v>150</v>
      </c>
      <c r="S227" t="s">
        <v>150</v>
      </c>
      <c r="T227" t="s">
        <v>151</v>
      </c>
      <c r="U227" t="s">
        <v>151</v>
      </c>
      <c r="V227" t="s">
        <v>150</v>
      </c>
      <c r="W227" t="s">
        <v>455</v>
      </c>
      <c r="X227" t="s">
        <v>153</v>
      </c>
      <c r="Y227">
        <v>41146</v>
      </c>
      <c r="Z227">
        <v>41119</v>
      </c>
      <c r="AA227" t="s">
        <v>74</v>
      </c>
      <c r="AB227">
        <v>2013</v>
      </c>
      <c r="AC227" t="s">
        <v>154</v>
      </c>
      <c r="AE227">
        <v>0</v>
      </c>
      <c r="AG227">
        <v>0</v>
      </c>
      <c r="AH227">
        <v>0</v>
      </c>
      <c r="AI227">
        <v>0</v>
      </c>
    </row>
    <row r="228" spans="1:35">
      <c r="A228" t="s">
        <v>456</v>
      </c>
      <c r="B228" t="s">
        <v>150</v>
      </c>
      <c r="C228" t="s">
        <v>150</v>
      </c>
      <c r="D228" t="s">
        <v>150</v>
      </c>
      <c r="E228" t="s">
        <v>150</v>
      </c>
      <c r="F228" t="s">
        <v>151</v>
      </c>
      <c r="G228" t="s">
        <v>151</v>
      </c>
      <c r="H228" t="s">
        <v>151</v>
      </c>
      <c r="I228" t="s">
        <v>151</v>
      </c>
      <c r="J228" t="s">
        <v>151</v>
      </c>
      <c r="K228" t="s">
        <v>151</v>
      </c>
      <c r="L228" t="s">
        <v>151</v>
      </c>
      <c r="M228" t="s">
        <v>151</v>
      </c>
      <c r="N228">
        <v>1201</v>
      </c>
      <c r="O228">
        <v>1201</v>
      </c>
      <c r="P228" t="s">
        <v>150</v>
      </c>
      <c r="Q228" t="s">
        <v>150</v>
      </c>
      <c r="R228" t="s">
        <v>150</v>
      </c>
      <c r="S228" t="s">
        <v>150</v>
      </c>
      <c r="T228" t="s">
        <v>151</v>
      </c>
      <c r="U228" t="s">
        <v>151</v>
      </c>
      <c r="V228" t="s">
        <v>150</v>
      </c>
      <c r="W228" t="s">
        <v>455</v>
      </c>
      <c r="X228" t="s">
        <v>153</v>
      </c>
      <c r="Y228">
        <v>41181</v>
      </c>
      <c r="Z228">
        <v>41147</v>
      </c>
      <c r="AA228" t="s">
        <v>74</v>
      </c>
      <c r="AB228">
        <v>2013</v>
      </c>
      <c r="AC228" t="s">
        <v>154</v>
      </c>
      <c r="AE228">
        <v>0</v>
      </c>
      <c r="AG228">
        <v>0</v>
      </c>
      <c r="AH228">
        <v>0</v>
      </c>
      <c r="AI228">
        <v>0</v>
      </c>
    </row>
    <row r="229" spans="1:35">
      <c r="A229" t="s">
        <v>457</v>
      </c>
      <c r="B229" t="s">
        <v>150</v>
      </c>
      <c r="C229" t="s">
        <v>150</v>
      </c>
      <c r="D229" t="s">
        <v>150</v>
      </c>
      <c r="E229" t="s">
        <v>150</v>
      </c>
      <c r="F229" t="s">
        <v>151</v>
      </c>
      <c r="G229" t="s">
        <v>151</v>
      </c>
      <c r="H229" t="s">
        <v>151</v>
      </c>
      <c r="I229" t="s">
        <v>151</v>
      </c>
      <c r="J229" t="s">
        <v>151</v>
      </c>
      <c r="K229" t="s">
        <v>151</v>
      </c>
      <c r="L229" t="s">
        <v>151</v>
      </c>
      <c r="M229" t="s">
        <v>151</v>
      </c>
      <c r="N229">
        <v>1201</v>
      </c>
      <c r="O229">
        <v>1201</v>
      </c>
      <c r="P229" t="s">
        <v>150</v>
      </c>
      <c r="Q229" t="s">
        <v>150</v>
      </c>
      <c r="R229" t="s">
        <v>150</v>
      </c>
      <c r="S229" t="s">
        <v>150</v>
      </c>
      <c r="T229" t="s">
        <v>151</v>
      </c>
      <c r="U229" t="s">
        <v>151</v>
      </c>
      <c r="V229" t="s">
        <v>150</v>
      </c>
      <c r="W229" t="s">
        <v>455</v>
      </c>
      <c r="X229" t="s">
        <v>153</v>
      </c>
      <c r="Y229">
        <v>41209</v>
      </c>
      <c r="Z229">
        <v>41182</v>
      </c>
      <c r="AA229" t="s">
        <v>75</v>
      </c>
      <c r="AB229">
        <v>2013</v>
      </c>
      <c r="AC229" t="s">
        <v>157</v>
      </c>
      <c r="AE229">
        <v>425.52</v>
      </c>
      <c r="AG229">
        <v>425.52</v>
      </c>
      <c r="AH229">
        <v>425.52</v>
      </c>
      <c r="AI229">
        <v>425.52</v>
      </c>
    </row>
    <row r="230" spans="1:35">
      <c r="A230" t="s">
        <v>458</v>
      </c>
      <c r="B230" t="s">
        <v>150</v>
      </c>
      <c r="C230" t="s">
        <v>150</v>
      </c>
      <c r="D230" t="s">
        <v>150</v>
      </c>
      <c r="E230" t="s">
        <v>150</v>
      </c>
      <c r="F230" t="s">
        <v>151</v>
      </c>
      <c r="G230" t="s">
        <v>151</v>
      </c>
      <c r="H230" t="s">
        <v>151</v>
      </c>
      <c r="I230" t="s">
        <v>151</v>
      </c>
      <c r="J230" t="s">
        <v>151</v>
      </c>
      <c r="K230" t="s">
        <v>151</v>
      </c>
      <c r="L230" t="s">
        <v>151</v>
      </c>
      <c r="M230" t="s">
        <v>151</v>
      </c>
      <c r="N230">
        <v>1201</v>
      </c>
      <c r="O230">
        <v>1201</v>
      </c>
      <c r="P230" t="s">
        <v>150</v>
      </c>
      <c r="Q230" t="s">
        <v>150</v>
      </c>
      <c r="R230" t="s">
        <v>150</v>
      </c>
      <c r="S230" t="s">
        <v>150</v>
      </c>
      <c r="T230" t="s">
        <v>151</v>
      </c>
      <c r="U230" t="s">
        <v>151</v>
      </c>
      <c r="V230" t="s">
        <v>150</v>
      </c>
      <c r="W230" t="s">
        <v>459</v>
      </c>
      <c r="X230" t="s">
        <v>153</v>
      </c>
      <c r="Y230">
        <v>41146</v>
      </c>
      <c r="Z230">
        <v>41119</v>
      </c>
      <c r="AA230" t="s">
        <v>74</v>
      </c>
      <c r="AB230">
        <v>2013</v>
      </c>
      <c r="AC230" t="s">
        <v>154</v>
      </c>
      <c r="AE230">
        <v>0</v>
      </c>
      <c r="AG230">
        <v>0</v>
      </c>
      <c r="AH230">
        <v>0</v>
      </c>
      <c r="AI230">
        <v>0</v>
      </c>
    </row>
    <row r="231" spans="1:35">
      <c r="A231" t="s">
        <v>460</v>
      </c>
      <c r="B231" t="s">
        <v>150</v>
      </c>
      <c r="C231" t="s">
        <v>150</v>
      </c>
      <c r="D231" t="s">
        <v>150</v>
      </c>
      <c r="E231" t="s">
        <v>150</v>
      </c>
      <c r="F231" t="s">
        <v>151</v>
      </c>
      <c r="G231" t="s">
        <v>151</v>
      </c>
      <c r="H231" t="s">
        <v>151</v>
      </c>
      <c r="I231" t="s">
        <v>151</v>
      </c>
      <c r="J231" t="s">
        <v>151</v>
      </c>
      <c r="K231" t="s">
        <v>151</v>
      </c>
      <c r="L231" t="s">
        <v>151</v>
      </c>
      <c r="M231" t="s">
        <v>151</v>
      </c>
      <c r="N231">
        <v>1201</v>
      </c>
      <c r="O231">
        <v>1201</v>
      </c>
      <c r="P231" t="s">
        <v>150</v>
      </c>
      <c r="Q231" t="s">
        <v>150</v>
      </c>
      <c r="R231" t="s">
        <v>150</v>
      </c>
      <c r="S231" t="s">
        <v>150</v>
      </c>
      <c r="T231" t="s">
        <v>151</v>
      </c>
      <c r="U231" t="s">
        <v>151</v>
      </c>
      <c r="V231" t="s">
        <v>150</v>
      </c>
      <c r="W231" t="s">
        <v>459</v>
      </c>
      <c r="X231" t="s">
        <v>153</v>
      </c>
      <c r="Y231">
        <v>41181</v>
      </c>
      <c r="Z231">
        <v>41147</v>
      </c>
      <c r="AA231" t="s">
        <v>74</v>
      </c>
      <c r="AB231">
        <v>2013</v>
      </c>
      <c r="AC231" t="s">
        <v>154</v>
      </c>
      <c r="AE231">
        <v>0</v>
      </c>
      <c r="AG231">
        <v>0</v>
      </c>
      <c r="AH231">
        <v>0</v>
      </c>
      <c r="AI231">
        <v>0</v>
      </c>
    </row>
    <row r="232" spans="1:35">
      <c r="A232" t="s">
        <v>461</v>
      </c>
      <c r="B232" t="s">
        <v>150</v>
      </c>
      <c r="C232" t="s">
        <v>150</v>
      </c>
      <c r="D232" t="s">
        <v>150</v>
      </c>
      <c r="E232" t="s">
        <v>150</v>
      </c>
      <c r="F232" t="s">
        <v>151</v>
      </c>
      <c r="G232" t="s">
        <v>151</v>
      </c>
      <c r="H232" t="s">
        <v>151</v>
      </c>
      <c r="I232" t="s">
        <v>151</v>
      </c>
      <c r="J232" t="s">
        <v>151</v>
      </c>
      <c r="K232" t="s">
        <v>151</v>
      </c>
      <c r="L232" t="s">
        <v>151</v>
      </c>
      <c r="M232" t="s">
        <v>151</v>
      </c>
      <c r="N232">
        <v>1201</v>
      </c>
      <c r="O232">
        <v>1201</v>
      </c>
      <c r="P232" t="s">
        <v>150</v>
      </c>
      <c r="Q232" t="s">
        <v>150</v>
      </c>
      <c r="R232" t="s">
        <v>150</v>
      </c>
      <c r="S232" t="s">
        <v>150</v>
      </c>
      <c r="T232" t="s">
        <v>151</v>
      </c>
      <c r="U232" t="s">
        <v>151</v>
      </c>
      <c r="V232" t="s">
        <v>150</v>
      </c>
      <c r="W232" t="s">
        <v>459</v>
      </c>
      <c r="X232" t="s">
        <v>153</v>
      </c>
      <c r="Y232">
        <v>41209</v>
      </c>
      <c r="Z232">
        <v>41182</v>
      </c>
      <c r="AA232" t="s">
        <v>75</v>
      </c>
      <c r="AB232">
        <v>2013</v>
      </c>
      <c r="AC232" t="s">
        <v>157</v>
      </c>
      <c r="AE232">
        <v>425.52</v>
      </c>
      <c r="AG232">
        <v>425.52</v>
      </c>
      <c r="AH232">
        <v>425.52</v>
      </c>
      <c r="AI232">
        <v>425.52</v>
      </c>
    </row>
    <row r="233" spans="1:35">
      <c r="A233" t="s">
        <v>462</v>
      </c>
      <c r="B233" t="s">
        <v>150</v>
      </c>
      <c r="C233" t="s">
        <v>150</v>
      </c>
      <c r="D233" t="s">
        <v>150</v>
      </c>
      <c r="E233" t="s">
        <v>150</v>
      </c>
      <c r="F233" t="s">
        <v>151</v>
      </c>
      <c r="G233" t="s">
        <v>151</v>
      </c>
      <c r="H233" t="s">
        <v>151</v>
      </c>
      <c r="I233" t="s">
        <v>151</v>
      </c>
      <c r="J233" t="s">
        <v>151</v>
      </c>
      <c r="K233" t="s">
        <v>151</v>
      </c>
      <c r="L233" t="s">
        <v>151</v>
      </c>
      <c r="M233" t="s">
        <v>151</v>
      </c>
      <c r="N233">
        <v>1201</v>
      </c>
      <c r="O233">
        <v>1201</v>
      </c>
      <c r="P233" t="s">
        <v>150</v>
      </c>
      <c r="Q233" t="s">
        <v>150</v>
      </c>
      <c r="R233" t="s">
        <v>150</v>
      </c>
      <c r="S233" t="s">
        <v>150</v>
      </c>
      <c r="T233" t="s">
        <v>151</v>
      </c>
      <c r="U233" t="s">
        <v>151</v>
      </c>
      <c r="V233" t="s">
        <v>150</v>
      </c>
      <c r="W233" t="s">
        <v>463</v>
      </c>
      <c r="X233" t="s">
        <v>153</v>
      </c>
      <c r="Y233">
        <v>41146</v>
      </c>
      <c r="Z233">
        <v>41119</v>
      </c>
      <c r="AA233" t="s">
        <v>74</v>
      </c>
      <c r="AB233">
        <v>2013</v>
      </c>
      <c r="AC233" t="s">
        <v>154</v>
      </c>
      <c r="AE233">
        <v>0</v>
      </c>
      <c r="AG233">
        <v>0</v>
      </c>
      <c r="AH233">
        <v>0</v>
      </c>
      <c r="AI233">
        <v>0</v>
      </c>
    </row>
    <row r="234" spans="1:35">
      <c r="A234" t="s">
        <v>464</v>
      </c>
      <c r="B234" t="s">
        <v>150</v>
      </c>
      <c r="C234" t="s">
        <v>150</v>
      </c>
      <c r="D234" t="s">
        <v>150</v>
      </c>
      <c r="E234" t="s">
        <v>150</v>
      </c>
      <c r="F234" t="s">
        <v>151</v>
      </c>
      <c r="G234" t="s">
        <v>151</v>
      </c>
      <c r="H234" t="s">
        <v>151</v>
      </c>
      <c r="I234" t="s">
        <v>151</v>
      </c>
      <c r="J234" t="s">
        <v>151</v>
      </c>
      <c r="K234" t="s">
        <v>151</v>
      </c>
      <c r="L234" t="s">
        <v>151</v>
      </c>
      <c r="M234" t="s">
        <v>151</v>
      </c>
      <c r="N234">
        <v>1201</v>
      </c>
      <c r="O234">
        <v>1201</v>
      </c>
      <c r="P234" t="s">
        <v>150</v>
      </c>
      <c r="Q234" t="s">
        <v>150</v>
      </c>
      <c r="R234" t="s">
        <v>150</v>
      </c>
      <c r="S234" t="s">
        <v>150</v>
      </c>
      <c r="T234" t="s">
        <v>151</v>
      </c>
      <c r="U234" t="s">
        <v>151</v>
      </c>
      <c r="V234" t="s">
        <v>150</v>
      </c>
      <c r="W234" t="s">
        <v>463</v>
      </c>
      <c r="X234" t="s">
        <v>153</v>
      </c>
      <c r="Y234">
        <v>41181</v>
      </c>
      <c r="Z234">
        <v>41147</v>
      </c>
      <c r="AA234" t="s">
        <v>74</v>
      </c>
      <c r="AB234">
        <v>2013</v>
      </c>
      <c r="AC234" t="s">
        <v>154</v>
      </c>
      <c r="AE234">
        <v>0</v>
      </c>
      <c r="AG234">
        <v>0</v>
      </c>
      <c r="AH234">
        <v>0</v>
      </c>
      <c r="AI234">
        <v>0</v>
      </c>
    </row>
    <row r="235" spans="1:35">
      <c r="A235" t="s">
        <v>465</v>
      </c>
      <c r="B235" t="s">
        <v>150</v>
      </c>
      <c r="C235" t="s">
        <v>150</v>
      </c>
      <c r="D235" t="s">
        <v>150</v>
      </c>
      <c r="E235" t="s">
        <v>150</v>
      </c>
      <c r="F235" t="s">
        <v>151</v>
      </c>
      <c r="G235" t="s">
        <v>151</v>
      </c>
      <c r="H235" t="s">
        <v>151</v>
      </c>
      <c r="I235" t="s">
        <v>151</v>
      </c>
      <c r="J235" t="s">
        <v>151</v>
      </c>
      <c r="K235" t="s">
        <v>151</v>
      </c>
      <c r="L235" t="s">
        <v>151</v>
      </c>
      <c r="M235" t="s">
        <v>151</v>
      </c>
      <c r="N235">
        <v>1201</v>
      </c>
      <c r="O235">
        <v>1201</v>
      </c>
      <c r="P235" t="s">
        <v>150</v>
      </c>
      <c r="Q235" t="s">
        <v>150</v>
      </c>
      <c r="R235" t="s">
        <v>150</v>
      </c>
      <c r="S235" t="s">
        <v>150</v>
      </c>
      <c r="T235" t="s">
        <v>151</v>
      </c>
      <c r="U235" t="s">
        <v>151</v>
      </c>
      <c r="V235" t="s">
        <v>150</v>
      </c>
      <c r="W235" t="s">
        <v>463</v>
      </c>
      <c r="X235" t="s">
        <v>153</v>
      </c>
      <c r="Y235">
        <v>41209</v>
      </c>
      <c r="Z235">
        <v>41182</v>
      </c>
      <c r="AA235" t="s">
        <v>75</v>
      </c>
      <c r="AB235">
        <v>2013</v>
      </c>
      <c r="AC235" t="s">
        <v>157</v>
      </c>
      <c r="AE235">
        <v>425.52</v>
      </c>
      <c r="AG235">
        <v>425.52</v>
      </c>
      <c r="AH235">
        <v>425.52</v>
      </c>
      <c r="AI235">
        <v>425.52</v>
      </c>
    </row>
    <row r="236" spans="1:35">
      <c r="A236" t="s">
        <v>466</v>
      </c>
      <c r="B236" t="s">
        <v>150</v>
      </c>
      <c r="C236" t="s">
        <v>150</v>
      </c>
      <c r="D236" t="s">
        <v>150</v>
      </c>
      <c r="E236" t="s">
        <v>150</v>
      </c>
      <c r="F236" t="s">
        <v>151</v>
      </c>
      <c r="G236" t="s">
        <v>151</v>
      </c>
      <c r="H236" t="s">
        <v>151</v>
      </c>
      <c r="I236" t="s">
        <v>151</v>
      </c>
      <c r="J236" t="s">
        <v>151</v>
      </c>
      <c r="K236" t="s">
        <v>151</v>
      </c>
      <c r="L236" t="s">
        <v>151</v>
      </c>
      <c r="M236" t="s">
        <v>151</v>
      </c>
      <c r="N236">
        <v>1201</v>
      </c>
      <c r="O236">
        <v>1201</v>
      </c>
      <c r="P236" t="s">
        <v>150</v>
      </c>
      <c r="Q236" t="s">
        <v>150</v>
      </c>
      <c r="R236" t="s">
        <v>150</v>
      </c>
      <c r="S236" t="s">
        <v>150</v>
      </c>
      <c r="T236" t="s">
        <v>151</v>
      </c>
      <c r="U236" t="s">
        <v>151</v>
      </c>
      <c r="V236" t="s">
        <v>150</v>
      </c>
      <c r="W236" t="s">
        <v>467</v>
      </c>
      <c r="X236" t="s">
        <v>153</v>
      </c>
      <c r="Y236">
        <v>41146</v>
      </c>
      <c r="Z236">
        <v>41119</v>
      </c>
      <c r="AA236" t="s">
        <v>74</v>
      </c>
      <c r="AB236">
        <v>2013</v>
      </c>
      <c r="AC236" t="s">
        <v>154</v>
      </c>
      <c r="AE236">
        <v>0</v>
      </c>
      <c r="AG236">
        <v>0</v>
      </c>
      <c r="AH236">
        <v>0</v>
      </c>
      <c r="AI236">
        <v>0</v>
      </c>
    </row>
    <row r="237" spans="1:35">
      <c r="A237" t="s">
        <v>468</v>
      </c>
      <c r="B237" t="s">
        <v>150</v>
      </c>
      <c r="C237" t="s">
        <v>150</v>
      </c>
      <c r="D237" t="s">
        <v>150</v>
      </c>
      <c r="E237" t="s">
        <v>150</v>
      </c>
      <c r="F237" t="s">
        <v>151</v>
      </c>
      <c r="G237" t="s">
        <v>151</v>
      </c>
      <c r="H237" t="s">
        <v>151</v>
      </c>
      <c r="I237" t="s">
        <v>151</v>
      </c>
      <c r="J237" t="s">
        <v>151</v>
      </c>
      <c r="K237" t="s">
        <v>151</v>
      </c>
      <c r="L237" t="s">
        <v>151</v>
      </c>
      <c r="M237" t="s">
        <v>151</v>
      </c>
      <c r="N237">
        <v>1201</v>
      </c>
      <c r="O237">
        <v>1201</v>
      </c>
      <c r="P237" t="s">
        <v>150</v>
      </c>
      <c r="Q237" t="s">
        <v>150</v>
      </c>
      <c r="R237" t="s">
        <v>150</v>
      </c>
      <c r="S237" t="s">
        <v>150</v>
      </c>
      <c r="T237" t="s">
        <v>151</v>
      </c>
      <c r="U237" t="s">
        <v>151</v>
      </c>
      <c r="V237" t="s">
        <v>150</v>
      </c>
      <c r="W237" t="s">
        <v>467</v>
      </c>
      <c r="X237" t="s">
        <v>153</v>
      </c>
      <c r="Y237">
        <v>41181</v>
      </c>
      <c r="Z237">
        <v>41147</v>
      </c>
      <c r="AA237" t="s">
        <v>74</v>
      </c>
      <c r="AB237">
        <v>2013</v>
      </c>
      <c r="AC237" t="s">
        <v>154</v>
      </c>
      <c r="AE237">
        <v>0</v>
      </c>
      <c r="AG237">
        <v>0</v>
      </c>
      <c r="AH237">
        <v>0</v>
      </c>
      <c r="AI237">
        <v>0</v>
      </c>
    </row>
    <row r="238" spans="1:35">
      <c r="A238" t="s">
        <v>469</v>
      </c>
      <c r="B238" t="s">
        <v>150</v>
      </c>
      <c r="C238" t="s">
        <v>150</v>
      </c>
      <c r="D238" t="s">
        <v>150</v>
      </c>
      <c r="E238" t="s">
        <v>150</v>
      </c>
      <c r="F238" t="s">
        <v>151</v>
      </c>
      <c r="G238" t="s">
        <v>151</v>
      </c>
      <c r="H238" t="s">
        <v>151</v>
      </c>
      <c r="I238" t="s">
        <v>151</v>
      </c>
      <c r="J238" t="s">
        <v>151</v>
      </c>
      <c r="K238" t="s">
        <v>151</v>
      </c>
      <c r="L238" t="s">
        <v>151</v>
      </c>
      <c r="M238" t="s">
        <v>151</v>
      </c>
      <c r="N238">
        <v>1201</v>
      </c>
      <c r="O238">
        <v>1201</v>
      </c>
      <c r="P238" t="s">
        <v>150</v>
      </c>
      <c r="Q238" t="s">
        <v>150</v>
      </c>
      <c r="R238" t="s">
        <v>150</v>
      </c>
      <c r="S238" t="s">
        <v>150</v>
      </c>
      <c r="T238" t="s">
        <v>151</v>
      </c>
      <c r="U238" t="s">
        <v>151</v>
      </c>
      <c r="V238" t="s">
        <v>150</v>
      </c>
      <c r="W238" t="s">
        <v>467</v>
      </c>
      <c r="X238" t="s">
        <v>153</v>
      </c>
      <c r="Y238">
        <v>41209</v>
      </c>
      <c r="Z238">
        <v>41182</v>
      </c>
      <c r="AA238" t="s">
        <v>75</v>
      </c>
      <c r="AB238">
        <v>2013</v>
      </c>
      <c r="AC238" t="s">
        <v>157</v>
      </c>
      <c r="AE238">
        <v>425.52</v>
      </c>
      <c r="AG238">
        <v>425.52</v>
      </c>
      <c r="AH238">
        <v>425.52</v>
      </c>
      <c r="AI238">
        <v>425.52</v>
      </c>
    </row>
    <row r="239" spans="1:35">
      <c r="A239" t="s">
        <v>470</v>
      </c>
      <c r="B239" t="s">
        <v>150</v>
      </c>
      <c r="C239" t="s">
        <v>150</v>
      </c>
      <c r="D239" t="s">
        <v>150</v>
      </c>
      <c r="E239" t="s">
        <v>150</v>
      </c>
      <c r="F239" t="s">
        <v>151</v>
      </c>
      <c r="G239" t="s">
        <v>151</v>
      </c>
      <c r="H239" t="s">
        <v>151</v>
      </c>
      <c r="I239" t="s">
        <v>151</v>
      </c>
      <c r="J239" t="s">
        <v>151</v>
      </c>
      <c r="K239" t="s">
        <v>151</v>
      </c>
      <c r="L239" t="s">
        <v>151</v>
      </c>
      <c r="M239" t="s">
        <v>151</v>
      </c>
      <c r="N239">
        <v>1201</v>
      </c>
      <c r="O239">
        <v>1201</v>
      </c>
      <c r="P239" t="s">
        <v>150</v>
      </c>
      <c r="Q239" t="s">
        <v>150</v>
      </c>
      <c r="R239" t="s">
        <v>150</v>
      </c>
      <c r="S239" t="s">
        <v>150</v>
      </c>
      <c r="T239" t="s">
        <v>151</v>
      </c>
      <c r="U239" t="s">
        <v>151</v>
      </c>
      <c r="V239" t="s">
        <v>150</v>
      </c>
      <c r="W239" t="s">
        <v>471</v>
      </c>
      <c r="X239" t="s">
        <v>153</v>
      </c>
      <c r="Y239">
        <v>41146</v>
      </c>
      <c r="Z239">
        <v>41119</v>
      </c>
      <c r="AA239" t="s">
        <v>74</v>
      </c>
      <c r="AB239">
        <v>2013</v>
      </c>
      <c r="AC239" t="s">
        <v>154</v>
      </c>
      <c r="AE239">
        <v>0</v>
      </c>
      <c r="AG239">
        <v>0</v>
      </c>
      <c r="AH239">
        <v>0</v>
      </c>
      <c r="AI239">
        <v>0</v>
      </c>
    </row>
    <row r="240" spans="1:35">
      <c r="A240" t="s">
        <v>472</v>
      </c>
      <c r="B240" t="s">
        <v>150</v>
      </c>
      <c r="C240" t="s">
        <v>150</v>
      </c>
      <c r="D240" t="s">
        <v>150</v>
      </c>
      <c r="E240" t="s">
        <v>150</v>
      </c>
      <c r="F240" t="s">
        <v>151</v>
      </c>
      <c r="G240" t="s">
        <v>151</v>
      </c>
      <c r="H240" t="s">
        <v>151</v>
      </c>
      <c r="I240" t="s">
        <v>151</v>
      </c>
      <c r="J240" t="s">
        <v>151</v>
      </c>
      <c r="K240" t="s">
        <v>151</v>
      </c>
      <c r="L240" t="s">
        <v>151</v>
      </c>
      <c r="M240" t="s">
        <v>151</v>
      </c>
      <c r="N240">
        <v>1201</v>
      </c>
      <c r="O240">
        <v>1201</v>
      </c>
      <c r="P240" t="s">
        <v>150</v>
      </c>
      <c r="Q240" t="s">
        <v>150</v>
      </c>
      <c r="R240" t="s">
        <v>150</v>
      </c>
      <c r="S240" t="s">
        <v>150</v>
      </c>
      <c r="T240" t="s">
        <v>151</v>
      </c>
      <c r="U240" t="s">
        <v>151</v>
      </c>
      <c r="V240" t="s">
        <v>150</v>
      </c>
      <c r="W240" t="s">
        <v>471</v>
      </c>
      <c r="X240" t="s">
        <v>153</v>
      </c>
      <c r="Y240">
        <v>41181</v>
      </c>
      <c r="Z240">
        <v>41147</v>
      </c>
      <c r="AA240" t="s">
        <v>74</v>
      </c>
      <c r="AB240">
        <v>2013</v>
      </c>
      <c r="AC240" t="s">
        <v>154</v>
      </c>
      <c r="AE240">
        <v>0</v>
      </c>
      <c r="AG240">
        <v>0</v>
      </c>
      <c r="AH240">
        <v>0</v>
      </c>
      <c r="AI240">
        <v>0</v>
      </c>
    </row>
    <row r="241" spans="1:35">
      <c r="A241" t="s">
        <v>473</v>
      </c>
      <c r="B241" t="s">
        <v>150</v>
      </c>
      <c r="C241" t="s">
        <v>150</v>
      </c>
      <c r="D241" t="s">
        <v>150</v>
      </c>
      <c r="E241" t="s">
        <v>150</v>
      </c>
      <c r="F241" t="s">
        <v>151</v>
      </c>
      <c r="G241" t="s">
        <v>151</v>
      </c>
      <c r="H241" t="s">
        <v>151</v>
      </c>
      <c r="I241" t="s">
        <v>151</v>
      </c>
      <c r="J241" t="s">
        <v>151</v>
      </c>
      <c r="K241" t="s">
        <v>151</v>
      </c>
      <c r="L241" t="s">
        <v>151</v>
      </c>
      <c r="M241" t="s">
        <v>151</v>
      </c>
      <c r="N241">
        <v>1201</v>
      </c>
      <c r="O241">
        <v>1201</v>
      </c>
      <c r="P241" t="s">
        <v>150</v>
      </c>
      <c r="Q241" t="s">
        <v>150</v>
      </c>
      <c r="R241" t="s">
        <v>150</v>
      </c>
      <c r="S241" t="s">
        <v>150</v>
      </c>
      <c r="T241" t="s">
        <v>151</v>
      </c>
      <c r="U241" t="s">
        <v>151</v>
      </c>
      <c r="V241" t="s">
        <v>150</v>
      </c>
      <c r="W241" t="s">
        <v>471</v>
      </c>
      <c r="X241" t="s">
        <v>153</v>
      </c>
      <c r="Y241">
        <v>41209</v>
      </c>
      <c r="Z241">
        <v>41182</v>
      </c>
      <c r="AA241" t="s">
        <v>75</v>
      </c>
      <c r="AB241">
        <v>2013</v>
      </c>
      <c r="AC241" t="s">
        <v>157</v>
      </c>
      <c r="AE241">
        <v>425.52</v>
      </c>
      <c r="AG241">
        <v>425.52</v>
      </c>
      <c r="AH241">
        <v>425.52</v>
      </c>
      <c r="AI241">
        <v>425.52</v>
      </c>
    </row>
    <row r="242" spans="1:35">
      <c r="A242" t="s">
        <v>474</v>
      </c>
      <c r="B242" t="s">
        <v>150</v>
      </c>
      <c r="C242" t="s">
        <v>150</v>
      </c>
      <c r="D242" t="s">
        <v>150</v>
      </c>
      <c r="E242" t="s">
        <v>150</v>
      </c>
      <c r="F242" t="s">
        <v>151</v>
      </c>
      <c r="G242" t="s">
        <v>151</v>
      </c>
      <c r="H242" t="s">
        <v>151</v>
      </c>
      <c r="I242" t="s">
        <v>151</v>
      </c>
      <c r="J242" t="s">
        <v>151</v>
      </c>
      <c r="K242" t="s">
        <v>151</v>
      </c>
      <c r="L242" t="s">
        <v>151</v>
      </c>
      <c r="M242" t="s">
        <v>151</v>
      </c>
      <c r="N242">
        <v>1201</v>
      </c>
      <c r="O242">
        <v>1201</v>
      </c>
      <c r="P242" t="s">
        <v>150</v>
      </c>
      <c r="Q242" t="s">
        <v>150</v>
      </c>
      <c r="R242" t="s">
        <v>150</v>
      </c>
      <c r="S242" t="s">
        <v>150</v>
      </c>
      <c r="T242" t="s">
        <v>151</v>
      </c>
      <c r="U242" t="s">
        <v>151</v>
      </c>
      <c r="V242" t="s">
        <v>150</v>
      </c>
      <c r="W242" t="s">
        <v>475</v>
      </c>
      <c r="X242" t="s">
        <v>153</v>
      </c>
      <c r="Y242">
        <v>41146</v>
      </c>
      <c r="Z242">
        <v>41119</v>
      </c>
      <c r="AA242" t="s">
        <v>74</v>
      </c>
      <c r="AB242">
        <v>2013</v>
      </c>
      <c r="AC242" t="s">
        <v>154</v>
      </c>
      <c r="AE242">
        <v>0</v>
      </c>
      <c r="AG242">
        <v>0</v>
      </c>
      <c r="AH242">
        <v>0</v>
      </c>
      <c r="AI242">
        <v>0</v>
      </c>
    </row>
    <row r="243" spans="1:35">
      <c r="A243" t="s">
        <v>476</v>
      </c>
      <c r="B243" t="s">
        <v>150</v>
      </c>
      <c r="C243" t="s">
        <v>150</v>
      </c>
      <c r="D243" t="s">
        <v>150</v>
      </c>
      <c r="E243" t="s">
        <v>150</v>
      </c>
      <c r="F243" t="s">
        <v>151</v>
      </c>
      <c r="G243" t="s">
        <v>151</v>
      </c>
      <c r="H243" t="s">
        <v>151</v>
      </c>
      <c r="I243" t="s">
        <v>151</v>
      </c>
      <c r="J243" t="s">
        <v>151</v>
      </c>
      <c r="K243" t="s">
        <v>151</v>
      </c>
      <c r="L243" t="s">
        <v>151</v>
      </c>
      <c r="M243" t="s">
        <v>151</v>
      </c>
      <c r="N243">
        <v>1201</v>
      </c>
      <c r="O243">
        <v>1201</v>
      </c>
      <c r="P243" t="s">
        <v>150</v>
      </c>
      <c r="Q243" t="s">
        <v>150</v>
      </c>
      <c r="R243" t="s">
        <v>150</v>
      </c>
      <c r="S243" t="s">
        <v>150</v>
      </c>
      <c r="T243" t="s">
        <v>151</v>
      </c>
      <c r="U243" t="s">
        <v>151</v>
      </c>
      <c r="V243" t="s">
        <v>150</v>
      </c>
      <c r="W243" t="s">
        <v>475</v>
      </c>
      <c r="X243" t="s">
        <v>153</v>
      </c>
      <c r="Y243">
        <v>41181</v>
      </c>
      <c r="Z243">
        <v>41147</v>
      </c>
      <c r="AA243" t="s">
        <v>74</v>
      </c>
      <c r="AB243">
        <v>2013</v>
      </c>
      <c r="AC243" t="s">
        <v>154</v>
      </c>
      <c r="AE243">
        <v>0</v>
      </c>
      <c r="AG243">
        <v>0</v>
      </c>
      <c r="AH243">
        <v>0</v>
      </c>
      <c r="AI243">
        <v>0</v>
      </c>
    </row>
    <row r="244" spans="1:35">
      <c r="A244" t="s">
        <v>477</v>
      </c>
      <c r="B244" t="s">
        <v>150</v>
      </c>
      <c r="C244" t="s">
        <v>150</v>
      </c>
      <c r="D244" t="s">
        <v>150</v>
      </c>
      <c r="E244" t="s">
        <v>150</v>
      </c>
      <c r="F244" t="s">
        <v>151</v>
      </c>
      <c r="G244" t="s">
        <v>151</v>
      </c>
      <c r="H244" t="s">
        <v>151</v>
      </c>
      <c r="I244" t="s">
        <v>151</v>
      </c>
      <c r="J244" t="s">
        <v>151</v>
      </c>
      <c r="K244" t="s">
        <v>151</v>
      </c>
      <c r="L244" t="s">
        <v>151</v>
      </c>
      <c r="M244" t="s">
        <v>151</v>
      </c>
      <c r="N244">
        <v>1201</v>
      </c>
      <c r="O244">
        <v>1201</v>
      </c>
      <c r="P244" t="s">
        <v>150</v>
      </c>
      <c r="Q244" t="s">
        <v>150</v>
      </c>
      <c r="R244" t="s">
        <v>150</v>
      </c>
      <c r="S244" t="s">
        <v>150</v>
      </c>
      <c r="T244" t="s">
        <v>151</v>
      </c>
      <c r="U244" t="s">
        <v>151</v>
      </c>
      <c r="V244" t="s">
        <v>150</v>
      </c>
      <c r="W244" t="s">
        <v>475</v>
      </c>
      <c r="X244" t="s">
        <v>153</v>
      </c>
      <c r="Y244">
        <v>41209</v>
      </c>
      <c r="Z244">
        <v>41182</v>
      </c>
      <c r="AA244" t="s">
        <v>75</v>
      </c>
      <c r="AB244">
        <v>2013</v>
      </c>
      <c r="AC244" t="s">
        <v>157</v>
      </c>
      <c r="AE244">
        <v>425.52</v>
      </c>
      <c r="AG244">
        <v>425.52</v>
      </c>
      <c r="AH244">
        <v>425.52</v>
      </c>
      <c r="AI244">
        <v>425.52</v>
      </c>
    </row>
    <row r="245" spans="1:35">
      <c r="A245" t="s">
        <v>478</v>
      </c>
      <c r="B245" t="s">
        <v>150</v>
      </c>
      <c r="C245" t="s">
        <v>150</v>
      </c>
      <c r="D245" t="s">
        <v>150</v>
      </c>
      <c r="E245" t="s">
        <v>150</v>
      </c>
      <c r="F245" t="s">
        <v>151</v>
      </c>
      <c r="G245" t="s">
        <v>151</v>
      </c>
      <c r="H245" t="s">
        <v>151</v>
      </c>
      <c r="I245" t="s">
        <v>151</v>
      </c>
      <c r="J245" t="s">
        <v>151</v>
      </c>
      <c r="K245" t="s">
        <v>151</v>
      </c>
      <c r="L245" t="s">
        <v>151</v>
      </c>
      <c r="M245" t="s">
        <v>151</v>
      </c>
      <c r="N245">
        <v>1201</v>
      </c>
      <c r="O245">
        <v>1201</v>
      </c>
      <c r="P245" t="s">
        <v>150</v>
      </c>
      <c r="Q245" t="s">
        <v>150</v>
      </c>
      <c r="R245" t="s">
        <v>150</v>
      </c>
      <c r="S245" t="s">
        <v>150</v>
      </c>
      <c r="T245" t="s">
        <v>151</v>
      </c>
      <c r="U245" t="s">
        <v>151</v>
      </c>
      <c r="V245" t="s">
        <v>150</v>
      </c>
      <c r="W245" t="s">
        <v>479</v>
      </c>
      <c r="X245" t="s">
        <v>153</v>
      </c>
      <c r="Y245">
        <v>41146</v>
      </c>
      <c r="Z245">
        <v>41119</v>
      </c>
      <c r="AA245" t="s">
        <v>74</v>
      </c>
      <c r="AB245">
        <v>2013</v>
      </c>
      <c r="AC245" t="s">
        <v>154</v>
      </c>
      <c r="AE245">
        <v>0</v>
      </c>
      <c r="AG245">
        <v>0</v>
      </c>
      <c r="AH245">
        <v>0</v>
      </c>
      <c r="AI245">
        <v>0</v>
      </c>
    </row>
    <row r="246" spans="1:35">
      <c r="A246" t="s">
        <v>480</v>
      </c>
      <c r="B246" t="s">
        <v>150</v>
      </c>
      <c r="C246" t="s">
        <v>150</v>
      </c>
      <c r="D246" t="s">
        <v>150</v>
      </c>
      <c r="E246" t="s">
        <v>150</v>
      </c>
      <c r="F246" t="s">
        <v>151</v>
      </c>
      <c r="G246" t="s">
        <v>151</v>
      </c>
      <c r="H246" t="s">
        <v>151</v>
      </c>
      <c r="I246" t="s">
        <v>151</v>
      </c>
      <c r="J246" t="s">
        <v>151</v>
      </c>
      <c r="K246" t="s">
        <v>151</v>
      </c>
      <c r="L246" t="s">
        <v>151</v>
      </c>
      <c r="M246" t="s">
        <v>151</v>
      </c>
      <c r="N246">
        <v>1201</v>
      </c>
      <c r="O246">
        <v>1201</v>
      </c>
      <c r="P246" t="s">
        <v>150</v>
      </c>
      <c r="Q246" t="s">
        <v>150</v>
      </c>
      <c r="R246" t="s">
        <v>150</v>
      </c>
      <c r="S246" t="s">
        <v>150</v>
      </c>
      <c r="T246" t="s">
        <v>151</v>
      </c>
      <c r="U246" t="s">
        <v>151</v>
      </c>
      <c r="V246" t="s">
        <v>150</v>
      </c>
      <c r="W246" t="s">
        <v>479</v>
      </c>
      <c r="X246" t="s">
        <v>153</v>
      </c>
      <c r="Y246">
        <v>41181</v>
      </c>
      <c r="Z246">
        <v>41147</v>
      </c>
      <c r="AA246" t="s">
        <v>74</v>
      </c>
      <c r="AB246">
        <v>2013</v>
      </c>
      <c r="AC246" t="s">
        <v>154</v>
      </c>
      <c r="AE246">
        <v>0</v>
      </c>
      <c r="AG246">
        <v>0</v>
      </c>
      <c r="AH246">
        <v>0</v>
      </c>
      <c r="AI246">
        <v>0</v>
      </c>
    </row>
    <row r="247" spans="1:35">
      <c r="A247" t="s">
        <v>481</v>
      </c>
      <c r="B247" t="s">
        <v>150</v>
      </c>
      <c r="C247" t="s">
        <v>150</v>
      </c>
      <c r="D247" t="s">
        <v>150</v>
      </c>
      <c r="E247" t="s">
        <v>150</v>
      </c>
      <c r="F247" t="s">
        <v>151</v>
      </c>
      <c r="G247" t="s">
        <v>151</v>
      </c>
      <c r="H247" t="s">
        <v>151</v>
      </c>
      <c r="I247" t="s">
        <v>151</v>
      </c>
      <c r="J247" t="s">
        <v>151</v>
      </c>
      <c r="K247" t="s">
        <v>151</v>
      </c>
      <c r="L247" t="s">
        <v>151</v>
      </c>
      <c r="M247" t="s">
        <v>151</v>
      </c>
      <c r="N247">
        <v>1201</v>
      </c>
      <c r="O247">
        <v>1201</v>
      </c>
      <c r="P247" t="s">
        <v>150</v>
      </c>
      <c r="Q247" t="s">
        <v>150</v>
      </c>
      <c r="R247" t="s">
        <v>150</v>
      </c>
      <c r="S247" t="s">
        <v>150</v>
      </c>
      <c r="T247" t="s">
        <v>151</v>
      </c>
      <c r="U247" t="s">
        <v>151</v>
      </c>
      <c r="V247" t="s">
        <v>150</v>
      </c>
      <c r="W247" t="s">
        <v>479</v>
      </c>
      <c r="X247" t="s">
        <v>153</v>
      </c>
      <c r="Y247">
        <v>41209</v>
      </c>
      <c r="Z247">
        <v>41182</v>
      </c>
      <c r="AA247" t="s">
        <v>75</v>
      </c>
      <c r="AB247">
        <v>2013</v>
      </c>
      <c r="AC247" t="s">
        <v>157</v>
      </c>
      <c r="AE247">
        <v>425.52</v>
      </c>
      <c r="AG247">
        <v>425.52</v>
      </c>
      <c r="AH247">
        <v>425.52</v>
      </c>
      <c r="AI247">
        <v>425.52</v>
      </c>
    </row>
    <row r="248" spans="1:35">
      <c r="A248" t="s">
        <v>482</v>
      </c>
      <c r="B248" t="s">
        <v>150</v>
      </c>
      <c r="C248" t="s">
        <v>150</v>
      </c>
      <c r="D248" t="s">
        <v>150</v>
      </c>
      <c r="E248" t="s">
        <v>150</v>
      </c>
      <c r="F248" t="s">
        <v>151</v>
      </c>
      <c r="G248" t="s">
        <v>151</v>
      </c>
      <c r="H248" t="s">
        <v>151</v>
      </c>
      <c r="I248" t="s">
        <v>151</v>
      </c>
      <c r="J248" t="s">
        <v>151</v>
      </c>
      <c r="K248" t="s">
        <v>151</v>
      </c>
      <c r="L248" t="s">
        <v>151</v>
      </c>
      <c r="M248" t="s">
        <v>151</v>
      </c>
      <c r="N248">
        <v>1201</v>
      </c>
      <c r="O248">
        <v>1201</v>
      </c>
      <c r="P248" t="s">
        <v>150</v>
      </c>
      <c r="Q248" t="s">
        <v>150</v>
      </c>
      <c r="R248" t="s">
        <v>150</v>
      </c>
      <c r="S248" t="s">
        <v>150</v>
      </c>
      <c r="T248" t="s">
        <v>151</v>
      </c>
      <c r="U248" t="s">
        <v>151</v>
      </c>
      <c r="V248" t="s">
        <v>150</v>
      </c>
      <c r="W248" t="s">
        <v>483</v>
      </c>
      <c r="X248" t="s">
        <v>153</v>
      </c>
      <c r="Y248">
        <v>41146</v>
      </c>
      <c r="Z248">
        <v>41119</v>
      </c>
      <c r="AA248" t="s">
        <v>74</v>
      </c>
      <c r="AB248">
        <v>2013</v>
      </c>
      <c r="AC248" t="s">
        <v>154</v>
      </c>
      <c r="AE248">
        <v>0</v>
      </c>
      <c r="AG248">
        <v>0</v>
      </c>
      <c r="AH248">
        <v>0</v>
      </c>
      <c r="AI248">
        <v>0</v>
      </c>
    </row>
    <row r="249" spans="1:35">
      <c r="A249" t="s">
        <v>484</v>
      </c>
      <c r="B249" t="s">
        <v>150</v>
      </c>
      <c r="C249" t="s">
        <v>150</v>
      </c>
      <c r="D249" t="s">
        <v>150</v>
      </c>
      <c r="E249" t="s">
        <v>150</v>
      </c>
      <c r="F249" t="s">
        <v>151</v>
      </c>
      <c r="G249" t="s">
        <v>151</v>
      </c>
      <c r="H249" t="s">
        <v>151</v>
      </c>
      <c r="I249" t="s">
        <v>151</v>
      </c>
      <c r="J249" t="s">
        <v>151</v>
      </c>
      <c r="K249" t="s">
        <v>151</v>
      </c>
      <c r="L249" t="s">
        <v>151</v>
      </c>
      <c r="M249" t="s">
        <v>151</v>
      </c>
      <c r="N249">
        <v>1201</v>
      </c>
      <c r="O249">
        <v>1201</v>
      </c>
      <c r="P249" t="s">
        <v>150</v>
      </c>
      <c r="Q249" t="s">
        <v>150</v>
      </c>
      <c r="R249" t="s">
        <v>150</v>
      </c>
      <c r="S249" t="s">
        <v>150</v>
      </c>
      <c r="T249" t="s">
        <v>151</v>
      </c>
      <c r="U249" t="s">
        <v>151</v>
      </c>
      <c r="V249" t="s">
        <v>150</v>
      </c>
      <c r="W249" t="s">
        <v>483</v>
      </c>
      <c r="X249" t="s">
        <v>153</v>
      </c>
      <c r="Y249">
        <v>41181</v>
      </c>
      <c r="Z249">
        <v>41147</v>
      </c>
      <c r="AA249" t="s">
        <v>74</v>
      </c>
      <c r="AB249">
        <v>2013</v>
      </c>
      <c r="AC249" t="s">
        <v>154</v>
      </c>
      <c r="AE249">
        <v>0</v>
      </c>
      <c r="AG249">
        <v>0</v>
      </c>
      <c r="AH249">
        <v>0</v>
      </c>
      <c r="AI249">
        <v>0</v>
      </c>
    </row>
    <row r="250" spans="1:35">
      <c r="A250" t="s">
        <v>485</v>
      </c>
      <c r="B250" t="s">
        <v>150</v>
      </c>
      <c r="C250" t="s">
        <v>150</v>
      </c>
      <c r="D250" t="s">
        <v>150</v>
      </c>
      <c r="E250" t="s">
        <v>150</v>
      </c>
      <c r="F250" t="s">
        <v>151</v>
      </c>
      <c r="G250" t="s">
        <v>151</v>
      </c>
      <c r="H250" t="s">
        <v>151</v>
      </c>
      <c r="I250" t="s">
        <v>151</v>
      </c>
      <c r="J250" t="s">
        <v>151</v>
      </c>
      <c r="K250" t="s">
        <v>151</v>
      </c>
      <c r="L250" t="s">
        <v>151</v>
      </c>
      <c r="M250" t="s">
        <v>151</v>
      </c>
      <c r="N250">
        <v>1201</v>
      </c>
      <c r="O250">
        <v>1201</v>
      </c>
      <c r="P250" t="s">
        <v>150</v>
      </c>
      <c r="Q250" t="s">
        <v>150</v>
      </c>
      <c r="R250" t="s">
        <v>150</v>
      </c>
      <c r="S250" t="s">
        <v>150</v>
      </c>
      <c r="T250" t="s">
        <v>151</v>
      </c>
      <c r="U250" t="s">
        <v>151</v>
      </c>
      <c r="V250" t="s">
        <v>150</v>
      </c>
      <c r="W250" t="s">
        <v>483</v>
      </c>
      <c r="X250" t="s">
        <v>153</v>
      </c>
      <c r="Y250">
        <v>41209</v>
      </c>
      <c r="Z250">
        <v>41182</v>
      </c>
      <c r="AA250" t="s">
        <v>75</v>
      </c>
      <c r="AB250">
        <v>2013</v>
      </c>
      <c r="AC250" t="s">
        <v>157</v>
      </c>
      <c r="AE250">
        <v>425.52</v>
      </c>
      <c r="AG250">
        <v>425.52</v>
      </c>
      <c r="AH250">
        <v>425.52</v>
      </c>
      <c r="AI250">
        <v>425.52</v>
      </c>
    </row>
    <row r="251" spans="1:35">
      <c r="A251" t="s">
        <v>486</v>
      </c>
      <c r="B251" t="s">
        <v>150</v>
      </c>
      <c r="C251" t="s">
        <v>150</v>
      </c>
      <c r="D251" t="s">
        <v>150</v>
      </c>
      <c r="E251" t="s">
        <v>150</v>
      </c>
      <c r="F251" t="s">
        <v>151</v>
      </c>
      <c r="G251" t="s">
        <v>151</v>
      </c>
      <c r="H251" t="s">
        <v>151</v>
      </c>
      <c r="I251" t="s">
        <v>151</v>
      </c>
      <c r="J251" t="s">
        <v>151</v>
      </c>
      <c r="K251" t="s">
        <v>151</v>
      </c>
      <c r="L251" t="s">
        <v>151</v>
      </c>
      <c r="M251" t="s">
        <v>151</v>
      </c>
      <c r="N251">
        <v>1201</v>
      </c>
      <c r="O251">
        <v>1201</v>
      </c>
      <c r="P251" t="s">
        <v>150</v>
      </c>
      <c r="Q251" t="s">
        <v>150</v>
      </c>
      <c r="R251" t="s">
        <v>150</v>
      </c>
      <c r="S251" t="s">
        <v>150</v>
      </c>
      <c r="T251" t="s">
        <v>151</v>
      </c>
      <c r="U251" t="s">
        <v>151</v>
      </c>
      <c r="V251" t="s">
        <v>150</v>
      </c>
      <c r="W251" t="s">
        <v>487</v>
      </c>
      <c r="X251" t="s">
        <v>153</v>
      </c>
      <c r="Y251">
        <v>41146</v>
      </c>
      <c r="Z251">
        <v>41119</v>
      </c>
      <c r="AA251" t="s">
        <v>74</v>
      </c>
      <c r="AB251">
        <v>2013</v>
      </c>
      <c r="AC251" t="s">
        <v>154</v>
      </c>
      <c r="AE251">
        <v>0</v>
      </c>
      <c r="AG251">
        <v>0</v>
      </c>
      <c r="AH251">
        <v>0</v>
      </c>
      <c r="AI251">
        <v>0</v>
      </c>
    </row>
    <row r="252" spans="1:35">
      <c r="A252" t="s">
        <v>488</v>
      </c>
      <c r="B252" t="s">
        <v>150</v>
      </c>
      <c r="C252" t="s">
        <v>150</v>
      </c>
      <c r="D252" t="s">
        <v>150</v>
      </c>
      <c r="E252" t="s">
        <v>150</v>
      </c>
      <c r="F252" t="s">
        <v>151</v>
      </c>
      <c r="G252" t="s">
        <v>151</v>
      </c>
      <c r="H252" t="s">
        <v>151</v>
      </c>
      <c r="I252" t="s">
        <v>151</v>
      </c>
      <c r="J252" t="s">
        <v>151</v>
      </c>
      <c r="K252" t="s">
        <v>151</v>
      </c>
      <c r="L252" t="s">
        <v>151</v>
      </c>
      <c r="M252" t="s">
        <v>151</v>
      </c>
      <c r="N252">
        <v>1201</v>
      </c>
      <c r="O252">
        <v>1201</v>
      </c>
      <c r="P252" t="s">
        <v>150</v>
      </c>
      <c r="Q252" t="s">
        <v>150</v>
      </c>
      <c r="R252" t="s">
        <v>150</v>
      </c>
      <c r="S252" t="s">
        <v>150</v>
      </c>
      <c r="T252" t="s">
        <v>151</v>
      </c>
      <c r="U252" t="s">
        <v>151</v>
      </c>
      <c r="V252" t="s">
        <v>150</v>
      </c>
      <c r="W252" t="s">
        <v>487</v>
      </c>
      <c r="X252" t="s">
        <v>153</v>
      </c>
      <c r="Y252">
        <v>41181</v>
      </c>
      <c r="Z252">
        <v>41147</v>
      </c>
      <c r="AA252" t="s">
        <v>74</v>
      </c>
      <c r="AB252">
        <v>2013</v>
      </c>
      <c r="AC252" t="s">
        <v>154</v>
      </c>
      <c r="AE252">
        <v>0</v>
      </c>
      <c r="AG252">
        <v>0</v>
      </c>
      <c r="AH252">
        <v>0</v>
      </c>
      <c r="AI252">
        <v>0</v>
      </c>
    </row>
    <row r="253" spans="1:35">
      <c r="A253" t="s">
        <v>489</v>
      </c>
      <c r="B253" t="s">
        <v>150</v>
      </c>
      <c r="C253" t="s">
        <v>150</v>
      </c>
      <c r="D253" t="s">
        <v>150</v>
      </c>
      <c r="E253" t="s">
        <v>150</v>
      </c>
      <c r="F253" t="s">
        <v>151</v>
      </c>
      <c r="G253" t="s">
        <v>151</v>
      </c>
      <c r="H253" t="s">
        <v>151</v>
      </c>
      <c r="I253" t="s">
        <v>151</v>
      </c>
      <c r="J253" t="s">
        <v>151</v>
      </c>
      <c r="K253" t="s">
        <v>151</v>
      </c>
      <c r="L253" t="s">
        <v>151</v>
      </c>
      <c r="M253" t="s">
        <v>151</v>
      </c>
      <c r="N253">
        <v>1201</v>
      </c>
      <c r="O253">
        <v>1201</v>
      </c>
      <c r="P253" t="s">
        <v>150</v>
      </c>
      <c r="Q253" t="s">
        <v>150</v>
      </c>
      <c r="R253" t="s">
        <v>150</v>
      </c>
      <c r="S253" t="s">
        <v>150</v>
      </c>
      <c r="T253" t="s">
        <v>151</v>
      </c>
      <c r="U253" t="s">
        <v>151</v>
      </c>
      <c r="V253" t="s">
        <v>150</v>
      </c>
      <c r="W253" t="s">
        <v>487</v>
      </c>
      <c r="X253" t="s">
        <v>153</v>
      </c>
      <c r="Y253">
        <v>41209</v>
      </c>
      <c r="Z253">
        <v>41182</v>
      </c>
      <c r="AA253" t="s">
        <v>75</v>
      </c>
      <c r="AB253">
        <v>2013</v>
      </c>
      <c r="AC253" t="s">
        <v>157</v>
      </c>
      <c r="AE253">
        <v>425.52</v>
      </c>
      <c r="AG253">
        <v>425.52</v>
      </c>
      <c r="AH253">
        <v>425.52</v>
      </c>
      <c r="AI253">
        <v>425.52</v>
      </c>
    </row>
    <row r="254" spans="1:35">
      <c r="A254" t="s">
        <v>490</v>
      </c>
      <c r="B254" t="s">
        <v>150</v>
      </c>
      <c r="C254" t="s">
        <v>150</v>
      </c>
      <c r="D254" t="s">
        <v>150</v>
      </c>
      <c r="E254" t="s">
        <v>150</v>
      </c>
      <c r="F254" t="s">
        <v>151</v>
      </c>
      <c r="G254" t="s">
        <v>151</v>
      </c>
      <c r="H254" t="s">
        <v>151</v>
      </c>
      <c r="I254" t="s">
        <v>151</v>
      </c>
      <c r="J254" t="s">
        <v>151</v>
      </c>
      <c r="K254" t="s">
        <v>151</v>
      </c>
      <c r="L254" t="s">
        <v>151</v>
      </c>
      <c r="M254" t="s">
        <v>151</v>
      </c>
      <c r="N254">
        <v>1201</v>
      </c>
      <c r="O254">
        <v>1201</v>
      </c>
      <c r="P254" t="s">
        <v>150</v>
      </c>
      <c r="Q254" t="s">
        <v>150</v>
      </c>
      <c r="R254" t="s">
        <v>150</v>
      </c>
      <c r="S254" t="s">
        <v>150</v>
      </c>
      <c r="T254" t="s">
        <v>151</v>
      </c>
      <c r="U254" t="s">
        <v>151</v>
      </c>
      <c r="V254" t="s">
        <v>150</v>
      </c>
      <c r="W254" t="s">
        <v>491</v>
      </c>
      <c r="X254" t="s">
        <v>153</v>
      </c>
      <c r="Y254">
        <v>41146</v>
      </c>
      <c r="Z254">
        <v>41119</v>
      </c>
      <c r="AA254" t="s">
        <v>74</v>
      </c>
      <c r="AB254">
        <v>2013</v>
      </c>
      <c r="AC254" t="s">
        <v>154</v>
      </c>
      <c r="AE254">
        <v>0</v>
      </c>
      <c r="AG254">
        <v>0</v>
      </c>
      <c r="AH254">
        <v>0</v>
      </c>
      <c r="AI254">
        <v>0</v>
      </c>
    </row>
    <row r="255" spans="1:35">
      <c r="A255" t="s">
        <v>492</v>
      </c>
      <c r="B255" t="s">
        <v>150</v>
      </c>
      <c r="C255" t="s">
        <v>150</v>
      </c>
      <c r="D255" t="s">
        <v>150</v>
      </c>
      <c r="E255" t="s">
        <v>150</v>
      </c>
      <c r="F255" t="s">
        <v>151</v>
      </c>
      <c r="G255" t="s">
        <v>151</v>
      </c>
      <c r="H255" t="s">
        <v>151</v>
      </c>
      <c r="I255" t="s">
        <v>151</v>
      </c>
      <c r="J255" t="s">
        <v>151</v>
      </c>
      <c r="K255" t="s">
        <v>151</v>
      </c>
      <c r="L255" t="s">
        <v>151</v>
      </c>
      <c r="M255" t="s">
        <v>151</v>
      </c>
      <c r="N255">
        <v>1201</v>
      </c>
      <c r="O255">
        <v>1201</v>
      </c>
      <c r="P255" t="s">
        <v>150</v>
      </c>
      <c r="Q255" t="s">
        <v>150</v>
      </c>
      <c r="R255" t="s">
        <v>150</v>
      </c>
      <c r="S255" t="s">
        <v>150</v>
      </c>
      <c r="T255" t="s">
        <v>151</v>
      </c>
      <c r="U255" t="s">
        <v>151</v>
      </c>
      <c r="V255" t="s">
        <v>150</v>
      </c>
      <c r="W255" t="s">
        <v>491</v>
      </c>
      <c r="X255" t="s">
        <v>153</v>
      </c>
      <c r="Y255">
        <v>41181</v>
      </c>
      <c r="Z255">
        <v>41147</v>
      </c>
      <c r="AA255" t="s">
        <v>74</v>
      </c>
      <c r="AB255">
        <v>2013</v>
      </c>
      <c r="AC255" t="s">
        <v>154</v>
      </c>
      <c r="AE255">
        <v>0</v>
      </c>
      <c r="AG255">
        <v>0</v>
      </c>
      <c r="AH255">
        <v>0</v>
      </c>
      <c r="AI255">
        <v>0</v>
      </c>
    </row>
    <row r="256" spans="1:35">
      <c r="A256" t="s">
        <v>493</v>
      </c>
      <c r="B256" t="s">
        <v>150</v>
      </c>
      <c r="C256" t="s">
        <v>150</v>
      </c>
      <c r="D256" t="s">
        <v>150</v>
      </c>
      <c r="E256" t="s">
        <v>150</v>
      </c>
      <c r="F256" t="s">
        <v>151</v>
      </c>
      <c r="G256" t="s">
        <v>151</v>
      </c>
      <c r="H256" t="s">
        <v>151</v>
      </c>
      <c r="I256" t="s">
        <v>151</v>
      </c>
      <c r="J256" t="s">
        <v>151</v>
      </c>
      <c r="K256" t="s">
        <v>151</v>
      </c>
      <c r="L256" t="s">
        <v>151</v>
      </c>
      <c r="M256" t="s">
        <v>151</v>
      </c>
      <c r="N256">
        <v>1201</v>
      </c>
      <c r="O256">
        <v>1201</v>
      </c>
      <c r="P256" t="s">
        <v>150</v>
      </c>
      <c r="Q256" t="s">
        <v>150</v>
      </c>
      <c r="R256" t="s">
        <v>150</v>
      </c>
      <c r="S256" t="s">
        <v>150</v>
      </c>
      <c r="T256" t="s">
        <v>151</v>
      </c>
      <c r="U256" t="s">
        <v>151</v>
      </c>
      <c r="V256" t="s">
        <v>150</v>
      </c>
      <c r="W256" t="s">
        <v>491</v>
      </c>
      <c r="X256" t="s">
        <v>153</v>
      </c>
      <c r="Y256">
        <v>41209</v>
      </c>
      <c r="Z256">
        <v>41182</v>
      </c>
      <c r="AA256" t="s">
        <v>75</v>
      </c>
      <c r="AB256">
        <v>2013</v>
      </c>
      <c r="AC256" t="s">
        <v>157</v>
      </c>
      <c r="AE256">
        <v>425.52</v>
      </c>
      <c r="AG256">
        <v>425.52</v>
      </c>
      <c r="AH256">
        <v>425.52</v>
      </c>
      <c r="AI256">
        <v>425.52</v>
      </c>
    </row>
    <row r="257" spans="1:35">
      <c r="A257" t="s">
        <v>494</v>
      </c>
      <c r="B257" t="s">
        <v>150</v>
      </c>
      <c r="C257" t="s">
        <v>150</v>
      </c>
      <c r="D257" t="s">
        <v>150</v>
      </c>
      <c r="E257" t="s">
        <v>150</v>
      </c>
      <c r="F257" t="s">
        <v>151</v>
      </c>
      <c r="G257" t="s">
        <v>151</v>
      </c>
      <c r="H257" t="s">
        <v>151</v>
      </c>
      <c r="I257" t="s">
        <v>151</v>
      </c>
      <c r="J257" t="s">
        <v>151</v>
      </c>
      <c r="K257" t="s">
        <v>151</v>
      </c>
      <c r="L257" t="s">
        <v>151</v>
      </c>
      <c r="M257" t="s">
        <v>151</v>
      </c>
      <c r="N257">
        <v>1201</v>
      </c>
      <c r="O257">
        <v>1201</v>
      </c>
      <c r="P257" t="s">
        <v>150</v>
      </c>
      <c r="Q257" t="s">
        <v>150</v>
      </c>
      <c r="R257" t="s">
        <v>150</v>
      </c>
      <c r="S257" t="s">
        <v>150</v>
      </c>
      <c r="T257" t="s">
        <v>151</v>
      </c>
      <c r="U257" t="s">
        <v>151</v>
      </c>
      <c r="V257" t="s">
        <v>150</v>
      </c>
      <c r="W257" t="s">
        <v>495</v>
      </c>
      <c r="X257" t="s">
        <v>153</v>
      </c>
      <c r="Y257">
        <v>41146</v>
      </c>
      <c r="Z257">
        <v>41119</v>
      </c>
      <c r="AA257" t="s">
        <v>74</v>
      </c>
      <c r="AB257">
        <v>2013</v>
      </c>
      <c r="AC257" t="s">
        <v>154</v>
      </c>
      <c r="AE257">
        <v>0</v>
      </c>
      <c r="AG257">
        <v>0</v>
      </c>
      <c r="AH257">
        <v>0</v>
      </c>
      <c r="AI257">
        <v>0</v>
      </c>
    </row>
    <row r="258" spans="1:35">
      <c r="A258" t="s">
        <v>496</v>
      </c>
      <c r="B258" t="s">
        <v>150</v>
      </c>
      <c r="C258" t="s">
        <v>150</v>
      </c>
      <c r="D258" t="s">
        <v>150</v>
      </c>
      <c r="E258" t="s">
        <v>150</v>
      </c>
      <c r="F258" t="s">
        <v>151</v>
      </c>
      <c r="G258" t="s">
        <v>151</v>
      </c>
      <c r="H258" t="s">
        <v>151</v>
      </c>
      <c r="I258" t="s">
        <v>151</v>
      </c>
      <c r="J258" t="s">
        <v>151</v>
      </c>
      <c r="K258" t="s">
        <v>151</v>
      </c>
      <c r="L258" t="s">
        <v>151</v>
      </c>
      <c r="M258" t="s">
        <v>151</v>
      </c>
      <c r="N258">
        <v>1201</v>
      </c>
      <c r="O258">
        <v>1201</v>
      </c>
      <c r="P258" t="s">
        <v>150</v>
      </c>
      <c r="Q258" t="s">
        <v>150</v>
      </c>
      <c r="R258" t="s">
        <v>150</v>
      </c>
      <c r="S258" t="s">
        <v>150</v>
      </c>
      <c r="T258" t="s">
        <v>151</v>
      </c>
      <c r="U258" t="s">
        <v>151</v>
      </c>
      <c r="V258" t="s">
        <v>150</v>
      </c>
      <c r="W258" t="s">
        <v>495</v>
      </c>
      <c r="X258" t="s">
        <v>153</v>
      </c>
      <c r="Y258">
        <v>41181</v>
      </c>
      <c r="Z258">
        <v>41147</v>
      </c>
      <c r="AA258" t="s">
        <v>74</v>
      </c>
      <c r="AB258">
        <v>2013</v>
      </c>
      <c r="AC258" t="s">
        <v>154</v>
      </c>
      <c r="AE258">
        <v>0</v>
      </c>
      <c r="AG258">
        <v>0</v>
      </c>
      <c r="AH258">
        <v>0</v>
      </c>
      <c r="AI258">
        <v>0</v>
      </c>
    </row>
    <row r="259" spans="1:35">
      <c r="A259" t="s">
        <v>497</v>
      </c>
      <c r="B259" t="s">
        <v>150</v>
      </c>
      <c r="C259" t="s">
        <v>150</v>
      </c>
      <c r="D259" t="s">
        <v>150</v>
      </c>
      <c r="E259" t="s">
        <v>150</v>
      </c>
      <c r="F259" t="s">
        <v>151</v>
      </c>
      <c r="G259" t="s">
        <v>151</v>
      </c>
      <c r="H259" t="s">
        <v>151</v>
      </c>
      <c r="I259" t="s">
        <v>151</v>
      </c>
      <c r="J259" t="s">
        <v>151</v>
      </c>
      <c r="K259" t="s">
        <v>151</v>
      </c>
      <c r="L259" t="s">
        <v>151</v>
      </c>
      <c r="M259" t="s">
        <v>151</v>
      </c>
      <c r="N259">
        <v>1201</v>
      </c>
      <c r="O259">
        <v>1201</v>
      </c>
      <c r="P259" t="s">
        <v>150</v>
      </c>
      <c r="Q259" t="s">
        <v>150</v>
      </c>
      <c r="R259" t="s">
        <v>150</v>
      </c>
      <c r="S259" t="s">
        <v>150</v>
      </c>
      <c r="T259" t="s">
        <v>151</v>
      </c>
      <c r="U259" t="s">
        <v>151</v>
      </c>
      <c r="V259" t="s">
        <v>150</v>
      </c>
      <c r="W259" t="s">
        <v>495</v>
      </c>
      <c r="X259" t="s">
        <v>153</v>
      </c>
      <c r="Y259">
        <v>41209</v>
      </c>
      <c r="Z259">
        <v>41182</v>
      </c>
      <c r="AA259" t="s">
        <v>75</v>
      </c>
      <c r="AB259">
        <v>2013</v>
      </c>
      <c r="AC259" t="s">
        <v>157</v>
      </c>
      <c r="AE259">
        <v>425.52</v>
      </c>
      <c r="AG259">
        <v>425.52</v>
      </c>
      <c r="AH259">
        <v>425.52</v>
      </c>
      <c r="AI259">
        <v>425.52</v>
      </c>
    </row>
    <row r="260" spans="1:35">
      <c r="A260" t="s">
        <v>498</v>
      </c>
      <c r="B260" t="s">
        <v>150</v>
      </c>
      <c r="C260" t="s">
        <v>150</v>
      </c>
      <c r="D260" t="s">
        <v>150</v>
      </c>
      <c r="E260" t="s">
        <v>150</v>
      </c>
      <c r="F260" t="s">
        <v>151</v>
      </c>
      <c r="G260" t="s">
        <v>151</v>
      </c>
      <c r="H260" t="s">
        <v>151</v>
      </c>
      <c r="I260" t="s">
        <v>151</v>
      </c>
      <c r="J260" t="s">
        <v>151</v>
      </c>
      <c r="K260" t="s">
        <v>151</v>
      </c>
      <c r="L260" t="s">
        <v>151</v>
      </c>
      <c r="M260" t="s">
        <v>151</v>
      </c>
      <c r="N260">
        <v>1201</v>
      </c>
      <c r="O260">
        <v>1201</v>
      </c>
      <c r="P260" t="s">
        <v>150</v>
      </c>
      <c r="Q260" t="s">
        <v>150</v>
      </c>
      <c r="R260" t="s">
        <v>150</v>
      </c>
      <c r="S260" t="s">
        <v>150</v>
      </c>
      <c r="T260" t="s">
        <v>151</v>
      </c>
      <c r="U260" t="s">
        <v>151</v>
      </c>
      <c r="V260" t="s">
        <v>150</v>
      </c>
      <c r="W260" t="s">
        <v>499</v>
      </c>
      <c r="X260" t="s">
        <v>153</v>
      </c>
      <c r="Y260">
        <v>41146</v>
      </c>
      <c r="Z260">
        <v>41119</v>
      </c>
      <c r="AA260" t="s">
        <v>74</v>
      </c>
      <c r="AB260">
        <v>2013</v>
      </c>
      <c r="AC260" t="s">
        <v>154</v>
      </c>
      <c r="AE260">
        <v>0</v>
      </c>
      <c r="AG260">
        <v>0</v>
      </c>
      <c r="AH260">
        <v>0</v>
      </c>
      <c r="AI260">
        <v>0</v>
      </c>
    </row>
    <row r="261" spans="1:35">
      <c r="A261" t="s">
        <v>500</v>
      </c>
      <c r="B261" t="s">
        <v>150</v>
      </c>
      <c r="C261" t="s">
        <v>150</v>
      </c>
      <c r="D261" t="s">
        <v>150</v>
      </c>
      <c r="E261" t="s">
        <v>150</v>
      </c>
      <c r="F261" t="s">
        <v>151</v>
      </c>
      <c r="G261" t="s">
        <v>151</v>
      </c>
      <c r="H261" t="s">
        <v>151</v>
      </c>
      <c r="I261" t="s">
        <v>151</v>
      </c>
      <c r="J261" t="s">
        <v>151</v>
      </c>
      <c r="K261" t="s">
        <v>151</v>
      </c>
      <c r="L261" t="s">
        <v>151</v>
      </c>
      <c r="M261" t="s">
        <v>151</v>
      </c>
      <c r="N261">
        <v>1201</v>
      </c>
      <c r="O261">
        <v>1201</v>
      </c>
      <c r="P261" t="s">
        <v>150</v>
      </c>
      <c r="Q261" t="s">
        <v>150</v>
      </c>
      <c r="R261" t="s">
        <v>150</v>
      </c>
      <c r="S261" t="s">
        <v>150</v>
      </c>
      <c r="T261" t="s">
        <v>151</v>
      </c>
      <c r="U261" t="s">
        <v>151</v>
      </c>
      <c r="V261" t="s">
        <v>150</v>
      </c>
      <c r="W261" t="s">
        <v>499</v>
      </c>
      <c r="X261" t="s">
        <v>153</v>
      </c>
      <c r="Y261">
        <v>41181</v>
      </c>
      <c r="Z261">
        <v>41147</v>
      </c>
      <c r="AA261" t="s">
        <v>74</v>
      </c>
      <c r="AB261">
        <v>2013</v>
      </c>
      <c r="AC261" t="s">
        <v>154</v>
      </c>
      <c r="AE261">
        <v>0</v>
      </c>
      <c r="AG261">
        <v>0</v>
      </c>
      <c r="AH261">
        <v>0</v>
      </c>
      <c r="AI261">
        <v>0</v>
      </c>
    </row>
    <row r="262" spans="1:35">
      <c r="A262" t="s">
        <v>501</v>
      </c>
      <c r="B262" t="s">
        <v>150</v>
      </c>
      <c r="C262" t="s">
        <v>150</v>
      </c>
      <c r="D262" t="s">
        <v>150</v>
      </c>
      <c r="E262" t="s">
        <v>150</v>
      </c>
      <c r="F262" t="s">
        <v>151</v>
      </c>
      <c r="G262" t="s">
        <v>151</v>
      </c>
      <c r="H262" t="s">
        <v>151</v>
      </c>
      <c r="I262" t="s">
        <v>151</v>
      </c>
      <c r="J262" t="s">
        <v>151</v>
      </c>
      <c r="K262" t="s">
        <v>151</v>
      </c>
      <c r="L262" t="s">
        <v>151</v>
      </c>
      <c r="M262" t="s">
        <v>151</v>
      </c>
      <c r="N262">
        <v>1201</v>
      </c>
      <c r="O262">
        <v>1201</v>
      </c>
      <c r="P262" t="s">
        <v>150</v>
      </c>
      <c r="Q262" t="s">
        <v>150</v>
      </c>
      <c r="R262" t="s">
        <v>150</v>
      </c>
      <c r="S262" t="s">
        <v>150</v>
      </c>
      <c r="T262" t="s">
        <v>151</v>
      </c>
      <c r="U262" t="s">
        <v>151</v>
      </c>
      <c r="V262" t="s">
        <v>150</v>
      </c>
      <c r="W262" t="s">
        <v>499</v>
      </c>
      <c r="X262" t="s">
        <v>153</v>
      </c>
      <c r="Y262">
        <v>41209</v>
      </c>
      <c r="Z262">
        <v>41182</v>
      </c>
      <c r="AA262" t="s">
        <v>75</v>
      </c>
      <c r="AB262">
        <v>2013</v>
      </c>
      <c r="AC262" t="s">
        <v>157</v>
      </c>
      <c r="AE262">
        <v>425.52</v>
      </c>
      <c r="AG262">
        <v>425.52</v>
      </c>
      <c r="AH262">
        <v>425.52</v>
      </c>
      <c r="AI262">
        <v>425.52</v>
      </c>
    </row>
    <row r="263" spans="1:35">
      <c r="A263" t="s">
        <v>502</v>
      </c>
      <c r="B263" t="s">
        <v>150</v>
      </c>
      <c r="C263" t="s">
        <v>150</v>
      </c>
      <c r="D263" t="s">
        <v>150</v>
      </c>
      <c r="E263" t="s">
        <v>150</v>
      </c>
      <c r="F263" t="s">
        <v>151</v>
      </c>
      <c r="G263" t="s">
        <v>151</v>
      </c>
      <c r="H263" t="s">
        <v>151</v>
      </c>
      <c r="I263" t="s">
        <v>151</v>
      </c>
      <c r="J263" t="s">
        <v>151</v>
      </c>
      <c r="K263" t="s">
        <v>151</v>
      </c>
      <c r="L263" t="s">
        <v>151</v>
      </c>
      <c r="M263" t="s">
        <v>151</v>
      </c>
      <c r="N263">
        <v>1201</v>
      </c>
      <c r="O263">
        <v>1201</v>
      </c>
      <c r="P263" t="s">
        <v>150</v>
      </c>
      <c r="Q263" t="s">
        <v>150</v>
      </c>
      <c r="R263" t="s">
        <v>150</v>
      </c>
      <c r="S263" t="s">
        <v>150</v>
      </c>
      <c r="T263" t="s">
        <v>151</v>
      </c>
      <c r="U263" t="s">
        <v>151</v>
      </c>
      <c r="V263" t="s">
        <v>150</v>
      </c>
      <c r="W263" t="s">
        <v>503</v>
      </c>
      <c r="X263" t="s">
        <v>153</v>
      </c>
      <c r="Y263">
        <v>41146</v>
      </c>
      <c r="Z263">
        <v>41119</v>
      </c>
      <c r="AA263" t="s">
        <v>74</v>
      </c>
      <c r="AB263">
        <v>2013</v>
      </c>
      <c r="AC263" t="s">
        <v>154</v>
      </c>
      <c r="AE263">
        <v>0</v>
      </c>
      <c r="AG263">
        <v>0</v>
      </c>
      <c r="AH263">
        <v>0</v>
      </c>
      <c r="AI263">
        <v>0</v>
      </c>
    </row>
    <row r="264" spans="1:35">
      <c r="A264" t="s">
        <v>504</v>
      </c>
      <c r="B264" t="s">
        <v>150</v>
      </c>
      <c r="C264" t="s">
        <v>150</v>
      </c>
      <c r="D264" t="s">
        <v>150</v>
      </c>
      <c r="E264" t="s">
        <v>150</v>
      </c>
      <c r="F264" t="s">
        <v>151</v>
      </c>
      <c r="G264" t="s">
        <v>151</v>
      </c>
      <c r="H264" t="s">
        <v>151</v>
      </c>
      <c r="I264" t="s">
        <v>151</v>
      </c>
      <c r="J264" t="s">
        <v>151</v>
      </c>
      <c r="K264" t="s">
        <v>151</v>
      </c>
      <c r="L264" t="s">
        <v>151</v>
      </c>
      <c r="M264" t="s">
        <v>151</v>
      </c>
      <c r="N264">
        <v>1201</v>
      </c>
      <c r="O264">
        <v>1201</v>
      </c>
      <c r="P264" t="s">
        <v>150</v>
      </c>
      <c r="Q264" t="s">
        <v>150</v>
      </c>
      <c r="R264" t="s">
        <v>150</v>
      </c>
      <c r="S264" t="s">
        <v>150</v>
      </c>
      <c r="T264" t="s">
        <v>151</v>
      </c>
      <c r="U264" t="s">
        <v>151</v>
      </c>
      <c r="V264" t="s">
        <v>150</v>
      </c>
      <c r="W264" t="s">
        <v>503</v>
      </c>
      <c r="X264" t="s">
        <v>153</v>
      </c>
      <c r="Y264">
        <v>41181</v>
      </c>
      <c r="Z264">
        <v>41147</v>
      </c>
      <c r="AA264" t="s">
        <v>74</v>
      </c>
      <c r="AB264">
        <v>2013</v>
      </c>
      <c r="AC264" t="s">
        <v>154</v>
      </c>
      <c r="AE264">
        <v>0</v>
      </c>
      <c r="AG264">
        <v>0</v>
      </c>
      <c r="AH264">
        <v>0</v>
      </c>
      <c r="AI264">
        <v>0</v>
      </c>
    </row>
    <row r="265" spans="1:35">
      <c r="A265" t="s">
        <v>505</v>
      </c>
      <c r="B265" t="s">
        <v>150</v>
      </c>
      <c r="C265" t="s">
        <v>150</v>
      </c>
      <c r="D265" t="s">
        <v>150</v>
      </c>
      <c r="E265" t="s">
        <v>150</v>
      </c>
      <c r="F265" t="s">
        <v>151</v>
      </c>
      <c r="G265" t="s">
        <v>151</v>
      </c>
      <c r="H265" t="s">
        <v>151</v>
      </c>
      <c r="I265" t="s">
        <v>151</v>
      </c>
      <c r="J265" t="s">
        <v>151</v>
      </c>
      <c r="K265" t="s">
        <v>151</v>
      </c>
      <c r="L265" t="s">
        <v>151</v>
      </c>
      <c r="M265" t="s">
        <v>151</v>
      </c>
      <c r="N265">
        <v>1201</v>
      </c>
      <c r="O265">
        <v>1201</v>
      </c>
      <c r="P265" t="s">
        <v>150</v>
      </c>
      <c r="Q265" t="s">
        <v>150</v>
      </c>
      <c r="R265" t="s">
        <v>150</v>
      </c>
      <c r="S265" t="s">
        <v>150</v>
      </c>
      <c r="T265" t="s">
        <v>151</v>
      </c>
      <c r="U265" t="s">
        <v>151</v>
      </c>
      <c r="V265" t="s">
        <v>150</v>
      </c>
      <c r="W265" t="s">
        <v>503</v>
      </c>
      <c r="X265" t="s">
        <v>153</v>
      </c>
      <c r="Y265">
        <v>41209</v>
      </c>
      <c r="Z265">
        <v>41182</v>
      </c>
      <c r="AA265" t="s">
        <v>75</v>
      </c>
      <c r="AB265">
        <v>2013</v>
      </c>
      <c r="AC265" t="s">
        <v>157</v>
      </c>
      <c r="AE265">
        <v>425.52</v>
      </c>
      <c r="AG265">
        <v>425.52</v>
      </c>
      <c r="AH265">
        <v>425.52</v>
      </c>
      <c r="AI265">
        <v>425.52</v>
      </c>
    </row>
    <row r="266" spans="1:35">
      <c r="A266" t="s">
        <v>506</v>
      </c>
      <c r="B266" t="s">
        <v>150</v>
      </c>
      <c r="C266" t="s">
        <v>150</v>
      </c>
      <c r="D266" t="s">
        <v>150</v>
      </c>
      <c r="E266" t="s">
        <v>150</v>
      </c>
      <c r="F266" t="s">
        <v>151</v>
      </c>
      <c r="G266" t="s">
        <v>151</v>
      </c>
      <c r="H266" t="s">
        <v>151</v>
      </c>
      <c r="I266" t="s">
        <v>151</v>
      </c>
      <c r="J266" t="s">
        <v>151</v>
      </c>
      <c r="K266" t="s">
        <v>151</v>
      </c>
      <c r="L266" t="s">
        <v>151</v>
      </c>
      <c r="M266" t="s">
        <v>151</v>
      </c>
      <c r="N266">
        <v>1201</v>
      </c>
      <c r="O266">
        <v>1201</v>
      </c>
      <c r="P266" t="s">
        <v>150</v>
      </c>
      <c r="Q266" t="s">
        <v>150</v>
      </c>
      <c r="R266" t="s">
        <v>150</v>
      </c>
      <c r="S266" t="s">
        <v>150</v>
      </c>
      <c r="T266" t="s">
        <v>151</v>
      </c>
      <c r="U266" t="s">
        <v>151</v>
      </c>
      <c r="V266" t="s">
        <v>150</v>
      </c>
      <c r="W266" t="s">
        <v>507</v>
      </c>
      <c r="X266" t="s">
        <v>153</v>
      </c>
      <c r="Y266">
        <v>41146</v>
      </c>
      <c r="Z266">
        <v>41119</v>
      </c>
      <c r="AA266" t="s">
        <v>74</v>
      </c>
      <c r="AB266">
        <v>2013</v>
      </c>
      <c r="AC266" t="s">
        <v>154</v>
      </c>
      <c r="AE266">
        <v>0</v>
      </c>
      <c r="AG266">
        <v>0</v>
      </c>
      <c r="AH266">
        <v>0</v>
      </c>
      <c r="AI266">
        <v>0</v>
      </c>
    </row>
    <row r="267" spans="1:35">
      <c r="A267" t="s">
        <v>508</v>
      </c>
      <c r="B267" t="s">
        <v>150</v>
      </c>
      <c r="C267" t="s">
        <v>150</v>
      </c>
      <c r="D267" t="s">
        <v>150</v>
      </c>
      <c r="E267" t="s">
        <v>150</v>
      </c>
      <c r="F267" t="s">
        <v>151</v>
      </c>
      <c r="G267" t="s">
        <v>151</v>
      </c>
      <c r="H267" t="s">
        <v>151</v>
      </c>
      <c r="I267" t="s">
        <v>151</v>
      </c>
      <c r="J267" t="s">
        <v>151</v>
      </c>
      <c r="K267" t="s">
        <v>151</v>
      </c>
      <c r="L267" t="s">
        <v>151</v>
      </c>
      <c r="M267" t="s">
        <v>151</v>
      </c>
      <c r="N267">
        <v>1201</v>
      </c>
      <c r="O267">
        <v>1201</v>
      </c>
      <c r="P267" t="s">
        <v>150</v>
      </c>
      <c r="Q267" t="s">
        <v>150</v>
      </c>
      <c r="R267" t="s">
        <v>150</v>
      </c>
      <c r="S267" t="s">
        <v>150</v>
      </c>
      <c r="T267" t="s">
        <v>151</v>
      </c>
      <c r="U267" t="s">
        <v>151</v>
      </c>
      <c r="V267" t="s">
        <v>150</v>
      </c>
      <c r="W267" t="s">
        <v>507</v>
      </c>
      <c r="X267" t="s">
        <v>153</v>
      </c>
      <c r="Y267">
        <v>41181</v>
      </c>
      <c r="Z267">
        <v>41147</v>
      </c>
      <c r="AA267" t="s">
        <v>74</v>
      </c>
      <c r="AB267">
        <v>2013</v>
      </c>
      <c r="AC267" t="s">
        <v>154</v>
      </c>
      <c r="AE267">
        <v>0</v>
      </c>
      <c r="AG267">
        <v>0</v>
      </c>
      <c r="AH267">
        <v>0</v>
      </c>
      <c r="AI267">
        <v>0</v>
      </c>
    </row>
    <row r="268" spans="1:35">
      <c r="A268" t="s">
        <v>509</v>
      </c>
      <c r="B268" t="s">
        <v>150</v>
      </c>
      <c r="C268" t="s">
        <v>150</v>
      </c>
      <c r="D268" t="s">
        <v>150</v>
      </c>
      <c r="E268" t="s">
        <v>150</v>
      </c>
      <c r="F268" t="s">
        <v>151</v>
      </c>
      <c r="G268" t="s">
        <v>151</v>
      </c>
      <c r="H268" t="s">
        <v>151</v>
      </c>
      <c r="I268" t="s">
        <v>151</v>
      </c>
      <c r="J268" t="s">
        <v>151</v>
      </c>
      <c r="K268" t="s">
        <v>151</v>
      </c>
      <c r="L268" t="s">
        <v>151</v>
      </c>
      <c r="M268" t="s">
        <v>151</v>
      </c>
      <c r="N268">
        <v>1201</v>
      </c>
      <c r="O268">
        <v>1201</v>
      </c>
      <c r="P268" t="s">
        <v>150</v>
      </c>
      <c r="Q268" t="s">
        <v>150</v>
      </c>
      <c r="R268" t="s">
        <v>150</v>
      </c>
      <c r="S268" t="s">
        <v>150</v>
      </c>
      <c r="T268" t="s">
        <v>151</v>
      </c>
      <c r="U268" t="s">
        <v>151</v>
      </c>
      <c r="V268" t="s">
        <v>150</v>
      </c>
      <c r="W268" t="s">
        <v>507</v>
      </c>
      <c r="X268" t="s">
        <v>153</v>
      </c>
      <c r="Y268">
        <v>41209</v>
      </c>
      <c r="Z268">
        <v>41182</v>
      </c>
      <c r="AA268" t="s">
        <v>75</v>
      </c>
      <c r="AB268">
        <v>2013</v>
      </c>
      <c r="AC268" t="s">
        <v>157</v>
      </c>
      <c r="AE268">
        <v>425.52</v>
      </c>
      <c r="AG268">
        <v>425.52</v>
      </c>
      <c r="AH268">
        <v>425.52</v>
      </c>
      <c r="AI268">
        <v>425.52</v>
      </c>
    </row>
    <row r="269" spans="1:35">
      <c r="A269" t="s">
        <v>510</v>
      </c>
      <c r="B269" t="s">
        <v>150</v>
      </c>
      <c r="C269" t="s">
        <v>150</v>
      </c>
      <c r="D269" t="s">
        <v>150</v>
      </c>
      <c r="E269" t="s">
        <v>150</v>
      </c>
      <c r="F269" t="s">
        <v>151</v>
      </c>
      <c r="G269" t="s">
        <v>151</v>
      </c>
      <c r="H269" t="s">
        <v>151</v>
      </c>
      <c r="I269" t="s">
        <v>151</v>
      </c>
      <c r="J269" t="s">
        <v>151</v>
      </c>
      <c r="K269" t="s">
        <v>151</v>
      </c>
      <c r="L269" t="s">
        <v>151</v>
      </c>
      <c r="M269" t="s">
        <v>151</v>
      </c>
      <c r="N269">
        <v>1201</v>
      </c>
      <c r="O269">
        <v>1201</v>
      </c>
      <c r="P269" t="s">
        <v>150</v>
      </c>
      <c r="Q269" t="s">
        <v>150</v>
      </c>
      <c r="R269" t="s">
        <v>150</v>
      </c>
      <c r="S269" t="s">
        <v>150</v>
      </c>
      <c r="T269" t="s">
        <v>151</v>
      </c>
      <c r="U269" t="s">
        <v>151</v>
      </c>
      <c r="V269" t="s">
        <v>150</v>
      </c>
      <c r="W269" t="s">
        <v>511</v>
      </c>
      <c r="X269" t="s">
        <v>153</v>
      </c>
      <c r="Y269">
        <v>41146</v>
      </c>
      <c r="Z269">
        <v>41119</v>
      </c>
      <c r="AA269" t="s">
        <v>74</v>
      </c>
      <c r="AB269">
        <v>2013</v>
      </c>
      <c r="AC269" t="s">
        <v>154</v>
      </c>
      <c r="AE269">
        <v>0</v>
      </c>
      <c r="AG269">
        <v>0</v>
      </c>
      <c r="AH269">
        <v>0</v>
      </c>
      <c r="AI269">
        <v>0</v>
      </c>
    </row>
    <row r="270" spans="1:35">
      <c r="A270" t="s">
        <v>512</v>
      </c>
      <c r="B270" t="s">
        <v>150</v>
      </c>
      <c r="C270" t="s">
        <v>150</v>
      </c>
      <c r="D270" t="s">
        <v>150</v>
      </c>
      <c r="E270" t="s">
        <v>150</v>
      </c>
      <c r="F270" t="s">
        <v>151</v>
      </c>
      <c r="G270" t="s">
        <v>151</v>
      </c>
      <c r="H270" t="s">
        <v>151</v>
      </c>
      <c r="I270" t="s">
        <v>151</v>
      </c>
      <c r="J270" t="s">
        <v>151</v>
      </c>
      <c r="K270" t="s">
        <v>151</v>
      </c>
      <c r="L270" t="s">
        <v>151</v>
      </c>
      <c r="M270" t="s">
        <v>151</v>
      </c>
      <c r="N270">
        <v>1201</v>
      </c>
      <c r="O270">
        <v>1201</v>
      </c>
      <c r="P270" t="s">
        <v>150</v>
      </c>
      <c r="Q270" t="s">
        <v>150</v>
      </c>
      <c r="R270" t="s">
        <v>150</v>
      </c>
      <c r="S270" t="s">
        <v>150</v>
      </c>
      <c r="T270" t="s">
        <v>151</v>
      </c>
      <c r="U270" t="s">
        <v>151</v>
      </c>
      <c r="V270" t="s">
        <v>150</v>
      </c>
      <c r="W270" t="s">
        <v>511</v>
      </c>
      <c r="X270" t="s">
        <v>153</v>
      </c>
      <c r="Y270">
        <v>41181</v>
      </c>
      <c r="Z270">
        <v>41147</v>
      </c>
      <c r="AA270" t="s">
        <v>74</v>
      </c>
      <c r="AB270">
        <v>2013</v>
      </c>
      <c r="AC270" t="s">
        <v>154</v>
      </c>
      <c r="AE270">
        <v>0</v>
      </c>
      <c r="AG270">
        <v>0</v>
      </c>
      <c r="AH270">
        <v>0</v>
      </c>
      <c r="AI270">
        <v>0</v>
      </c>
    </row>
    <row r="271" spans="1:35">
      <c r="A271" t="s">
        <v>513</v>
      </c>
      <c r="B271" t="s">
        <v>150</v>
      </c>
      <c r="C271" t="s">
        <v>150</v>
      </c>
      <c r="D271" t="s">
        <v>150</v>
      </c>
      <c r="E271" t="s">
        <v>150</v>
      </c>
      <c r="F271" t="s">
        <v>151</v>
      </c>
      <c r="G271" t="s">
        <v>151</v>
      </c>
      <c r="H271" t="s">
        <v>151</v>
      </c>
      <c r="I271" t="s">
        <v>151</v>
      </c>
      <c r="J271" t="s">
        <v>151</v>
      </c>
      <c r="K271" t="s">
        <v>151</v>
      </c>
      <c r="L271" t="s">
        <v>151</v>
      </c>
      <c r="M271" t="s">
        <v>151</v>
      </c>
      <c r="N271">
        <v>1201</v>
      </c>
      <c r="O271">
        <v>1201</v>
      </c>
      <c r="P271" t="s">
        <v>150</v>
      </c>
      <c r="Q271" t="s">
        <v>150</v>
      </c>
      <c r="R271" t="s">
        <v>150</v>
      </c>
      <c r="S271" t="s">
        <v>150</v>
      </c>
      <c r="T271" t="s">
        <v>151</v>
      </c>
      <c r="U271" t="s">
        <v>151</v>
      </c>
      <c r="V271" t="s">
        <v>150</v>
      </c>
      <c r="W271" t="s">
        <v>511</v>
      </c>
      <c r="X271" t="s">
        <v>153</v>
      </c>
      <c r="Y271">
        <v>41209</v>
      </c>
      <c r="Z271">
        <v>41182</v>
      </c>
      <c r="AA271" t="s">
        <v>75</v>
      </c>
      <c r="AB271">
        <v>2013</v>
      </c>
      <c r="AC271" t="s">
        <v>157</v>
      </c>
      <c r="AE271">
        <v>425.52</v>
      </c>
      <c r="AG271">
        <v>425.52</v>
      </c>
      <c r="AH271">
        <v>425.52</v>
      </c>
      <c r="AI271">
        <v>425.52</v>
      </c>
    </row>
    <row r="272" spans="1:35">
      <c r="A272" t="s">
        <v>514</v>
      </c>
      <c r="B272" t="s">
        <v>150</v>
      </c>
      <c r="C272" t="s">
        <v>150</v>
      </c>
      <c r="D272" t="s">
        <v>150</v>
      </c>
      <c r="E272" t="s">
        <v>150</v>
      </c>
      <c r="F272" t="s">
        <v>151</v>
      </c>
      <c r="G272" t="s">
        <v>151</v>
      </c>
      <c r="H272" t="s">
        <v>151</v>
      </c>
      <c r="I272" t="s">
        <v>151</v>
      </c>
      <c r="J272" t="s">
        <v>151</v>
      </c>
      <c r="K272" t="s">
        <v>151</v>
      </c>
      <c r="L272" t="s">
        <v>151</v>
      </c>
      <c r="M272" t="s">
        <v>151</v>
      </c>
      <c r="N272">
        <v>1201</v>
      </c>
      <c r="O272">
        <v>1201</v>
      </c>
      <c r="P272" t="s">
        <v>150</v>
      </c>
      <c r="Q272" t="s">
        <v>150</v>
      </c>
      <c r="R272" t="s">
        <v>150</v>
      </c>
      <c r="S272" t="s">
        <v>150</v>
      </c>
      <c r="T272" t="s">
        <v>151</v>
      </c>
      <c r="U272" t="s">
        <v>151</v>
      </c>
      <c r="V272" t="s">
        <v>150</v>
      </c>
      <c r="W272" t="s">
        <v>515</v>
      </c>
      <c r="X272" t="s">
        <v>153</v>
      </c>
      <c r="Y272">
        <v>41146</v>
      </c>
      <c r="Z272">
        <v>41119</v>
      </c>
      <c r="AA272" t="s">
        <v>74</v>
      </c>
      <c r="AB272">
        <v>2013</v>
      </c>
      <c r="AC272" t="s">
        <v>154</v>
      </c>
      <c r="AE272">
        <v>0</v>
      </c>
      <c r="AG272">
        <v>0</v>
      </c>
      <c r="AH272">
        <v>0</v>
      </c>
      <c r="AI272">
        <v>0</v>
      </c>
    </row>
    <row r="273" spans="1:35">
      <c r="A273" t="s">
        <v>516</v>
      </c>
      <c r="B273" t="s">
        <v>150</v>
      </c>
      <c r="C273" t="s">
        <v>150</v>
      </c>
      <c r="D273" t="s">
        <v>150</v>
      </c>
      <c r="E273" t="s">
        <v>150</v>
      </c>
      <c r="F273" t="s">
        <v>151</v>
      </c>
      <c r="G273" t="s">
        <v>151</v>
      </c>
      <c r="H273" t="s">
        <v>151</v>
      </c>
      <c r="I273" t="s">
        <v>151</v>
      </c>
      <c r="J273" t="s">
        <v>151</v>
      </c>
      <c r="K273" t="s">
        <v>151</v>
      </c>
      <c r="L273" t="s">
        <v>151</v>
      </c>
      <c r="M273" t="s">
        <v>151</v>
      </c>
      <c r="N273">
        <v>1201</v>
      </c>
      <c r="O273">
        <v>1201</v>
      </c>
      <c r="P273" t="s">
        <v>150</v>
      </c>
      <c r="Q273" t="s">
        <v>150</v>
      </c>
      <c r="R273" t="s">
        <v>150</v>
      </c>
      <c r="S273" t="s">
        <v>150</v>
      </c>
      <c r="T273" t="s">
        <v>151</v>
      </c>
      <c r="U273" t="s">
        <v>151</v>
      </c>
      <c r="V273" t="s">
        <v>150</v>
      </c>
      <c r="W273" t="s">
        <v>515</v>
      </c>
      <c r="X273" t="s">
        <v>153</v>
      </c>
      <c r="Y273">
        <v>41181</v>
      </c>
      <c r="Z273">
        <v>41147</v>
      </c>
      <c r="AA273" t="s">
        <v>74</v>
      </c>
      <c r="AB273">
        <v>2013</v>
      </c>
      <c r="AC273" t="s">
        <v>154</v>
      </c>
      <c r="AE273">
        <v>0</v>
      </c>
      <c r="AG273">
        <v>0</v>
      </c>
      <c r="AH273">
        <v>0</v>
      </c>
      <c r="AI273">
        <v>0</v>
      </c>
    </row>
    <row r="274" spans="1:35">
      <c r="A274" t="s">
        <v>517</v>
      </c>
      <c r="B274" t="s">
        <v>150</v>
      </c>
      <c r="C274" t="s">
        <v>150</v>
      </c>
      <c r="D274" t="s">
        <v>150</v>
      </c>
      <c r="E274" t="s">
        <v>150</v>
      </c>
      <c r="F274" t="s">
        <v>151</v>
      </c>
      <c r="G274" t="s">
        <v>151</v>
      </c>
      <c r="H274" t="s">
        <v>151</v>
      </c>
      <c r="I274" t="s">
        <v>151</v>
      </c>
      <c r="J274" t="s">
        <v>151</v>
      </c>
      <c r="K274" t="s">
        <v>151</v>
      </c>
      <c r="L274" t="s">
        <v>151</v>
      </c>
      <c r="M274" t="s">
        <v>151</v>
      </c>
      <c r="N274">
        <v>1201</v>
      </c>
      <c r="O274">
        <v>1201</v>
      </c>
      <c r="P274" t="s">
        <v>150</v>
      </c>
      <c r="Q274" t="s">
        <v>150</v>
      </c>
      <c r="R274" t="s">
        <v>150</v>
      </c>
      <c r="S274" t="s">
        <v>150</v>
      </c>
      <c r="T274" t="s">
        <v>151</v>
      </c>
      <c r="U274" t="s">
        <v>151</v>
      </c>
      <c r="V274" t="s">
        <v>150</v>
      </c>
      <c r="W274" t="s">
        <v>515</v>
      </c>
      <c r="X274" t="s">
        <v>153</v>
      </c>
      <c r="Y274">
        <v>41209</v>
      </c>
      <c r="Z274">
        <v>41182</v>
      </c>
      <c r="AA274" t="s">
        <v>75</v>
      </c>
      <c r="AB274">
        <v>2013</v>
      </c>
      <c r="AC274" t="s">
        <v>157</v>
      </c>
      <c r="AE274">
        <v>425.52</v>
      </c>
      <c r="AG274">
        <v>425.52</v>
      </c>
      <c r="AH274">
        <v>425.52</v>
      </c>
      <c r="AI274">
        <v>425.52</v>
      </c>
    </row>
    <row r="275" spans="1:35">
      <c r="A275" t="s">
        <v>518</v>
      </c>
      <c r="B275" t="s">
        <v>150</v>
      </c>
      <c r="C275" t="s">
        <v>150</v>
      </c>
      <c r="D275" t="s">
        <v>150</v>
      </c>
      <c r="E275" t="s">
        <v>150</v>
      </c>
      <c r="F275" t="s">
        <v>151</v>
      </c>
      <c r="G275" t="s">
        <v>151</v>
      </c>
      <c r="H275" t="s">
        <v>151</v>
      </c>
      <c r="I275" t="s">
        <v>151</v>
      </c>
      <c r="J275" t="s">
        <v>151</v>
      </c>
      <c r="K275" t="s">
        <v>151</v>
      </c>
      <c r="L275" t="s">
        <v>151</v>
      </c>
      <c r="M275" t="s">
        <v>151</v>
      </c>
      <c r="N275">
        <v>1201</v>
      </c>
      <c r="O275">
        <v>1201</v>
      </c>
      <c r="P275" t="s">
        <v>150</v>
      </c>
      <c r="Q275" t="s">
        <v>150</v>
      </c>
      <c r="R275" t="s">
        <v>150</v>
      </c>
      <c r="S275" t="s">
        <v>150</v>
      </c>
      <c r="T275" t="s">
        <v>151</v>
      </c>
      <c r="U275" t="s">
        <v>151</v>
      </c>
      <c r="V275" t="s">
        <v>150</v>
      </c>
      <c r="W275" t="s">
        <v>519</v>
      </c>
      <c r="X275" t="s">
        <v>153</v>
      </c>
      <c r="Y275">
        <v>41146</v>
      </c>
      <c r="Z275">
        <v>41119</v>
      </c>
      <c r="AA275" t="s">
        <v>74</v>
      </c>
      <c r="AB275">
        <v>2013</v>
      </c>
      <c r="AC275" t="s">
        <v>154</v>
      </c>
      <c r="AE275">
        <v>0</v>
      </c>
      <c r="AG275">
        <v>0</v>
      </c>
      <c r="AH275">
        <v>0</v>
      </c>
      <c r="AI275">
        <v>0</v>
      </c>
    </row>
    <row r="276" spans="1:35">
      <c r="A276" t="s">
        <v>520</v>
      </c>
      <c r="B276" t="s">
        <v>150</v>
      </c>
      <c r="C276" t="s">
        <v>150</v>
      </c>
      <c r="D276" t="s">
        <v>150</v>
      </c>
      <c r="E276" t="s">
        <v>150</v>
      </c>
      <c r="F276" t="s">
        <v>151</v>
      </c>
      <c r="G276" t="s">
        <v>151</v>
      </c>
      <c r="H276" t="s">
        <v>151</v>
      </c>
      <c r="I276" t="s">
        <v>151</v>
      </c>
      <c r="J276" t="s">
        <v>151</v>
      </c>
      <c r="K276" t="s">
        <v>151</v>
      </c>
      <c r="L276" t="s">
        <v>151</v>
      </c>
      <c r="M276" t="s">
        <v>151</v>
      </c>
      <c r="N276">
        <v>1201</v>
      </c>
      <c r="O276">
        <v>1201</v>
      </c>
      <c r="P276" t="s">
        <v>150</v>
      </c>
      <c r="Q276" t="s">
        <v>150</v>
      </c>
      <c r="R276" t="s">
        <v>150</v>
      </c>
      <c r="S276" t="s">
        <v>150</v>
      </c>
      <c r="T276" t="s">
        <v>151</v>
      </c>
      <c r="U276" t="s">
        <v>151</v>
      </c>
      <c r="V276" t="s">
        <v>150</v>
      </c>
      <c r="W276" t="s">
        <v>519</v>
      </c>
      <c r="X276" t="s">
        <v>153</v>
      </c>
      <c r="Y276">
        <v>41181</v>
      </c>
      <c r="Z276">
        <v>41147</v>
      </c>
      <c r="AA276" t="s">
        <v>74</v>
      </c>
      <c r="AB276">
        <v>2013</v>
      </c>
      <c r="AC276" t="s">
        <v>154</v>
      </c>
      <c r="AE276">
        <v>0</v>
      </c>
      <c r="AG276">
        <v>0</v>
      </c>
      <c r="AH276">
        <v>0</v>
      </c>
      <c r="AI276">
        <v>0</v>
      </c>
    </row>
    <row r="277" spans="1:35">
      <c r="A277" t="s">
        <v>521</v>
      </c>
      <c r="B277" t="s">
        <v>150</v>
      </c>
      <c r="C277" t="s">
        <v>150</v>
      </c>
      <c r="D277" t="s">
        <v>150</v>
      </c>
      <c r="E277" t="s">
        <v>150</v>
      </c>
      <c r="F277" t="s">
        <v>151</v>
      </c>
      <c r="G277" t="s">
        <v>151</v>
      </c>
      <c r="H277" t="s">
        <v>151</v>
      </c>
      <c r="I277" t="s">
        <v>151</v>
      </c>
      <c r="J277" t="s">
        <v>151</v>
      </c>
      <c r="K277" t="s">
        <v>151</v>
      </c>
      <c r="L277" t="s">
        <v>151</v>
      </c>
      <c r="M277" t="s">
        <v>151</v>
      </c>
      <c r="N277">
        <v>1201</v>
      </c>
      <c r="O277">
        <v>1201</v>
      </c>
      <c r="P277" t="s">
        <v>150</v>
      </c>
      <c r="Q277" t="s">
        <v>150</v>
      </c>
      <c r="R277" t="s">
        <v>150</v>
      </c>
      <c r="S277" t="s">
        <v>150</v>
      </c>
      <c r="T277" t="s">
        <v>151</v>
      </c>
      <c r="U277" t="s">
        <v>151</v>
      </c>
      <c r="V277" t="s">
        <v>150</v>
      </c>
      <c r="W277" t="s">
        <v>519</v>
      </c>
      <c r="X277" t="s">
        <v>153</v>
      </c>
      <c r="Y277">
        <v>41209</v>
      </c>
      <c r="Z277">
        <v>41182</v>
      </c>
      <c r="AA277" t="s">
        <v>75</v>
      </c>
      <c r="AB277">
        <v>2013</v>
      </c>
      <c r="AC277" t="s">
        <v>157</v>
      </c>
      <c r="AE277">
        <v>425.52</v>
      </c>
      <c r="AG277">
        <v>425.52</v>
      </c>
      <c r="AH277">
        <v>425.52</v>
      </c>
      <c r="AI277">
        <v>425.52</v>
      </c>
    </row>
    <row r="278" spans="1:35">
      <c r="A278" t="s">
        <v>522</v>
      </c>
      <c r="B278" t="s">
        <v>150</v>
      </c>
      <c r="C278" t="s">
        <v>150</v>
      </c>
      <c r="D278" t="s">
        <v>150</v>
      </c>
      <c r="E278" t="s">
        <v>150</v>
      </c>
      <c r="F278" t="s">
        <v>151</v>
      </c>
      <c r="G278" t="s">
        <v>151</v>
      </c>
      <c r="H278" t="s">
        <v>151</v>
      </c>
      <c r="I278" t="s">
        <v>151</v>
      </c>
      <c r="J278" t="s">
        <v>151</v>
      </c>
      <c r="K278" t="s">
        <v>151</v>
      </c>
      <c r="L278" t="s">
        <v>151</v>
      </c>
      <c r="M278" t="s">
        <v>151</v>
      </c>
      <c r="N278">
        <v>1201</v>
      </c>
      <c r="O278">
        <v>1201</v>
      </c>
      <c r="P278" t="s">
        <v>150</v>
      </c>
      <c r="Q278" t="s">
        <v>150</v>
      </c>
      <c r="R278" t="s">
        <v>150</v>
      </c>
      <c r="S278" t="s">
        <v>150</v>
      </c>
      <c r="T278" t="s">
        <v>151</v>
      </c>
      <c r="U278" t="s">
        <v>151</v>
      </c>
      <c r="V278" t="s">
        <v>150</v>
      </c>
      <c r="W278" t="s">
        <v>523</v>
      </c>
      <c r="X278" t="s">
        <v>153</v>
      </c>
      <c r="Y278">
        <v>41146</v>
      </c>
      <c r="Z278">
        <v>41119</v>
      </c>
      <c r="AA278" t="s">
        <v>74</v>
      </c>
      <c r="AB278">
        <v>2013</v>
      </c>
      <c r="AC278" t="s">
        <v>154</v>
      </c>
      <c r="AE278">
        <v>0</v>
      </c>
      <c r="AG278">
        <v>0</v>
      </c>
      <c r="AH278">
        <v>0</v>
      </c>
      <c r="AI278">
        <v>0</v>
      </c>
    </row>
    <row r="279" spans="1:35">
      <c r="A279" t="s">
        <v>524</v>
      </c>
      <c r="B279" t="s">
        <v>150</v>
      </c>
      <c r="C279" t="s">
        <v>150</v>
      </c>
      <c r="D279" t="s">
        <v>150</v>
      </c>
      <c r="E279" t="s">
        <v>150</v>
      </c>
      <c r="F279" t="s">
        <v>151</v>
      </c>
      <c r="G279" t="s">
        <v>151</v>
      </c>
      <c r="H279" t="s">
        <v>151</v>
      </c>
      <c r="I279" t="s">
        <v>151</v>
      </c>
      <c r="J279" t="s">
        <v>151</v>
      </c>
      <c r="K279" t="s">
        <v>151</v>
      </c>
      <c r="L279" t="s">
        <v>151</v>
      </c>
      <c r="M279" t="s">
        <v>151</v>
      </c>
      <c r="N279">
        <v>1201</v>
      </c>
      <c r="O279">
        <v>1201</v>
      </c>
      <c r="P279" t="s">
        <v>150</v>
      </c>
      <c r="Q279" t="s">
        <v>150</v>
      </c>
      <c r="R279" t="s">
        <v>150</v>
      </c>
      <c r="S279" t="s">
        <v>150</v>
      </c>
      <c r="T279" t="s">
        <v>151</v>
      </c>
      <c r="U279" t="s">
        <v>151</v>
      </c>
      <c r="V279" t="s">
        <v>150</v>
      </c>
      <c r="W279" t="s">
        <v>523</v>
      </c>
      <c r="X279" t="s">
        <v>153</v>
      </c>
      <c r="Y279">
        <v>41181</v>
      </c>
      <c r="Z279">
        <v>41147</v>
      </c>
      <c r="AA279" t="s">
        <v>74</v>
      </c>
      <c r="AB279">
        <v>2013</v>
      </c>
      <c r="AC279" t="s">
        <v>154</v>
      </c>
      <c r="AE279">
        <v>0</v>
      </c>
      <c r="AG279">
        <v>0</v>
      </c>
      <c r="AH279">
        <v>0</v>
      </c>
      <c r="AI279">
        <v>0</v>
      </c>
    </row>
    <row r="280" spans="1:35">
      <c r="A280" t="s">
        <v>525</v>
      </c>
      <c r="B280" t="s">
        <v>150</v>
      </c>
      <c r="C280" t="s">
        <v>150</v>
      </c>
      <c r="D280" t="s">
        <v>150</v>
      </c>
      <c r="E280" t="s">
        <v>150</v>
      </c>
      <c r="F280" t="s">
        <v>151</v>
      </c>
      <c r="G280" t="s">
        <v>151</v>
      </c>
      <c r="H280" t="s">
        <v>151</v>
      </c>
      <c r="I280" t="s">
        <v>151</v>
      </c>
      <c r="J280" t="s">
        <v>151</v>
      </c>
      <c r="K280" t="s">
        <v>151</v>
      </c>
      <c r="L280" t="s">
        <v>151</v>
      </c>
      <c r="M280" t="s">
        <v>151</v>
      </c>
      <c r="N280">
        <v>1201</v>
      </c>
      <c r="O280">
        <v>1201</v>
      </c>
      <c r="P280" t="s">
        <v>150</v>
      </c>
      <c r="Q280" t="s">
        <v>150</v>
      </c>
      <c r="R280" t="s">
        <v>150</v>
      </c>
      <c r="S280" t="s">
        <v>150</v>
      </c>
      <c r="T280" t="s">
        <v>151</v>
      </c>
      <c r="U280" t="s">
        <v>151</v>
      </c>
      <c r="V280" t="s">
        <v>150</v>
      </c>
      <c r="W280" t="s">
        <v>523</v>
      </c>
      <c r="X280" t="s">
        <v>153</v>
      </c>
      <c r="Y280">
        <v>41209</v>
      </c>
      <c r="Z280">
        <v>41182</v>
      </c>
      <c r="AA280" t="s">
        <v>75</v>
      </c>
      <c r="AB280">
        <v>2013</v>
      </c>
      <c r="AC280" t="s">
        <v>157</v>
      </c>
      <c r="AE280">
        <v>425.52</v>
      </c>
      <c r="AG280">
        <v>425.52</v>
      </c>
      <c r="AH280">
        <v>425.52</v>
      </c>
      <c r="AI280">
        <v>425.52</v>
      </c>
    </row>
    <row r="281" spans="1:35">
      <c r="A281" t="s">
        <v>526</v>
      </c>
      <c r="B281" t="s">
        <v>150</v>
      </c>
      <c r="C281" t="s">
        <v>150</v>
      </c>
      <c r="D281" t="s">
        <v>150</v>
      </c>
      <c r="E281" t="s">
        <v>150</v>
      </c>
      <c r="F281" t="s">
        <v>151</v>
      </c>
      <c r="G281" t="s">
        <v>151</v>
      </c>
      <c r="H281" t="s">
        <v>151</v>
      </c>
      <c r="I281" t="s">
        <v>151</v>
      </c>
      <c r="J281" t="s">
        <v>151</v>
      </c>
      <c r="K281" t="s">
        <v>151</v>
      </c>
      <c r="L281" t="s">
        <v>151</v>
      </c>
      <c r="M281" t="s">
        <v>151</v>
      </c>
      <c r="N281">
        <v>1201</v>
      </c>
      <c r="O281">
        <v>1201</v>
      </c>
      <c r="P281" t="s">
        <v>150</v>
      </c>
      <c r="Q281" t="s">
        <v>150</v>
      </c>
      <c r="R281" t="s">
        <v>150</v>
      </c>
      <c r="S281" t="s">
        <v>150</v>
      </c>
      <c r="T281" t="s">
        <v>151</v>
      </c>
      <c r="U281" t="s">
        <v>151</v>
      </c>
      <c r="V281" t="s">
        <v>150</v>
      </c>
      <c r="W281" t="s">
        <v>527</v>
      </c>
      <c r="X281" t="s">
        <v>153</v>
      </c>
      <c r="Y281">
        <v>41146</v>
      </c>
      <c r="Z281">
        <v>41119</v>
      </c>
      <c r="AA281" t="s">
        <v>74</v>
      </c>
      <c r="AB281">
        <v>2013</v>
      </c>
      <c r="AC281" t="s">
        <v>154</v>
      </c>
      <c r="AE281">
        <v>0</v>
      </c>
      <c r="AG281">
        <v>0</v>
      </c>
      <c r="AH281">
        <v>0</v>
      </c>
      <c r="AI281">
        <v>0</v>
      </c>
    </row>
    <row r="282" spans="1:35">
      <c r="A282" t="s">
        <v>528</v>
      </c>
      <c r="B282" t="s">
        <v>150</v>
      </c>
      <c r="C282" t="s">
        <v>150</v>
      </c>
      <c r="D282" t="s">
        <v>150</v>
      </c>
      <c r="E282" t="s">
        <v>150</v>
      </c>
      <c r="F282" t="s">
        <v>151</v>
      </c>
      <c r="G282" t="s">
        <v>151</v>
      </c>
      <c r="H282" t="s">
        <v>151</v>
      </c>
      <c r="I282" t="s">
        <v>151</v>
      </c>
      <c r="J282" t="s">
        <v>151</v>
      </c>
      <c r="K282" t="s">
        <v>151</v>
      </c>
      <c r="L282" t="s">
        <v>151</v>
      </c>
      <c r="M282" t="s">
        <v>151</v>
      </c>
      <c r="N282">
        <v>1201</v>
      </c>
      <c r="O282">
        <v>1201</v>
      </c>
      <c r="P282" t="s">
        <v>150</v>
      </c>
      <c r="Q282" t="s">
        <v>150</v>
      </c>
      <c r="R282" t="s">
        <v>150</v>
      </c>
      <c r="S282" t="s">
        <v>150</v>
      </c>
      <c r="T282" t="s">
        <v>151</v>
      </c>
      <c r="U282" t="s">
        <v>151</v>
      </c>
      <c r="V282" t="s">
        <v>150</v>
      </c>
      <c r="W282" t="s">
        <v>527</v>
      </c>
      <c r="X282" t="s">
        <v>153</v>
      </c>
      <c r="Y282">
        <v>41181</v>
      </c>
      <c r="Z282">
        <v>41147</v>
      </c>
      <c r="AA282" t="s">
        <v>74</v>
      </c>
      <c r="AB282">
        <v>2013</v>
      </c>
      <c r="AC282" t="s">
        <v>154</v>
      </c>
      <c r="AE282">
        <v>0</v>
      </c>
      <c r="AG282">
        <v>0</v>
      </c>
      <c r="AH282">
        <v>0</v>
      </c>
      <c r="AI282">
        <v>0</v>
      </c>
    </row>
    <row r="283" spans="1:35">
      <c r="A283" t="s">
        <v>529</v>
      </c>
      <c r="B283" t="s">
        <v>150</v>
      </c>
      <c r="C283" t="s">
        <v>150</v>
      </c>
      <c r="D283" t="s">
        <v>150</v>
      </c>
      <c r="E283" t="s">
        <v>150</v>
      </c>
      <c r="F283" t="s">
        <v>151</v>
      </c>
      <c r="G283" t="s">
        <v>151</v>
      </c>
      <c r="H283" t="s">
        <v>151</v>
      </c>
      <c r="I283" t="s">
        <v>151</v>
      </c>
      <c r="J283" t="s">
        <v>151</v>
      </c>
      <c r="K283" t="s">
        <v>151</v>
      </c>
      <c r="L283" t="s">
        <v>151</v>
      </c>
      <c r="M283" t="s">
        <v>151</v>
      </c>
      <c r="N283">
        <v>1201</v>
      </c>
      <c r="O283">
        <v>1201</v>
      </c>
      <c r="P283" t="s">
        <v>150</v>
      </c>
      <c r="Q283" t="s">
        <v>150</v>
      </c>
      <c r="R283" t="s">
        <v>150</v>
      </c>
      <c r="S283" t="s">
        <v>150</v>
      </c>
      <c r="T283" t="s">
        <v>151</v>
      </c>
      <c r="U283" t="s">
        <v>151</v>
      </c>
      <c r="V283" t="s">
        <v>150</v>
      </c>
      <c r="W283" t="s">
        <v>527</v>
      </c>
      <c r="X283" t="s">
        <v>153</v>
      </c>
      <c r="Y283">
        <v>41209</v>
      </c>
      <c r="Z283">
        <v>41182</v>
      </c>
      <c r="AA283" t="s">
        <v>75</v>
      </c>
      <c r="AB283">
        <v>2013</v>
      </c>
      <c r="AC283" t="s">
        <v>157</v>
      </c>
      <c r="AE283">
        <v>425.52</v>
      </c>
      <c r="AG283">
        <v>425.52</v>
      </c>
      <c r="AH283">
        <v>425.52</v>
      </c>
      <c r="AI283">
        <v>425.52</v>
      </c>
    </row>
    <row r="284" spans="1:35">
      <c r="A284" t="s">
        <v>530</v>
      </c>
      <c r="B284" t="s">
        <v>531</v>
      </c>
      <c r="C284" t="s">
        <v>532</v>
      </c>
      <c r="D284" t="s">
        <v>533</v>
      </c>
      <c r="E284" t="s">
        <v>534</v>
      </c>
      <c r="F284" t="s">
        <v>151</v>
      </c>
      <c r="G284" t="s">
        <v>151</v>
      </c>
      <c r="H284" t="s">
        <v>151</v>
      </c>
      <c r="I284" t="s">
        <v>151</v>
      </c>
      <c r="J284" t="s">
        <v>151</v>
      </c>
      <c r="K284" t="s">
        <v>151</v>
      </c>
      <c r="L284" t="s">
        <v>151</v>
      </c>
      <c r="M284" t="s">
        <v>151</v>
      </c>
      <c r="N284">
        <v>1201</v>
      </c>
      <c r="O284">
        <v>1201</v>
      </c>
      <c r="P284" t="s">
        <v>535</v>
      </c>
      <c r="Q284" t="s">
        <v>536</v>
      </c>
      <c r="R284" t="s">
        <v>537</v>
      </c>
      <c r="S284" t="s">
        <v>538</v>
      </c>
      <c r="T284" t="s">
        <v>151</v>
      </c>
      <c r="U284" t="s">
        <v>151</v>
      </c>
      <c r="V284" t="s">
        <v>539</v>
      </c>
      <c r="W284" t="s">
        <v>540</v>
      </c>
      <c r="X284" t="s">
        <v>541</v>
      </c>
      <c r="Y284">
        <v>41146</v>
      </c>
      <c r="Z284">
        <v>41119</v>
      </c>
      <c r="AA284" t="s">
        <v>74</v>
      </c>
      <c r="AB284">
        <v>2013</v>
      </c>
      <c r="AC284" t="s">
        <v>154</v>
      </c>
      <c r="AD284">
        <v>12000</v>
      </c>
      <c r="AF284">
        <v>0</v>
      </c>
      <c r="AH284">
        <v>0</v>
      </c>
      <c r="AI284">
        <v>0</v>
      </c>
    </row>
    <row r="285" spans="1:35">
      <c r="A285" t="s">
        <v>542</v>
      </c>
      <c r="B285" t="s">
        <v>531</v>
      </c>
      <c r="C285" t="s">
        <v>532</v>
      </c>
      <c r="D285" t="s">
        <v>533</v>
      </c>
      <c r="E285" t="s">
        <v>534</v>
      </c>
      <c r="F285" t="s">
        <v>151</v>
      </c>
      <c r="G285" t="s">
        <v>151</v>
      </c>
      <c r="H285" t="s">
        <v>151</v>
      </c>
      <c r="I285" t="s">
        <v>151</v>
      </c>
      <c r="J285" t="s">
        <v>151</v>
      </c>
      <c r="K285" t="s">
        <v>151</v>
      </c>
      <c r="L285" t="s">
        <v>151</v>
      </c>
      <c r="M285" t="s">
        <v>151</v>
      </c>
      <c r="N285">
        <v>1201</v>
      </c>
      <c r="O285">
        <v>1201</v>
      </c>
      <c r="P285" t="s">
        <v>535</v>
      </c>
      <c r="Q285" t="s">
        <v>536</v>
      </c>
      <c r="R285" t="s">
        <v>537</v>
      </c>
      <c r="S285" t="s">
        <v>538</v>
      </c>
      <c r="T285" t="s">
        <v>151</v>
      </c>
      <c r="U285" t="s">
        <v>151</v>
      </c>
      <c r="V285" t="s">
        <v>539</v>
      </c>
      <c r="W285" t="s">
        <v>540</v>
      </c>
      <c r="X285" t="s">
        <v>541</v>
      </c>
      <c r="Y285">
        <v>41181</v>
      </c>
      <c r="Z285">
        <v>41147</v>
      </c>
      <c r="AA285" t="s">
        <v>74</v>
      </c>
      <c r="AB285">
        <v>2013</v>
      </c>
      <c r="AC285" t="s">
        <v>154</v>
      </c>
      <c r="AD285">
        <v>12000</v>
      </c>
      <c r="AF285">
        <v>12000</v>
      </c>
      <c r="AH285">
        <v>12000</v>
      </c>
      <c r="AI285">
        <v>12000</v>
      </c>
    </row>
    <row r="286" spans="1:35">
      <c r="A286" t="s">
        <v>543</v>
      </c>
      <c r="B286" t="s">
        <v>531</v>
      </c>
      <c r="C286" t="s">
        <v>532</v>
      </c>
      <c r="D286" t="s">
        <v>533</v>
      </c>
      <c r="E286" t="s">
        <v>534</v>
      </c>
      <c r="F286" t="s">
        <v>151</v>
      </c>
      <c r="G286" t="s">
        <v>151</v>
      </c>
      <c r="H286" t="s">
        <v>151</v>
      </c>
      <c r="I286" t="s">
        <v>151</v>
      </c>
      <c r="J286" t="s">
        <v>151</v>
      </c>
      <c r="K286" t="s">
        <v>151</v>
      </c>
      <c r="L286" t="s">
        <v>151</v>
      </c>
      <c r="M286" t="s">
        <v>151</v>
      </c>
      <c r="N286">
        <v>1201</v>
      </c>
      <c r="O286">
        <v>1201</v>
      </c>
      <c r="P286" t="s">
        <v>535</v>
      </c>
      <c r="Q286" t="s">
        <v>536</v>
      </c>
      <c r="R286" t="s">
        <v>537</v>
      </c>
      <c r="S286" t="s">
        <v>538</v>
      </c>
      <c r="T286" t="s">
        <v>151</v>
      </c>
      <c r="U286" t="s">
        <v>151</v>
      </c>
      <c r="V286" t="s">
        <v>539</v>
      </c>
      <c r="W286" t="s">
        <v>540</v>
      </c>
      <c r="X286" t="s">
        <v>541</v>
      </c>
      <c r="Y286">
        <v>41209</v>
      </c>
      <c r="Z286">
        <v>41182</v>
      </c>
      <c r="AA286" t="s">
        <v>75</v>
      </c>
      <c r="AB286">
        <v>2013</v>
      </c>
      <c r="AC286" t="s">
        <v>157</v>
      </c>
      <c r="AD286">
        <v>12000</v>
      </c>
      <c r="AF286">
        <v>12000</v>
      </c>
      <c r="AH286">
        <v>12000</v>
      </c>
      <c r="AI286">
        <v>12000</v>
      </c>
    </row>
    <row r="287" spans="1:35">
      <c r="A287" t="s">
        <v>544</v>
      </c>
      <c r="B287" t="s">
        <v>531</v>
      </c>
      <c r="C287" t="s">
        <v>532</v>
      </c>
      <c r="D287" t="s">
        <v>533</v>
      </c>
      <c r="E287" t="s">
        <v>534</v>
      </c>
      <c r="F287" t="s">
        <v>151</v>
      </c>
      <c r="G287" t="s">
        <v>151</v>
      </c>
      <c r="H287" t="s">
        <v>151</v>
      </c>
      <c r="I287" t="s">
        <v>151</v>
      </c>
      <c r="J287" t="s">
        <v>151</v>
      </c>
      <c r="K287" t="s">
        <v>151</v>
      </c>
      <c r="L287" t="s">
        <v>151</v>
      </c>
      <c r="M287" t="s">
        <v>151</v>
      </c>
      <c r="N287">
        <v>1201</v>
      </c>
      <c r="O287">
        <v>1201</v>
      </c>
      <c r="P287" t="s">
        <v>535</v>
      </c>
      <c r="Q287" t="s">
        <v>536</v>
      </c>
      <c r="R287" t="s">
        <v>537</v>
      </c>
      <c r="S287" t="s">
        <v>538</v>
      </c>
      <c r="T287" t="s">
        <v>151</v>
      </c>
      <c r="U287" t="s">
        <v>151</v>
      </c>
      <c r="V287" t="s">
        <v>539</v>
      </c>
      <c r="W287" t="s">
        <v>540</v>
      </c>
      <c r="X287" t="s">
        <v>541</v>
      </c>
      <c r="Y287">
        <v>41237</v>
      </c>
      <c r="Z287">
        <v>41210</v>
      </c>
      <c r="AA287" t="s">
        <v>75</v>
      </c>
      <c r="AB287">
        <v>2013</v>
      </c>
      <c r="AC287" t="s">
        <v>157</v>
      </c>
      <c r="AD287">
        <v>12000</v>
      </c>
      <c r="AF287">
        <v>12000</v>
      </c>
      <c r="AH287">
        <v>12000</v>
      </c>
      <c r="AI287">
        <v>12000</v>
      </c>
    </row>
    <row r="288" spans="1:35">
      <c r="A288" t="s">
        <v>545</v>
      </c>
      <c r="B288" t="s">
        <v>531</v>
      </c>
      <c r="C288" t="s">
        <v>532</v>
      </c>
      <c r="D288" t="s">
        <v>533</v>
      </c>
      <c r="E288" t="s">
        <v>534</v>
      </c>
      <c r="F288" t="s">
        <v>151</v>
      </c>
      <c r="G288" t="s">
        <v>151</v>
      </c>
      <c r="H288" t="s">
        <v>151</v>
      </c>
      <c r="I288" t="s">
        <v>151</v>
      </c>
      <c r="J288" t="s">
        <v>151</v>
      </c>
      <c r="K288" t="s">
        <v>151</v>
      </c>
      <c r="L288" t="s">
        <v>151</v>
      </c>
      <c r="M288" t="s">
        <v>151</v>
      </c>
      <c r="N288">
        <v>1201</v>
      </c>
      <c r="O288">
        <v>1201</v>
      </c>
      <c r="P288" t="s">
        <v>535</v>
      </c>
      <c r="Q288" t="s">
        <v>536</v>
      </c>
      <c r="R288" t="s">
        <v>537</v>
      </c>
      <c r="S288" t="s">
        <v>538</v>
      </c>
      <c r="T288" t="s">
        <v>151</v>
      </c>
      <c r="U288" t="s">
        <v>151</v>
      </c>
      <c r="V288" t="s">
        <v>539</v>
      </c>
      <c r="W288" t="s">
        <v>540</v>
      </c>
      <c r="X288" t="s">
        <v>541</v>
      </c>
      <c r="Y288">
        <v>41272</v>
      </c>
      <c r="Z288">
        <v>41238</v>
      </c>
      <c r="AA288" t="s">
        <v>75</v>
      </c>
      <c r="AB288">
        <v>2013</v>
      </c>
      <c r="AC288" t="s">
        <v>157</v>
      </c>
      <c r="AD288">
        <v>12000</v>
      </c>
      <c r="AF288">
        <v>12000</v>
      </c>
      <c r="AH288">
        <v>12000</v>
      </c>
      <c r="AI288">
        <v>12000</v>
      </c>
    </row>
    <row r="289" spans="1:35">
      <c r="A289" t="s">
        <v>546</v>
      </c>
      <c r="B289" t="s">
        <v>531</v>
      </c>
      <c r="C289" t="s">
        <v>532</v>
      </c>
      <c r="D289" t="s">
        <v>533</v>
      </c>
      <c r="E289" t="s">
        <v>534</v>
      </c>
      <c r="F289" t="s">
        <v>151</v>
      </c>
      <c r="G289" t="s">
        <v>151</v>
      </c>
      <c r="H289" t="s">
        <v>151</v>
      </c>
      <c r="I289" t="s">
        <v>151</v>
      </c>
      <c r="J289" t="s">
        <v>151</v>
      </c>
      <c r="K289" t="s">
        <v>151</v>
      </c>
      <c r="L289" t="s">
        <v>151</v>
      </c>
      <c r="M289" t="s">
        <v>151</v>
      </c>
      <c r="N289">
        <v>1201</v>
      </c>
      <c r="O289">
        <v>1201</v>
      </c>
      <c r="P289" t="s">
        <v>535</v>
      </c>
      <c r="Q289" t="s">
        <v>536</v>
      </c>
      <c r="R289" t="s">
        <v>537</v>
      </c>
      <c r="S289" t="s">
        <v>538</v>
      </c>
      <c r="T289" t="s">
        <v>151</v>
      </c>
      <c r="U289" t="s">
        <v>151</v>
      </c>
      <c r="V289" t="s">
        <v>539</v>
      </c>
      <c r="W289" t="s">
        <v>540</v>
      </c>
      <c r="X289" t="s">
        <v>541</v>
      </c>
      <c r="Y289">
        <v>41307</v>
      </c>
      <c r="Z289">
        <v>41273</v>
      </c>
      <c r="AA289" t="s">
        <v>76</v>
      </c>
      <c r="AB289">
        <v>2013</v>
      </c>
      <c r="AC289" t="s">
        <v>547</v>
      </c>
      <c r="AD289">
        <v>12000</v>
      </c>
      <c r="AF289">
        <v>12000</v>
      </c>
      <c r="AH289">
        <v>12000</v>
      </c>
      <c r="AI289">
        <v>12000</v>
      </c>
    </row>
    <row r="290" spans="1:35">
      <c r="A290" t="s">
        <v>548</v>
      </c>
      <c r="B290" t="s">
        <v>531</v>
      </c>
      <c r="C290" t="s">
        <v>532</v>
      </c>
      <c r="D290" t="s">
        <v>533</v>
      </c>
      <c r="E290" t="s">
        <v>534</v>
      </c>
      <c r="F290" t="s">
        <v>151</v>
      </c>
      <c r="G290" t="s">
        <v>151</v>
      </c>
      <c r="H290" t="s">
        <v>151</v>
      </c>
      <c r="I290" t="s">
        <v>151</v>
      </c>
      <c r="J290" t="s">
        <v>151</v>
      </c>
      <c r="K290" t="s">
        <v>151</v>
      </c>
      <c r="L290" t="s">
        <v>151</v>
      </c>
      <c r="M290" t="s">
        <v>151</v>
      </c>
      <c r="N290">
        <v>1201</v>
      </c>
      <c r="O290">
        <v>1201</v>
      </c>
      <c r="P290" t="s">
        <v>535</v>
      </c>
      <c r="Q290" t="s">
        <v>536</v>
      </c>
      <c r="R290" t="s">
        <v>537</v>
      </c>
      <c r="S290" t="s">
        <v>538</v>
      </c>
      <c r="T290" t="s">
        <v>151</v>
      </c>
      <c r="U290" t="s">
        <v>151</v>
      </c>
      <c r="V290" t="s">
        <v>539</v>
      </c>
      <c r="W290" t="s">
        <v>540</v>
      </c>
      <c r="X290" t="s">
        <v>541</v>
      </c>
      <c r="Y290">
        <v>41335</v>
      </c>
      <c r="Z290">
        <v>41308</v>
      </c>
      <c r="AA290" t="s">
        <v>76</v>
      </c>
      <c r="AB290">
        <v>2013</v>
      </c>
      <c r="AC290" t="s">
        <v>547</v>
      </c>
      <c r="AD290">
        <v>12000</v>
      </c>
      <c r="AF290">
        <v>12000</v>
      </c>
      <c r="AH290">
        <v>12000</v>
      </c>
      <c r="AI290">
        <v>12000</v>
      </c>
    </row>
    <row r="291" spans="1:35">
      <c r="A291" t="s">
        <v>549</v>
      </c>
      <c r="B291" t="s">
        <v>531</v>
      </c>
      <c r="C291" t="s">
        <v>532</v>
      </c>
      <c r="D291" t="s">
        <v>533</v>
      </c>
      <c r="E291" t="s">
        <v>534</v>
      </c>
      <c r="F291" t="s">
        <v>151</v>
      </c>
      <c r="G291" t="s">
        <v>151</v>
      </c>
      <c r="H291" t="s">
        <v>151</v>
      </c>
      <c r="I291" t="s">
        <v>151</v>
      </c>
      <c r="J291" t="s">
        <v>151</v>
      </c>
      <c r="K291" t="s">
        <v>151</v>
      </c>
      <c r="L291" t="s">
        <v>151</v>
      </c>
      <c r="M291" t="s">
        <v>151</v>
      </c>
      <c r="N291">
        <v>1201</v>
      </c>
      <c r="O291">
        <v>1201</v>
      </c>
      <c r="P291" t="s">
        <v>535</v>
      </c>
      <c r="Q291" t="s">
        <v>536</v>
      </c>
      <c r="R291" t="s">
        <v>537</v>
      </c>
      <c r="S291" t="s">
        <v>538</v>
      </c>
      <c r="T291" t="s">
        <v>151</v>
      </c>
      <c r="U291" t="s">
        <v>151</v>
      </c>
      <c r="V291" t="s">
        <v>539</v>
      </c>
      <c r="W291" t="s">
        <v>540</v>
      </c>
      <c r="X291" t="s">
        <v>541</v>
      </c>
      <c r="Y291">
        <v>41370</v>
      </c>
      <c r="Z291">
        <v>41336</v>
      </c>
      <c r="AA291" t="s">
        <v>76</v>
      </c>
      <c r="AB291">
        <v>2013</v>
      </c>
      <c r="AC291" t="s">
        <v>547</v>
      </c>
      <c r="AD291">
        <v>12000</v>
      </c>
      <c r="AF291">
        <v>12000</v>
      </c>
      <c r="AH291">
        <v>12000</v>
      </c>
      <c r="AI291">
        <v>12000</v>
      </c>
    </row>
    <row r="292" spans="1:35">
      <c r="A292" t="s">
        <v>550</v>
      </c>
      <c r="B292" t="s">
        <v>531</v>
      </c>
      <c r="C292" t="s">
        <v>532</v>
      </c>
      <c r="D292" t="s">
        <v>533</v>
      </c>
      <c r="E292" t="s">
        <v>534</v>
      </c>
      <c r="F292" t="s">
        <v>151</v>
      </c>
      <c r="G292" t="s">
        <v>151</v>
      </c>
      <c r="H292" t="s">
        <v>151</v>
      </c>
      <c r="I292" t="s">
        <v>151</v>
      </c>
      <c r="J292" t="s">
        <v>151</v>
      </c>
      <c r="K292" t="s">
        <v>151</v>
      </c>
      <c r="L292" t="s">
        <v>151</v>
      </c>
      <c r="M292" t="s">
        <v>151</v>
      </c>
      <c r="N292">
        <v>1201</v>
      </c>
      <c r="O292">
        <v>1201</v>
      </c>
      <c r="P292" t="s">
        <v>535</v>
      </c>
      <c r="Q292" t="s">
        <v>536</v>
      </c>
      <c r="R292" t="s">
        <v>537</v>
      </c>
      <c r="S292" t="s">
        <v>538</v>
      </c>
      <c r="T292" t="s">
        <v>151</v>
      </c>
      <c r="U292" t="s">
        <v>151</v>
      </c>
      <c r="V292" t="s">
        <v>539</v>
      </c>
      <c r="W292" t="s">
        <v>540</v>
      </c>
      <c r="X292" t="s">
        <v>541</v>
      </c>
      <c r="Y292">
        <v>41398</v>
      </c>
      <c r="Z292">
        <v>41371</v>
      </c>
      <c r="AA292" t="s">
        <v>77</v>
      </c>
      <c r="AB292">
        <v>2014</v>
      </c>
      <c r="AC292" t="s">
        <v>551</v>
      </c>
      <c r="AD292">
        <v>12000</v>
      </c>
      <c r="AF292">
        <v>12000</v>
      </c>
      <c r="AH292">
        <v>12000</v>
      </c>
      <c r="AI292">
        <v>12000</v>
      </c>
    </row>
    <row r="293" spans="1:35">
      <c r="A293" t="s">
        <v>552</v>
      </c>
      <c r="B293" t="s">
        <v>531</v>
      </c>
      <c r="C293" t="s">
        <v>532</v>
      </c>
      <c r="D293" t="s">
        <v>533</v>
      </c>
      <c r="E293" t="s">
        <v>534</v>
      </c>
      <c r="F293" t="s">
        <v>151</v>
      </c>
      <c r="G293" t="s">
        <v>151</v>
      </c>
      <c r="H293" t="s">
        <v>151</v>
      </c>
      <c r="I293" t="s">
        <v>151</v>
      </c>
      <c r="J293" t="s">
        <v>151</v>
      </c>
      <c r="K293" t="s">
        <v>151</v>
      </c>
      <c r="L293" t="s">
        <v>151</v>
      </c>
      <c r="M293" t="s">
        <v>151</v>
      </c>
      <c r="N293">
        <v>1201</v>
      </c>
      <c r="O293">
        <v>1201</v>
      </c>
      <c r="P293" t="s">
        <v>535</v>
      </c>
      <c r="Q293" t="s">
        <v>536</v>
      </c>
      <c r="R293" t="s">
        <v>537</v>
      </c>
      <c r="S293" t="s">
        <v>538</v>
      </c>
      <c r="T293" t="s">
        <v>151</v>
      </c>
      <c r="U293" t="s">
        <v>151</v>
      </c>
      <c r="V293" t="s">
        <v>553</v>
      </c>
      <c r="W293" t="s">
        <v>554</v>
      </c>
      <c r="X293" t="s">
        <v>541</v>
      </c>
      <c r="Y293">
        <v>41146</v>
      </c>
      <c r="Z293">
        <v>41119</v>
      </c>
      <c r="AA293" t="s">
        <v>74</v>
      </c>
      <c r="AB293">
        <v>2013</v>
      </c>
      <c r="AC293" t="s">
        <v>154</v>
      </c>
      <c r="AD293">
        <v>2300</v>
      </c>
      <c r="AF293">
        <v>2300</v>
      </c>
      <c r="AH293">
        <v>2300</v>
      </c>
      <c r="AI293">
        <v>2300</v>
      </c>
    </row>
    <row r="294" spans="1:35">
      <c r="A294" t="s">
        <v>555</v>
      </c>
      <c r="B294" t="s">
        <v>531</v>
      </c>
      <c r="C294" t="s">
        <v>532</v>
      </c>
      <c r="D294" t="s">
        <v>533</v>
      </c>
      <c r="E294" t="s">
        <v>534</v>
      </c>
      <c r="F294" t="s">
        <v>151</v>
      </c>
      <c r="G294" t="s">
        <v>151</v>
      </c>
      <c r="H294" t="s">
        <v>151</v>
      </c>
      <c r="I294" t="s">
        <v>151</v>
      </c>
      <c r="J294" t="s">
        <v>151</v>
      </c>
      <c r="K294" t="s">
        <v>151</v>
      </c>
      <c r="L294" t="s">
        <v>151</v>
      </c>
      <c r="M294" t="s">
        <v>151</v>
      </c>
      <c r="N294">
        <v>1201</v>
      </c>
      <c r="O294">
        <v>1201</v>
      </c>
      <c r="P294" t="s">
        <v>535</v>
      </c>
      <c r="Q294" t="s">
        <v>536</v>
      </c>
      <c r="R294" t="s">
        <v>537</v>
      </c>
      <c r="S294" t="s">
        <v>538</v>
      </c>
      <c r="T294" t="s">
        <v>151</v>
      </c>
      <c r="U294" t="s">
        <v>151</v>
      </c>
      <c r="V294" t="s">
        <v>553</v>
      </c>
      <c r="W294" t="s">
        <v>554</v>
      </c>
      <c r="X294" t="s">
        <v>541</v>
      </c>
      <c r="Y294">
        <v>41181</v>
      </c>
      <c r="Z294">
        <v>41147</v>
      </c>
      <c r="AA294" t="s">
        <v>74</v>
      </c>
      <c r="AB294">
        <v>2013</v>
      </c>
      <c r="AC294" t="s">
        <v>154</v>
      </c>
      <c r="AD294">
        <v>2300</v>
      </c>
      <c r="AF294">
        <v>2300</v>
      </c>
      <c r="AH294">
        <v>2300</v>
      </c>
      <c r="AI294">
        <v>2300</v>
      </c>
    </row>
    <row r="295" spans="1:35">
      <c r="A295" t="s">
        <v>556</v>
      </c>
      <c r="B295" t="s">
        <v>531</v>
      </c>
      <c r="C295" t="s">
        <v>532</v>
      </c>
      <c r="D295" t="s">
        <v>533</v>
      </c>
      <c r="E295" t="s">
        <v>534</v>
      </c>
      <c r="F295" t="s">
        <v>151</v>
      </c>
      <c r="G295" t="s">
        <v>151</v>
      </c>
      <c r="H295" t="s">
        <v>151</v>
      </c>
      <c r="I295" t="s">
        <v>151</v>
      </c>
      <c r="J295" t="s">
        <v>151</v>
      </c>
      <c r="K295" t="s">
        <v>151</v>
      </c>
      <c r="L295" t="s">
        <v>151</v>
      </c>
      <c r="M295" t="s">
        <v>151</v>
      </c>
      <c r="N295">
        <v>1201</v>
      </c>
      <c r="O295">
        <v>1201</v>
      </c>
      <c r="P295" t="s">
        <v>535</v>
      </c>
      <c r="Q295" t="s">
        <v>536</v>
      </c>
      <c r="R295" t="s">
        <v>537</v>
      </c>
      <c r="S295" t="s">
        <v>538</v>
      </c>
      <c r="T295" t="s">
        <v>151</v>
      </c>
      <c r="U295" t="s">
        <v>151</v>
      </c>
      <c r="V295" t="s">
        <v>553</v>
      </c>
      <c r="W295" t="s">
        <v>554</v>
      </c>
      <c r="X295" t="s">
        <v>541</v>
      </c>
      <c r="Y295">
        <v>41209</v>
      </c>
      <c r="Z295">
        <v>41182</v>
      </c>
      <c r="AA295" t="s">
        <v>75</v>
      </c>
      <c r="AB295">
        <v>2013</v>
      </c>
      <c r="AC295" t="s">
        <v>157</v>
      </c>
      <c r="AD295">
        <v>0</v>
      </c>
      <c r="AF295">
        <v>0</v>
      </c>
      <c r="AH295">
        <v>0</v>
      </c>
      <c r="AI295">
        <v>0</v>
      </c>
    </row>
    <row r="296" spans="1:35">
      <c r="A296" t="s">
        <v>557</v>
      </c>
      <c r="B296" t="s">
        <v>531</v>
      </c>
      <c r="C296" t="s">
        <v>532</v>
      </c>
      <c r="D296" t="s">
        <v>533</v>
      </c>
      <c r="E296" t="s">
        <v>534</v>
      </c>
      <c r="F296" t="s">
        <v>151</v>
      </c>
      <c r="G296" t="s">
        <v>151</v>
      </c>
      <c r="H296" t="s">
        <v>151</v>
      </c>
      <c r="I296" t="s">
        <v>151</v>
      </c>
      <c r="J296" t="s">
        <v>151</v>
      </c>
      <c r="K296" t="s">
        <v>151</v>
      </c>
      <c r="L296" t="s">
        <v>151</v>
      </c>
      <c r="M296" t="s">
        <v>151</v>
      </c>
      <c r="N296">
        <v>1201</v>
      </c>
      <c r="O296">
        <v>1201</v>
      </c>
      <c r="P296" t="s">
        <v>535</v>
      </c>
      <c r="Q296" t="s">
        <v>536</v>
      </c>
      <c r="R296" t="s">
        <v>537</v>
      </c>
      <c r="S296" t="s">
        <v>538</v>
      </c>
      <c r="T296" t="s">
        <v>151</v>
      </c>
      <c r="U296" t="s">
        <v>151</v>
      </c>
      <c r="V296" t="s">
        <v>553</v>
      </c>
      <c r="W296" t="s">
        <v>554</v>
      </c>
      <c r="X296" t="s">
        <v>541</v>
      </c>
      <c r="Y296">
        <v>41237</v>
      </c>
      <c r="Z296">
        <v>41210</v>
      </c>
      <c r="AA296" t="s">
        <v>75</v>
      </c>
      <c r="AB296">
        <v>2013</v>
      </c>
      <c r="AC296" t="s">
        <v>157</v>
      </c>
      <c r="AD296">
        <v>2300</v>
      </c>
      <c r="AF296">
        <v>2300</v>
      </c>
      <c r="AH296">
        <v>2300</v>
      </c>
      <c r="AI296">
        <v>2300</v>
      </c>
    </row>
    <row r="297" spans="1:35">
      <c r="A297" t="s">
        <v>558</v>
      </c>
      <c r="B297" t="s">
        <v>531</v>
      </c>
      <c r="C297" t="s">
        <v>532</v>
      </c>
      <c r="D297" t="s">
        <v>533</v>
      </c>
      <c r="E297" t="s">
        <v>534</v>
      </c>
      <c r="F297" t="s">
        <v>151</v>
      </c>
      <c r="G297" t="s">
        <v>151</v>
      </c>
      <c r="H297" t="s">
        <v>151</v>
      </c>
      <c r="I297" t="s">
        <v>151</v>
      </c>
      <c r="J297" t="s">
        <v>151</v>
      </c>
      <c r="K297" t="s">
        <v>151</v>
      </c>
      <c r="L297" t="s">
        <v>151</v>
      </c>
      <c r="M297" t="s">
        <v>151</v>
      </c>
      <c r="N297">
        <v>1201</v>
      </c>
      <c r="O297">
        <v>1201</v>
      </c>
      <c r="P297" t="s">
        <v>535</v>
      </c>
      <c r="Q297" t="s">
        <v>536</v>
      </c>
      <c r="R297" t="s">
        <v>537</v>
      </c>
      <c r="S297" t="s">
        <v>538</v>
      </c>
      <c r="T297" t="s">
        <v>151</v>
      </c>
      <c r="U297" t="s">
        <v>151</v>
      </c>
      <c r="V297" t="s">
        <v>553</v>
      </c>
      <c r="W297" t="s">
        <v>554</v>
      </c>
      <c r="X297" t="s">
        <v>541</v>
      </c>
      <c r="Y297">
        <v>41272</v>
      </c>
      <c r="Z297">
        <v>41238</v>
      </c>
      <c r="AA297" t="s">
        <v>75</v>
      </c>
      <c r="AB297">
        <v>2013</v>
      </c>
      <c r="AC297" t="s">
        <v>157</v>
      </c>
      <c r="AD297">
        <v>2300</v>
      </c>
      <c r="AF297">
        <v>2300</v>
      </c>
      <c r="AH297">
        <v>2300</v>
      </c>
      <c r="AI297">
        <v>2300</v>
      </c>
    </row>
    <row r="298" spans="1:35">
      <c r="A298" t="s">
        <v>559</v>
      </c>
      <c r="B298" t="s">
        <v>531</v>
      </c>
      <c r="C298" t="s">
        <v>532</v>
      </c>
      <c r="D298" t="s">
        <v>533</v>
      </c>
      <c r="E298" t="s">
        <v>534</v>
      </c>
      <c r="F298" t="s">
        <v>151</v>
      </c>
      <c r="G298" t="s">
        <v>151</v>
      </c>
      <c r="H298" t="s">
        <v>151</v>
      </c>
      <c r="I298" t="s">
        <v>151</v>
      </c>
      <c r="J298" t="s">
        <v>151</v>
      </c>
      <c r="K298" t="s">
        <v>151</v>
      </c>
      <c r="L298" t="s">
        <v>151</v>
      </c>
      <c r="M298" t="s">
        <v>151</v>
      </c>
      <c r="N298">
        <v>1201</v>
      </c>
      <c r="O298">
        <v>1201</v>
      </c>
      <c r="P298" t="s">
        <v>535</v>
      </c>
      <c r="Q298" t="s">
        <v>536</v>
      </c>
      <c r="R298" t="s">
        <v>537</v>
      </c>
      <c r="S298" t="s">
        <v>538</v>
      </c>
      <c r="T298" t="s">
        <v>151</v>
      </c>
      <c r="U298" t="s">
        <v>151</v>
      </c>
      <c r="V298" t="s">
        <v>553</v>
      </c>
      <c r="W298" t="s">
        <v>554</v>
      </c>
      <c r="X298" t="s">
        <v>541</v>
      </c>
      <c r="Y298">
        <v>41307</v>
      </c>
      <c r="Z298">
        <v>41273</v>
      </c>
      <c r="AA298" t="s">
        <v>76</v>
      </c>
      <c r="AB298">
        <v>2013</v>
      </c>
      <c r="AC298" t="s">
        <v>547</v>
      </c>
      <c r="AD298">
        <v>2300</v>
      </c>
      <c r="AF298">
        <v>2300</v>
      </c>
      <c r="AH298">
        <v>2300</v>
      </c>
      <c r="AI298">
        <v>2300</v>
      </c>
    </row>
    <row r="299" spans="1:35">
      <c r="A299" t="s">
        <v>560</v>
      </c>
      <c r="B299" t="s">
        <v>531</v>
      </c>
      <c r="C299" t="s">
        <v>532</v>
      </c>
      <c r="D299" t="s">
        <v>533</v>
      </c>
      <c r="E299" t="s">
        <v>534</v>
      </c>
      <c r="F299" t="s">
        <v>151</v>
      </c>
      <c r="G299" t="s">
        <v>151</v>
      </c>
      <c r="H299" t="s">
        <v>151</v>
      </c>
      <c r="I299" t="s">
        <v>151</v>
      </c>
      <c r="J299" t="s">
        <v>151</v>
      </c>
      <c r="K299" t="s">
        <v>151</v>
      </c>
      <c r="L299" t="s">
        <v>151</v>
      </c>
      <c r="M299" t="s">
        <v>151</v>
      </c>
      <c r="N299">
        <v>1201</v>
      </c>
      <c r="O299">
        <v>1201</v>
      </c>
      <c r="P299" t="s">
        <v>535</v>
      </c>
      <c r="Q299" t="s">
        <v>536</v>
      </c>
      <c r="R299" t="s">
        <v>537</v>
      </c>
      <c r="S299" t="s">
        <v>538</v>
      </c>
      <c r="T299" t="s">
        <v>151</v>
      </c>
      <c r="U299" t="s">
        <v>151</v>
      </c>
      <c r="V299" t="s">
        <v>553</v>
      </c>
      <c r="W299" t="s">
        <v>554</v>
      </c>
      <c r="X299" t="s">
        <v>541</v>
      </c>
      <c r="Y299">
        <v>41335</v>
      </c>
      <c r="Z299">
        <v>41308</v>
      </c>
      <c r="AA299" t="s">
        <v>76</v>
      </c>
      <c r="AB299">
        <v>2013</v>
      </c>
      <c r="AC299" t="s">
        <v>547</v>
      </c>
      <c r="AD299">
        <v>2300</v>
      </c>
      <c r="AF299">
        <v>2300</v>
      </c>
      <c r="AH299">
        <v>2300</v>
      </c>
      <c r="AI299">
        <v>2300</v>
      </c>
    </row>
    <row r="300" spans="1:35">
      <c r="A300" t="s">
        <v>561</v>
      </c>
      <c r="B300" t="s">
        <v>531</v>
      </c>
      <c r="C300" t="s">
        <v>532</v>
      </c>
      <c r="D300" t="s">
        <v>533</v>
      </c>
      <c r="E300" t="s">
        <v>534</v>
      </c>
      <c r="F300" t="s">
        <v>151</v>
      </c>
      <c r="G300" t="s">
        <v>151</v>
      </c>
      <c r="H300" t="s">
        <v>151</v>
      </c>
      <c r="I300" t="s">
        <v>151</v>
      </c>
      <c r="J300" t="s">
        <v>151</v>
      </c>
      <c r="K300" t="s">
        <v>151</v>
      </c>
      <c r="L300" t="s">
        <v>151</v>
      </c>
      <c r="M300" t="s">
        <v>151</v>
      </c>
      <c r="N300">
        <v>1201</v>
      </c>
      <c r="O300">
        <v>1201</v>
      </c>
      <c r="P300" t="s">
        <v>535</v>
      </c>
      <c r="Q300" t="s">
        <v>536</v>
      </c>
      <c r="R300" t="s">
        <v>562</v>
      </c>
      <c r="S300" t="s">
        <v>563</v>
      </c>
      <c r="T300" t="s">
        <v>151</v>
      </c>
      <c r="U300" t="s">
        <v>151</v>
      </c>
      <c r="V300" t="s">
        <v>564</v>
      </c>
      <c r="W300" t="s">
        <v>565</v>
      </c>
      <c r="X300" t="s">
        <v>541</v>
      </c>
      <c r="Y300">
        <v>41146</v>
      </c>
      <c r="Z300">
        <v>41119</v>
      </c>
      <c r="AA300" t="s">
        <v>74</v>
      </c>
      <c r="AB300">
        <v>2013</v>
      </c>
      <c r="AC300" t="s">
        <v>154</v>
      </c>
      <c r="AD300">
        <v>4000</v>
      </c>
      <c r="AF300">
        <v>4000</v>
      </c>
      <c r="AH300">
        <v>4000</v>
      </c>
      <c r="AI300">
        <v>4000</v>
      </c>
    </row>
    <row r="301" spans="1:35">
      <c r="A301" t="s">
        <v>566</v>
      </c>
      <c r="B301" t="s">
        <v>531</v>
      </c>
      <c r="C301" t="s">
        <v>532</v>
      </c>
      <c r="D301" t="s">
        <v>533</v>
      </c>
      <c r="E301" t="s">
        <v>534</v>
      </c>
      <c r="F301" t="s">
        <v>151</v>
      </c>
      <c r="G301" t="s">
        <v>151</v>
      </c>
      <c r="H301" t="s">
        <v>151</v>
      </c>
      <c r="I301" t="s">
        <v>151</v>
      </c>
      <c r="J301" t="s">
        <v>151</v>
      </c>
      <c r="K301" t="s">
        <v>151</v>
      </c>
      <c r="L301" t="s">
        <v>151</v>
      </c>
      <c r="M301" t="s">
        <v>151</v>
      </c>
      <c r="N301">
        <v>1201</v>
      </c>
      <c r="O301">
        <v>1201</v>
      </c>
      <c r="P301" t="s">
        <v>535</v>
      </c>
      <c r="Q301" t="s">
        <v>536</v>
      </c>
      <c r="R301" t="s">
        <v>562</v>
      </c>
      <c r="S301" t="s">
        <v>563</v>
      </c>
      <c r="T301" t="s">
        <v>151</v>
      </c>
      <c r="U301" t="s">
        <v>151</v>
      </c>
      <c r="V301" t="s">
        <v>564</v>
      </c>
      <c r="W301" t="s">
        <v>565</v>
      </c>
      <c r="X301" t="s">
        <v>541</v>
      </c>
      <c r="Y301">
        <v>41181</v>
      </c>
      <c r="Z301">
        <v>41147</v>
      </c>
      <c r="AA301" t="s">
        <v>74</v>
      </c>
      <c r="AB301">
        <v>2013</v>
      </c>
      <c r="AC301" t="s">
        <v>154</v>
      </c>
      <c r="AD301">
        <v>5000</v>
      </c>
      <c r="AF301">
        <v>5000</v>
      </c>
      <c r="AH301">
        <v>5000</v>
      </c>
      <c r="AI301">
        <v>5000</v>
      </c>
    </row>
    <row r="302" spans="1:35">
      <c r="A302" t="s">
        <v>567</v>
      </c>
      <c r="B302" t="s">
        <v>531</v>
      </c>
      <c r="C302" t="s">
        <v>532</v>
      </c>
      <c r="D302" t="s">
        <v>533</v>
      </c>
      <c r="E302" t="s">
        <v>534</v>
      </c>
      <c r="F302" t="s">
        <v>151</v>
      </c>
      <c r="G302" t="s">
        <v>151</v>
      </c>
      <c r="H302" t="s">
        <v>151</v>
      </c>
      <c r="I302" t="s">
        <v>151</v>
      </c>
      <c r="J302" t="s">
        <v>151</v>
      </c>
      <c r="K302" t="s">
        <v>151</v>
      </c>
      <c r="L302" t="s">
        <v>151</v>
      </c>
      <c r="M302" t="s">
        <v>151</v>
      </c>
      <c r="N302">
        <v>1201</v>
      </c>
      <c r="O302">
        <v>1201</v>
      </c>
      <c r="P302" t="s">
        <v>535</v>
      </c>
      <c r="Q302" t="s">
        <v>536</v>
      </c>
      <c r="R302" t="s">
        <v>562</v>
      </c>
      <c r="S302" t="s">
        <v>563</v>
      </c>
      <c r="T302" t="s">
        <v>151</v>
      </c>
      <c r="U302" t="s">
        <v>151</v>
      </c>
      <c r="V302" t="s">
        <v>564</v>
      </c>
      <c r="W302" t="s">
        <v>565</v>
      </c>
      <c r="X302" t="s">
        <v>541</v>
      </c>
      <c r="Y302">
        <v>41209</v>
      </c>
      <c r="Z302">
        <v>41182</v>
      </c>
      <c r="AA302" t="s">
        <v>75</v>
      </c>
      <c r="AB302">
        <v>2013</v>
      </c>
      <c r="AC302" t="s">
        <v>157</v>
      </c>
      <c r="AD302">
        <v>60000</v>
      </c>
      <c r="AF302">
        <v>60000</v>
      </c>
      <c r="AH302">
        <v>60000</v>
      </c>
      <c r="AI302">
        <v>60000</v>
      </c>
    </row>
    <row r="303" spans="1:35">
      <c r="A303" t="s">
        <v>568</v>
      </c>
      <c r="B303" t="s">
        <v>531</v>
      </c>
      <c r="C303" t="s">
        <v>532</v>
      </c>
      <c r="D303" t="s">
        <v>533</v>
      </c>
      <c r="E303" t="s">
        <v>534</v>
      </c>
      <c r="F303" t="s">
        <v>151</v>
      </c>
      <c r="G303" t="s">
        <v>151</v>
      </c>
      <c r="H303" t="s">
        <v>151</v>
      </c>
      <c r="I303" t="s">
        <v>151</v>
      </c>
      <c r="J303" t="s">
        <v>151</v>
      </c>
      <c r="K303" t="s">
        <v>151</v>
      </c>
      <c r="L303" t="s">
        <v>151</v>
      </c>
      <c r="M303" t="s">
        <v>151</v>
      </c>
      <c r="N303">
        <v>1201</v>
      </c>
      <c r="O303">
        <v>1201</v>
      </c>
      <c r="P303" t="s">
        <v>535</v>
      </c>
      <c r="Q303" t="s">
        <v>536</v>
      </c>
      <c r="R303" t="s">
        <v>562</v>
      </c>
      <c r="S303" t="s">
        <v>563</v>
      </c>
      <c r="T303" t="s">
        <v>151</v>
      </c>
      <c r="U303" t="s">
        <v>151</v>
      </c>
      <c r="V303" t="s">
        <v>569</v>
      </c>
      <c r="W303" t="s">
        <v>570</v>
      </c>
      <c r="X303" t="s">
        <v>541</v>
      </c>
      <c r="Y303">
        <v>41146</v>
      </c>
      <c r="Z303">
        <v>41119</v>
      </c>
      <c r="AA303" t="s">
        <v>74</v>
      </c>
      <c r="AB303">
        <v>2013</v>
      </c>
      <c r="AC303" t="s">
        <v>154</v>
      </c>
      <c r="AD303">
        <v>0</v>
      </c>
      <c r="AF303">
        <v>0</v>
      </c>
      <c r="AH303">
        <v>0</v>
      </c>
      <c r="AI303">
        <v>0</v>
      </c>
    </row>
    <row r="304" spans="1:35">
      <c r="A304" t="s">
        <v>571</v>
      </c>
      <c r="B304" t="s">
        <v>531</v>
      </c>
      <c r="C304" t="s">
        <v>532</v>
      </c>
      <c r="D304" t="s">
        <v>533</v>
      </c>
      <c r="E304" t="s">
        <v>534</v>
      </c>
      <c r="F304" t="s">
        <v>151</v>
      </c>
      <c r="G304" t="s">
        <v>151</v>
      </c>
      <c r="H304" t="s">
        <v>151</v>
      </c>
      <c r="I304" t="s">
        <v>151</v>
      </c>
      <c r="J304" t="s">
        <v>151</v>
      </c>
      <c r="K304" t="s">
        <v>151</v>
      </c>
      <c r="L304" t="s">
        <v>151</v>
      </c>
      <c r="M304" t="s">
        <v>151</v>
      </c>
      <c r="N304">
        <v>1201</v>
      </c>
      <c r="O304">
        <v>1201</v>
      </c>
      <c r="P304" t="s">
        <v>535</v>
      </c>
      <c r="Q304" t="s">
        <v>536</v>
      </c>
      <c r="R304" t="s">
        <v>562</v>
      </c>
      <c r="S304" t="s">
        <v>563</v>
      </c>
      <c r="T304" t="s">
        <v>151</v>
      </c>
      <c r="U304" t="s">
        <v>151</v>
      </c>
      <c r="V304" t="s">
        <v>569</v>
      </c>
      <c r="W304" t="s">
        <v>570</v>
      </c>
      <c r="X304" t="s">
        <v>541</v>
      </c>
      <c r="Y304">
        <v>41181</v>
      </c>
      <c r="Z304">
        <v>41147</v>
      </c>
      <c r="AA304" t="s">
        <v>74</v>
      </c>
      <c r="AB304">
        <v>2013</v>
      </c>
      <c r="AC304" t="s">
        <v>154</v>
      </c>
      <c r="AD304">
        <v>0</v>
      </c>
      <c r="AF304">
        <v>0</v>
      </c>
      <c r="AH304">
        <v>0</v>
      </c>
      <c r="AI304">
        <v>0</v>
      </c>
    </row>
    <row r="305" spans="1:35">
      <c r="A305" t="s">
        <v>572</v>
      </c>
      <c r="B305" t="s">
        <v>531</v>
      </c>
      <c r="C305" t="s">
        <v>532</v>
      </c>
      <c r="D305" t="s">
        <v>533</v>
      </c>
      <c r="E305" t="s">
        <v>534</v>
      </c>
      <c r="F305" t="s">
        <v>151</v>
      </c>
      <c r="G305" t="s">
        <v>151</v>
      </c>
      <c r="H305" t="s">
        <v>151</v>
      </c>
      <c r="I305" t="s">
        <v>151</v>
      </c>
      <c r="J305" t="s">
        <v>151</v>
      </c>
      <c r="K305" t="s">
        <v>151</v>
      </c>
      <c r="L305" t="s">
        <v>151</v>
      </c>
      <c r="M305" t="s">
        <v>151</v>
      </c>
      <c r="N305">
        <v>1201</v>
      </c>
      <c r="O305">
        <v>1201</v>
      </c>
      <c r="P305" t="s">
        <v>535</v>
      </c>
      <c r="Q305" t="s">
        <v>536</v>
      </c>
      <c r="R305" t="s">
        <v>562</v>
      </c>
      <c r="S305" t="s">
        <v>563</v>
      </c>
      <c r="T305" t="s">
        <v>151</v>
      </c>
      <c r="U305" t="s">
        <v>151</v>
      </c>
      <c r="V305" t="s">
        <v>569</v>
      </c>
      <c r="W305" t="s">
        <v>570</v>
      </c>
      <c r="X305" t="s">
        <v>541</v>
      </c>
      <c r="Y305">
        <v>41209</v>
      </c>
      <c r="Z305">
        <v>41182</v>
      </c>
      <c r="AA305" t="s">
        <v>75</v>
      </c>
      <c r="AB305">
        <v>2013</v>
      </c>
      <c r="AC305" t="s">
        <v>157</v>
      </c>
      <c r="AD305">
        <v>3456</v>
      </c>
      <c r="AF305">
        <v>3456</v>
      </c>
      <c r="AH305">
        <v>3456</v>
      </c>
      <c r="AI305">
        <v>3456</v>
      </c>
    </row>
    <row r="306" spans="1:35">
      <c r="A306" t="s">
        <v>573</v>
      </c>
      <c r="B306" t="s">
        <v>531</v>
      </c>
      <c r="C306" t="s">
        <v>532</v>
      </c>
      <c r="D306" t="s">
        <v>533</v>
      </c>
      <c r="E306" t="s">
        <v>534</v>
      </c>
      <c r="F306" t="s">
        <v>151</v>
      </c>
      <c r="G306" t="s">
        <v>151</v>
      </c>
      <c r="H306" t="s">
        <v>151</v>
      </c>
      <c r="I306" t="s">
        <v>151</v>
      </c>
      <c r="J306" t="s">
        <v>151</v>
      </c>
      <c r="K306" t="s">
        <v>151</v>
      </c>
      <c r="L306" t="s">
        <v>151</v>
      </c>
      <c r="M306" t="s">
        <v>151</v>
      </c>
      <c r="N306">
        <v>1201</v>
      </c>
      <c r="O306">
        <v>1201</v>
      </c>
      <c r="P306" t="s">
        <v>535</v>
      </c>
      <c r="Q306" t="s">
        <v>536</v>
      </c>
      <c r="R306" t="s">
        <v>562</v>
      </c>
      <c r="S306" t="s">
        <v>563</v>
      </c>
      <c r="T306" t="s">
        <v>151</v>
      </c>
      <c r="U306" t="s">
        <v>151</v>
      </c>
      <c r="V306" t="s">
        <v>569</v>
      </c>
      <c r="W306" t="s">
        <v>570</v>
      </c>
      <c r="X306" t="s">
        <v>541</v>
      </c>
      <c r="Y306">
        <v>41237</v>
      </c>
      <c r="Z306">
        <v>41210</v>
      </c>
      <c r="AA306" t="s">
        <v>75</v>
      </c>
      <c r="AB306">
        <v>2013</v>
      </c>
      <c r="AC306" t="s">
        <v>157</v>
      </c>
      <c r="AD306">
        <v>0</v>
      </c>
      <c r="AF306">
        <v>0</v>
      </c>
      <c r="AH306">
        <v>0</v>
      </c>
      <c r="AI306">
        <v>0</v>
      </c>
    </row>
    <row r="307" spans="1:35">
      <c r="A307" t="s">
        <v>574</v>
      </c>
      <c r="B307" t="s">
        <v>531</v>
      </c>
      <c r="C307" t="s">
        <v>532</v>
      </c>
      <c r="D307" t="s">
        <v>533</v>
      </c>
      <c r="E307" t="s">
        <v>534</v>
      </c>
      <c r="F307" t="s">
        <v>151</v>
      </c>
      <c r="G307" t="s">
        <v>151</v>
      </c>
      <c r="H307" t="s">
        <v>151</v>
      </c>
      <c r="I307" t="s">
        <v>151</v>
      </c>
      <c r="J307" t="s">
        <v>151</v>
      </c>
      <c r="K307" t="s">
        <v>151</v>
      </c>
      <c r="L307" t="s">
        <v>151</v>
      </c>
      <c r="M307" t="s">
        <v>151</v>
      </c>
      <c r="N307">
        <v>1201</v>
      </c>
      <c r="O307">
        <v>1201</v>
      </c>
      <c r="P307" t="s">
        <v>535</v>
      </c>
      <c r="Q307" t="s">
        <v>536</v>
      </c>
      <c r="R307" t="s">
        <v>562</v>
      </c>
      <c r="S307" t="s">
        <v>563</v>
      </c>
      <c r="T307" t="s">
        <v>151</v>
      </c>
      <c r="U307" t="s">
        <v>151</v>
      </c>
      <c r="V307" t="s">
        <v>569</v>
      </c>
      <c r="W307" t="s">
        <v>570</v>
      </c>
      <c r="X307" t="s">
        <v>541</v>
      </c>
      <c r="Y307">
        <v>41272</v>
      </c>
      <c r="Z307">
        <v>41238</v>
      </c>
      <c r="AA307" t="s">
        <v>75</v>
      </c>
      <c r="AB307">
        <v>2013</v>
      </c>
      <c r="AC307" t="s">
        <v>157</v>
      </c>
      <c r="AD307">
        <v>0</v>
      </c>
      <c r="AF307">
        <v>0</v>
      </c>
      <c r="AH307">
        <v>0</v>
      </c>
      <c r="AI307">
        <v>0</v>
      </c>
    </row>
    <row r="308" spans="1:35">
      <c r="A308" t="s">
        <v>575</v>
      </c>
      <c r="B308" t="s">
        <v>531</v>
      </c>
      <c r="C308" t="s">
        <v>532</v>
      </c>
      <c r="D308" t="s">
        <v>533</v>
      </c>
      <c r="E308" t="s">
        <v>534</v>
      </c>
      <c r="F308" t="s">
        <v>151</v>
      </c>
      <c r="G308" t="s">
        <v>151</v>
      </c>
      <c r="H308" t="s">
        <v>151</v>
      </c>
      <c r="I308" t="s">
        <v>151</v>
      </c>
      <c r="J308" t="s">
        <v>151</v>
      </c>
      <c r="K308" t="s">
        <v>151</v>
      </c>
      <c r="L308" t="s">
        <v>151</v>
      </c>
      <c r="M308" t="s">
        <v>151</v>
      </c>
      <c r="N308">
        <v>1201</v>
      </c>
      <c r="O308">
        <v>1201</v>
      </c>
      <c r="P308" t="s">
        <v>535</v>
      </c>
      <c r="Q308" t="s">
        <v>536</v>
      </c>
      <c r="R308" t="s">
        <v>562</v>
      </c>
      <c r="S308" t="s">
        <v>563</v>
      </c>
      <c r="T308" t="s">
        <v>151</v>
      </c>
      <c r="U308" t="s">
        <v>151</v>
      </c>
      <c r="V308" t="s">
        <v>569</v>
      </c>
      <c r="W308" t="s">
        <v>570</v>
      </c>
      <c r="X308" t="s">
        <v>541</v>
      </c>
      <c r="Y308">
        <v>41307</v>
      </c>
      <c r="Z308">
        <v>41273</v>
      </c>
      <c r="AA308" t="s">
        <v>76</v>
      </c>
      <c r="AB308">
        <v>2013</v>
      </c>
      <c r="AC308" t="s">
        <v>547</v>
      </c>
      <c r="AD308">
        <v>2300</v>
      </c>
      <c r="AF308">
        <v>2300</v>
      </c>
      <c r="AH308">
        <v>2300</v>
      </c>
      <c r="AI308">
        <v>2300</v>
      </c>
    </row>
    <row r="309" spans="1:35">
      <c r="A309" t="s">
        <v>576</v>
      </c>
      <c r="B309" t="s">
        <v>531</v>
      </c>
      <c r="C309" t="s">
        <v>532</v>
      </c>
      <c r="D309" t="s">
        <v>533</v>
      </c>
      <c r="E309" t="s">
        <v>534</v>
      </c>
      <c r="F309" t="s">
        <v>151</v>
      </c>
      <c r="G309" t="s">
        <v>151</v>
      </c>
      <c r="H309" t="s">
        <v>151</v>
      </c>
      <c r="I309" t="s">
        <v>151</v>
      </c>
      <c r="J309" t="s">
        <v>151</v>
      </c>
      <c r="K309" t="s">
        <v>151</v>
      </c>
      <c r="L309" t="s">
        <v>151</v>
      </c>
      <c r="M309" t="s">
        <v>151</v>
      </c>
      <c r="N309">
        <v>1201</v>
      </c>
      <c r="O309">
        <v>1201</v>
      </c>
      <c r="P309" t="s">
        <v>535</v>
      </c>
      <c r="Q309" t="s">
        <v>536</v>
      </c>
      <c r="R309" t="s">
        <v>562</v>
      </c>
      <c r="S309" t="s">
        <v>563</v>
      </c>
      <c r="T309" t="s">
        <v>151</v>
      </c>
      <c r="U309" t="s">
        <v>151</v>
      </c>
      <c r="V309" t="s">
        <v>569</v>
      </c>
      <c r="W309" t="s">
        <v>570</v>
      </c>
      <c r="X309" t="s">
        <v>541</v>
      </c>
      <c r="Y309">
        <v>41335</v>
      </c>
      <c r="Z309">
        <v>41308</v>
      </c>
      <c r="AA309" t="s">
        <v>76</v>
      </c>
      <c r="AB309">
        <v>2013</v>
      </c>
      <c r="AC309" t="s">
        <v>547</v>
      </c>
      <c r="AD309">
        <v>2300</v>
      </c>
      <c r="AF309">
        <v>2300</v>
      </c>
      <c r="AH309">
        <v>2300</v>
      </c>
      <c r="AI309">
        <v>2300</v>
      </c>
    </row>
    <row r="310" spans="1:35">
      <c r="A310" t="s">
        <v>577</v>
      </c>
      <c r="B310" t="s">
        <v>531</v>
      </c>
      <c r="C310" t="s">
        <v>532</v>
      </c>
      <c r="D310" t="s">
        <v>533</v>
      </c>
      <c r="E310" t="s">
        <v>534</v>
      </c>
      <c r="F310" t="s">
        <v>151</v>
      </c>
      <c r="G310" t="s">
        <v>151</v>
      </c>
      <c r="H310" t="s">
        <v>151</v>
      </c>
      <c r="I310" t="s">
        <v>151</v>
      </c>
      <c r="J310" t="s">
        <v>151</v>
      </c>
      <c r="K310" t="s">
        <v>151</v>
      </c>
      <c r="L310" t="s">
        <v>151</v>
      </c>
      <c r="M310" t="s">
        <v>151</v>
      </c>
      <c r="N310">
        <v>1201</v>
      </c>
      <c r="O310">
        <v>1201</v>
      </c>
      <c r="P310" t="s">
        <v>535</v>
      </c>
      <c r="Q310" t="s">
        <v>536</v>
      </c>
      <c r="R310" t="s">
        <v>562</v>
      </c>
      <c r="S310" t="s">
        <v>563</v>
      </c>
      <c r="T310" t="s">
        <v>151</v>
      </c>
      <c r="U310" t="s">
        <v>151</v>
      </c>
      <c r="V310" t="s">
        <v>569</v>
      </c>
      <c r="W310" t="s">
        <v>570</v>
      </c>
      <c r="X310" t="s">
        <v>541</v>
      </c>
      <c r="Y310">
        <v>41370</v>
      </c>
      <c r="Z310">
        <v>41336</v>
      </c>
      <c r="AA310" t="s">
        <v>76</v>
      </c>
      <c r="AB310">
        <v>2013</v>
      </c>
      <c r="AC310" t="s">
        <v>547</v>
      </c>
      <c r="AD310">
        <v>2300</v>
      </c>
      <c r="AF310">
        <v>2300</v>
      </c>
      <c r="AH310">
        <v>2300</v>
      </c>
      <c r="AI310">
        <v>2300</v>
      </c>
    </row>
    <row r="311" spans="1:35">
      <c r="A311" t="s">
        <v>578</v>
      </c>
      <c r="B311" t="s">
        <v>531</v>
      </c>
      <c r="C311" t="s">
        <v>532</v>
      </c>
      <c r="D311" t="s">
        <v>533</v>
      </c>
      <c r="E311" t="s">
        <v>534</v>
      </c>
      <c r="F311" t="s">
        <v>151</v>
      </c>
      <c r="G311" t="s">
        <v>151</v>
      </c>
      <c r="H311" t="s">
        <v>151</v>
      </c>
      <c r="I311" t="s">
        <v>151</v>
      </c>
      <c r="J311" t="s">
        <v>151</v>
      </c>
      <c r="K311" t="s">
        <v>151</v>
      </c>
      <c r="L311" t="s">
        <v>151</v>
      </c>
      <c r="M311" t="s">
        <v>151</v>
      </c>
      <c r="N311">
        <v>1201</v>
      </c>
      <c r="O311">
        <v>1201</v>
      </c>
      <c r="P311" t="s">
        <v>535</v>
      </c>
      <c r="Q311" t="s">
        <v>536</v>
      </c>
      <c r="R311" t="s">
        <v>562</v>
      </c>
      <c r="S311" t="s">
        <v>563</v>
      </c>
      <c r="T311" t="s">
        <v>151</v>
      </c>
      <c r="U311" t="s">
        <v>151</v>
      </c>
      <c r="V311" t="s">
        <v>569</v>
      </c>
      <c r="W311" t="s">
        <v>570</v>
      </c>
      <c r="X311" t="s">
        <v>541</v>
      </c>
      <c r="Y311">
        <v>41398</v>
      </c>
      <c r="Z311">
        <v>41371</v>
      </c>
      <c r="AA311" t="s">
        <v>77</v>
      </c>
      <c r="AB311">
        <v>2014</v>
      </c>
      <c r="AC311" t="s">
        <v>551</v>
      </c>
      <c r="AD311">
        <v>6789</v>
      </c>
      <c r="AF311">
        <v>6789</v>
      </c>
      <c r="AH311">
        <v>6789</v>
      </c>
      <c r="AI311">
        <v>6789</v>
      </c>
    </row>
    <row r="312" spans="1:35">
      <c r="A312" t="s">
        <v>579</v>
      </c>
      <c r="B312" t="s">
        <v>580</v>
      </c>
      <c r="C312" t="s">
        <v>581</v>
      </c>
      <c r="D312" t="s">
        <v>582</v>
      </c>
      <c r="E312" t="s">
        <v>583</v>
      </c>
      <c r="F312" t="s">
        <v>151</v>
      </c>
      <c r="G312" t="s">
        <v>151</v>
      </c>
      <c r="H312" t="s">
        <v>151</v>
      </c>
      <c r="I312" t="s">
        <v>151</v>
      </c>
      <c r="J312" t="s">
        <v>151</v>
      </c>
      <c r="K312" t="s">
        <v>151</v>
      </c>
      <c r="L312" t="s">
        <v>151</v>
      </c>
      <c r="M312" t="s">
        <v>151</v>
      </c>
      <c r="N312">
        <v>1201</v>
      </c>
      <c r="O312">
        <v>1201</v>
      </c>
      <c r="P312" t="s">
        <v>584</v>
      </c>
      <c r="Q312" t="s">
        <v>585</v>
      </c>
      <c r="R312" t="s">
        <v>586</v>
      </c>
      <c r="S312" t="s">
        <v>587</v>
      </c>
      <c r="T312" t="s">
        <v>151</v>
      </c>
      <c r="U312" t="s">
        <v>151</v>
      </c>
      <c r="V312" t="s">
        <v>588</v>
      </c>
      <c r="W312" t="s">
        <v>589</v>
      </c>
      <c r="X312" t="s">
        <v>590</v>
      </c>
      <c r="Y312">
        <v>41146</v>
      </c>
      <c r="Z312">
        <v>41119</v>
      </c>
      <c r="AA312" t="s">
        <v>74</v>
      </c>
      <c r="AB312">
        <v>2013</v>
      </c>
      <c r="AC312" t="s">
        <v>154</v>
      </c>
      <c r="AD312">
        <v>1200</v>
      </c>
      <c r="AF312">
        <v>1200</v>
      </c>
      <c r="AH312">
        <v>1200</v>
      </c>
      <c r="AI312">
        <v>1200</v>
      </c>
    </row>
    <row r="313" spans="1:35">
      <c r="A313" t="s">
        <v>591</v>
      </c>
      <c r="B313" t="s">
        <v>580</v>
      </c>
      <c r="C313" t="s">
        <v>581</v>
      </c>
      <c r="D313" t="s">
        <v>582</v>
      </c>
      <c r="E313" t="s">
        <v>583</v>
      </c>
      <c r="F313" t="s">
        <v>151</v>
      </c>
      <c r="G313" t="s">
        <v>151</v>
      </c>
      <c r="H313" t="s">
        <v>151</v>
      </c>
      <c r="I313" t="s">
        <v>151</v>
      </c>
      <c r="J313" t="s">
        <v>151</v>
      </c>
      <c r="K313" t="s">
        <v>151</v>
      </c>
      <c r="L313" t="s">
        <v>151</v>
      </c>
      <c r="M313" t="s">
        <v>151</v>
      </c>
      <c r="N313">
        <v>1201</v>
      </c>
      <c r="O313">
        <v>1201</v>
      </c>
      <c r="P313" t="s">
        <v>584</v>
      </c>
      <c r="Q313" t="s">
        <v>585</v>
      </c>
      <c r="R313" t="s">
        <v>586</v>
      </c>
      <c r="S313" t="s">
        <v>587</v>
      </c>
      <c r="T313" t="s">
        <v>151</v>
      </c>
      <c r="U313" t="s">
        <v>151</v>
      </c>
      <c r="V313" t="s">
        <v>588</v>
      </c>
      <c r="W313" t="s">
        <v>589</v>
      </c>
      <c r="X313" t="s">
        <v>590</v>
      </c>
      <c r="Y313">
        <v>41181</v>
      </c>
      <c r="Z313">
        <v>41147</v>
      </c>
      <c r="AA313" t="s">
        <v>74</v>
      </c>
      <c r="AB313">
        <v>2013</v>
      </c>
      <c r="AC313" t="s">
        <v>154</v>
      </c>
      <c r="AD313">
        <v>23000</v>
      </c>
      <c r="AF313">
        <v>23000</v>
      </c>
      <c r="AH313">
        <v>23000</v>
      </c>
      <c r="AI313">
        <v>23000</v>
      </c>
    </row>
    <row r="314" spans="1:35">
      <c r="A314" t="s">
        <v>592</v>
      </c>
      <c r="B314" t="s">
        <v>593</v>
      </c>
      <c r="C314" t="s">
        <v>594</v>
      </c>
      <c r="D314" t="s">
        <v>595</v>
      </c>
      <c r="E314" t="s">
        <v>596</v>
      </c>
      <c r="F314" t="s">
        <v>597</v>
      </c>
      <c r="G314" t="s">
        <v>597</v>
      </c>
      <c r="H314" t="s">
        <v>598</v>
      </c>
      <c r="I314" t="s">
        <v>599</v>
      </c>
      <c r="J314" t="s">
        <v>600</v>
      </c>
      <c r="K314" t="s">
        <v>601</v>
      </c>
      <c r="N314" t="s">
        <v>602</v>
      </c>
      <c r="O314">
        <v>8544</v>
      </c>
      <c r="P314" t="s">
        <v>603</v>
      </c>
      <c r="Q314" t="s">
        <v>604</v>
      </c>
      <c r="R314" t="s">
        <v>603</v>
      </c>
      <c r="S314" t="s">
        <v>605</v>
      </c>
      <c r="T314" t="s">
        <v>151</v>
      </c>
      <c r="U314" t="s">
        <v>606</v>
      </c>
      <c r="V314" t="s">
        <v>607</v>
      </c>
      <c r="W314" t="s">
        <v>608</v>
      </c>
      <c r="X314" t="s">
        <v>609</v>
      </c>
      <c r="Y314">
        <v>41181</v>
      </c>
      <c r="Z314">
        <v>41147</v>
      </c>
      <c r="AA314" t="s">
        <v>74</v>
      </c>
      <c r="AB314">
        <v>2013</v>
      </c>
      <c r="AC314" t="s">
        <v>154</v>
      </c>
      <c r="AD314">
        <v>12000</v>
      </c>
      <c r="AF314">
        <v>12000</v>
      </c>
      <c r="AH314">
        <v>12000</v>
      </c>
      <c r="AI314">
        <v>12000</v>
      </c>
    </row>
    <row r="315" spans="1:35">
      <c r="A315" t="s">
        <v>610</v>
      </c>
      <c r="B315" t="s">
        <v>593</v>
      </c>
      <c r="C315" t="s">
        <v>594</v>
      </c>
      <c r="D315" t="s">
        <v>595</v>
      </c>
      <c r="E315" t="s">
        <v>596</v>
      </c>
      <c r="F315" t="s">
        <v>597</v>
      </c>
      <c r="G315" t="s">
        <v>597</v>
      </c>
      <c r="H315" t="s">
        <v>598</v>
      </c>
      <c r="I315" t="s">
        <v>599</v>
      </c>
      <c r="J315" t="s">
        <v>600</v>
      </c>
      <c r="K315" t="s">
        <v>601</v>
      </c>
      <c r="N315" t="s">
        <v>602</v>
      </c>
      <c r="O315">
        <v>8544</v>
      </c>
      <c r="P315" t="s">
        <v>603</v>
      </c>
      <c r="Q315" t="s">
        <v>604</v>
      </c>
      <c r="R315" t="s">
        <v>603</v>
      </c>
      <c r="S315" t="s">
        <v>605</v>
      </c>
      <c r="T315" t="s">
        <v>151</v>
      </c>
      <c r="U315" t="s">
        <v>606</v>
      </c>
      <c r="V315" t="s">
        <v>607</v>
      </c>
      <c r="W315" t="s">
        <v>608</v>
      </c>
      <c r="X315" t="s">
        <v>609</v>
      </c>
      <c r="Y315">
        <v>41209</v>
      </c>
      <c r="Z315">
        <v>41182</v>
      </c>
      <c r="AA315" t="s">
        <v>75</v>
      </c>
      <c r="AB315">
        <v>2013</v>
      </c>
      <c r="AC315" t="s">
        <v>157</v>
      </c>
      <c r="AD315">
        <v>12000</v>
      </c>
      <c r="AF315">
        <v>12000</v>
      </c>
      <c r="AH315">
        <v>12000</v>
      </c>
      <c r="AI315">
        <v>12000</v>
      </c>
    </row>
    <row r="316" spans="1:35">
      <c r="A316" t="s">
        <v>611</v>
      </c>
      <c r="B316" t="s">
        <v>593</v>
      </c>
      <c r="C316" t="s">
        <v>594</v>
      </c>
      <c r="D316" t="s">
        <v>595</v>
      </c>
      <c r="E316" t="s">
        <v>596</v>
      </c>
      <c r="F316" t="s">
        <v>597</v>
      </c>
      <c r="G316" t="s">
        <v>597</v>
      </c>
      <c r="H316" t="s">
        <v>598</v>
      </c>
      <c r="I316" t="s">
        <v>599</v>
      </c>
      <c r="J316" t="s">
        <v>600</v>
      </c>
      <c r="K316" t="s">
        <v>601</v>
      </c>
      <c r="N316" t="s">
        <v>602</v>
      </c>
      <c r="O316">
        <v>8544</v>
      </c>
      <c r="P316" t="s">
        <v>603</v>
      </c>
      <c r="Q316" t="s">
        <v>604</v>
      </c>
      <c r="R316" t="s">
        <v>603</v>
      </c>
      <c r="S316" t="s">
        <v>605</v>
      </c>
      <c r="T316" t="s">
        <v>151</v>
      </c>
      <c r="U316" t="s">
        <v>606</v>
      </c>
      <c r="V316" t="s">
        <v>607</v>
      </c>
      <c r="W316" t="s">
        <v>608</v>
      </c>
      <c r="X316" t="s">
        <v>609</v>
      </c>
      <c r="Y316">
        <v>41237</v>
      </c>
      <c r="Z316">
        <v>41210</v>
      </c>
      <c r="AA316" t="s">
        <v>75</v>
      </c>
      <c r="AB316">
        <v>2013</v>
      </c>
      <c r="AC316" t="s">
        <v>157</v>
      </c>
      <c r="AD316">
        <v>12000</v>
      </c>
      <c r="AF316">
        <v>12000</v>
      </c>
      <c r="AH316">
        <v>12000</v>
      </c>
      <c r="AI316">
        <v>12000</v>
      </c>
    </row>
    <row r="317" spans="1:35">
      <c r="A317" t="s">
        <v>612</v>
      </c>
      <c r="B317" t="s">
        <v>593</v>
      </c>
      <c r="C317" t="s">
        <v>594</v>
      </c>
      <c r="D317" t="s">
        <v>595</v>
      </c>
      <c r="E317" t="s">
        <v>596</v>
      </c>
      <c r="F317" t="s">
        <v>597</v>
      </c>
      <c r="G317" t="s">
        <v>597</v>
      </c>
      <c r="H317" t="s">
        <v>598</v>
      </c>
      <c r="I317" t="s">
        <v>599</v>
      </c>
      <c r="J317" t="s">
        <v>600</v>
      </c>
      <c r="K317" t="s">
        <v>601</v>
      </c>
      <c r="N317" t="s">
        <v>602</v>
      </c>
      <c r="O317">
        <v>8544</v>
      </c>
      <c r="P317" t="s">
        <v>603</v>
      </c>
      <c r="Q317" t="s">
        <v>604</v>
      </c>
      <c r="R317" t="s">
        <v>603</v>
      </c>
      <c r="S317" t="s">
        <v>605</v>
      </c>
      <c r="T317" t="s">
        <v>151</v>
      </c>
      <c r="U317" t="s">
        <v>606</v>
      </c>
      <c r="V317" t="s">
        <v>607</v>
      </c>
      <c r="W317" t="s">
        <v>608</v>
      </c>
      <c r="X317" t="s">
        <v>609</v>
      </c>
      <c r="Y317">
        <v>41272</v>
      </c>
      <c r="Z317">
        <v>41238</v>
      </c>
      <c r="AA317" t="s">
        <v>75</v>
      </c>
      <c r="AB317">
        <v>2013</v>
      </c>
      <c r="AC317" t="s">
        <v>157</v>
      </c>
      <c r="AD317">
        <v>12000</v>
      </c>
      <c r="AF317">
        <v>12000</v>
      </c>
      <c r="AH317">
        <v>12000</v>
      </c>
      <c r="AI317">
        <v>12000</v>
      </c>
    </row>
    <row r="318" spans="1:35">
      <c r="A318" t="s">
        <v>613</v>
      </c>
      <c r="B318" t="s">
        <v>593</v>
      </c>
      <c r="C318" t="s">
        <v>594</v>
      </c>
      <c r="D318" t="s">
        <v>595</v>
      </c>
      <c r="E318" t="s">
        <v>596</v>
      </c>
      <c r="F318" t="s">
        <v>597</v>
      </c>
      <c r="G318" t="s">
        <v>597</v>
      </c>
      <c r="H318" t="s">
        <v>598</v>
      </c>
      <c r="I318" t="s">
        <v>599</v>
      </c>
      <c r="J318" t="s">
        <v>600</v>
      </c>
      <c r="K318" t="s">
        <v>601</v>
      </c>
      <c r="N318" t="s">
        <v>602</v>
      </c>
      <c r="O318">
        <v>8544</v>
      </c>
      <c r="P318" t="s">
        <v>603</v>
      </c>
      <c r="Q318" t="s">
        <v>604</v>
      </c>
      <c r="R318" t="s">
        <v>603</v>
      </c>
      <c r="S318" t="s">
        <v>605</v>
      </c>
      <c r="T318" t="s">
        <v>151</v>
      </c>
      <c r="U318" t="s">
        <v>606</v>
      </c>
      <c r="V318" t="s">
        <v>607</v>
      </c>
      <c r="W318" t="s">
        <v>608</v>
      </c>
      <c r="X318" t="s">
        <v>609</v>
      </c>
      <c r="Y318">
        <v>41307</v>
      </c>
      <c r="Z318">
        <v>41273</v>
      </c>
      <c r="AA318" t="s">
        <v>76</v>
      </c>
      <c r="AB318">
        <v>2013</v>
      </c>
      <c r="AC318" t="s">
        <v>547</v>
      </c>
      <c r="AD318">
        <v>12000</v>
      </c>
      <c r="AF318">
        <v>12000</v>
      </c>
      <c r="AH318">
        <v>12000</v>
      </c>
      <c r="AI318">
        <v>12000</v>
      </c>
    </row>
    <row r="319" spans="1:35">
      <c r="A319" t="s">
        <v>614</v>
      </c>
      <c r="B319" t="s">
        <v>593</v>
      </c>
      <c r="C319" t="s">
        <v>594</v>
      </c>
      <c r="D319" t="s">
        <v>595</v>
      </c>
      <c r="E319" t="s">
        <v>596</v>
      </c>
      <c r="F319" t="s">
        <v>597</v>
      </c>
      <c r="G319" t="s">
        <v>597</v>
      </c>
      <c r="H319" t="s">
        <v>598</v>
      </c>
      <c r="I319" t="s">
        <v>599</v>
      </c>
      <c r="J319" t="s">
        <v>600</v>
      </c>
      <c r="K319" t="s">
        <v>601</v>
      </c>
      <c r="N319" t="s">
        <v>602</v>
      </c>
      <c r="O319">
        <v>8544</v>
      </c>
      <c r="P319" t="s">
        <v>603</v>
      </c>
      <c r="Q319" t="s">
        <v>604</v>
      </c>
      <c r="R319" t="s">
        <v>603</v>
      </c>
      <c r="S319" t="s">
        <v>605</v>
      </c>
      <c r="T319" t="s">
        <v>151</v>
      </c>
      <c r="U319" t="s">
        <v>606</v>
      </c>
      <c r="V319" t="s">
        <v>607</v>
      </c>
      <c r="W319" t="s">
        <v>608</v>
      </c>
      <c r="X319" t="s">
        <v>609</v>
      </c>
      <c r="Y319">
        <v>41335</v>
      </c>
      <c r="Z319">
        <v>41308</v>
      </c>
      <c r="AA319" t="s">
        <v>76</v>
      </c>
      <c r="AB319">
        <v>2013</v>
      </c>
      <c r="AC319" t="s">
        <v>547</v>
      </c>
      <c r="AD319">
        <v>12000</v>
      </c>
      <c r="AF319">
        <v>12000</v>
      </c>
      <c r="AH319">
        <v>12000</v>
      </c>
      <c r="AI319">
        <v>12000</v>
      </c>
    </row>
    <row r="320" spans="1:35">
      <c r="A320" t="s">
        <v>615</v>
      </c>
      <c r="B320" t="s">
        <v>593</v>
      </c>
      <c r="C320" t="s">
        <v>594</v>
      </c>
      <c r="D320" t="s">
        <v>595</v>
      </c>
      <c r="E320" t="s">
        <v>596</v>
      </c>
      <c r="F320" t="s">
        <v>597</v>
      </c>
      <c r="G320" t="s">
        <v>597</v>
      </c>
      <c r="H320" t="s">
        <v>598</v>
      </c>
      <c r="I320" t="s">
        <v>599</v>
      </c>
      <c r="J320" t="s">
        <v>600</v>
      </c>
      <c r="K320" t="s">
        <v>601</v>
      </c>
      <c r="N320" t="s">
        <v>602</v>
      </c>
      <c r="O320">
        <v>8544</v>
      </c>
      <c r="P320" t="s">
        <v>603</v>
      </c>
      <c r="Q320" t="s">
        <v>604</v>
      </c>
      <c r="R320" t="s">
        <v>603</v>
      </c>
      <c r="S320" t="s">
        <v>605</v>
      </c>
      <c r="T320" t="s">
        <v>151</v>
      </c>
      <c r="U320" t="s">
        <v>606</v>
      </c>
      <c r="V320" t="s">
        <v>607</v>
      </c>
      <c r="W320" t="s">
        <v>608</v>
      </c>
      <c r="X320" t="s">
        <v>609</v>
      </c>
      <c r="Y320">
        <v>41370</v>
      </c>
      <c r="Z320">
        <v>41336</v>
      </c>
      <c r="AA320" t="s">
        <v>76</v>
      </c>
      <c r="AB320">
        <v>2013</v>
      </c>
      <c r="AC320" t="s">
        <v>547</v>
      </c>
      <c r="AD320">
        <v>12000</v>
      </c>
      <c r="AF320">
        <v>12000</v>
      </c>
      <c r="AH320">
        <v>12000</v>
      </c>
      <c r="AI320">
        <v>12000</v>
      </c>
    </row>
    <row r="321" spans="1:35">
      <c r="A321" t="s">
        <v>616</v>
      </c>
      <c r="B321" t="s">
        <v>593</v>
      </c>
      <c r="C321" t="s">
        <v>594</v>
      </c>
      <c r="D321" t="s">
        <v>595</v>
      </c>
      <c r="E321" t="s">
        <v>596</v>
      </c>
      <c r="F321" t="s">
        <v>597</v>
      </c>
      <c r="G321" t="s">
        <v>597</v>
      </c>
      <c r="H321" t="s">
        <v>598</v>
      </c>
      <c r="I321" t="s">
        <v>599</v>
      </c>
      <c r="J321" t="s">
        <v>600</v>
      </c>
      <c r="K321" t="s">
        <v>601</v>
      </c>
      <c r="N321" t="s">
        <v>602</v>
      </c>
      <c r="O321">
        <v>8544</v>
      </c>
      <c r="P321" t="s">
        <v>603</v>
      </c>
      <c r="Q321" t="s">
        <v>604</v>
      </c>
      <c r="R321" t="s">
        <v>603</v>
      </c>
      <c r="S321" t="s">
        <v>605</v>
      </c>
      <c r="T321" t="s">
        <v>151</v>
      </c>
      <c r="U321" t="s">
        <v>606</v>
      </c>
      <c r="V321" t="s">
        <v>617</v>
      </c>
      <c r="W321" t="s">
        <v>618</v>
      </c>
      <c r="X321" t="s">
        <v>609</v>
      </c>
      <c r="Y321">
        <v>41181</v>
      </c>
      <c r="Z321">
        <v>41147</v>
      </c>
      <c r="AA321" t="s">
        <v>74</v>
      </c>
      <c r="AB321">
        <v>2013</v>
      </c>
      <c r="AC321" t="s">
        <v>154</v>
      </c>
      <c r="AD321">
        <v>12000</v>
      </c>
      <c r="AF321">
        <v>12000</v>
      </c>
      <c r="AH321">
        <v>12000</v>
      </c>
      <c r="AI321">
        <v>12000</v>
      </c>
    </row>
    <row r="322" spans="1:35">
      <c r="A322" t="s">
        <v>619</v>
      </c>
      <c r="B322" t="s">
        <v>593</v>
      </c>
      <c r="C322" t="s">
        <v>594</v>
      </c>
      <c r="D322" t="s">
        <v>595</v>
      </c>
      <c r="E322" t="s">
        <v>596</v>
      </c>
      <c r="F322" t="s">
        <v>597</v>
      </c>
      <c r="G322" t="s">
        <v>597</v>
      </c>
      <c r="H322" t="s">
        <v>598</v>
      </c>
      <c r="I322" t="s">
        <v>599</v>
      </c>
      <c r="J322" t="s">
        <v>600</v>
      </c>
      <c r="K322" t="s">
        <v>601</v>
      </c>
      <c r="N322" t="s">
        <v>602</v>
      </c>
      <c r="O322">
        <v>8544</v>
      </c>
      <c r="P322" t="s">
        <v>603</v>
      </c>
      <c r="Q322" t="s">
        <v>604</v>
      </c>
      <c r="R322" t="s">
        <v>603</v>
      </c>
      <c r="S322" t="s">
        <v>605</v>
      </c>
      <c r="T322" t="s">
        <v>151</v>
      </c>
      <c r="U322" t="s">
        <v>606</v>
      </c>
      <c r="V322" t="s">
        <v>617</v>
      </c>
      <c r="W322" t="s">
        <v>618</v>
      </c>
      <c r="X322" t="s">
        <v>609</v>
      </c>
      <c r="Y322">
        <v>41209</v>
      </c>
      <c r="Z322">
        <v>41182</v>
      </c>
      <c r="AA322" t="s">
        <v>75</v>
      </c>
      <c r="AB322">
        <v>2013</v>
      </c>
      <c r="AC322" t="s">
        <v>157</v>
      </c>
      <c r="AD322">
        <v>12000</v>
      </c>
      <c r="AF322">
        <v>12000</v>
      </c>
      <c r="AH322">
        <v>12000</v>
      </c>
      <c r="AI322">
        <v>12000</v>
      </c>
    </row>
    <row r="323" spans="1:35">
      <c r="A323" t="s">
        <v>620</v>
      </c>
      <c r="B323" t="s">
        <v>593</v>
      </c>
      <c r="C323" t="s">
        <v>594</v>
      </c>
      <c r="D323" t="s">
        <v>595</v>
      </c>
      <c r="E323" t="s">
        <v>596</v>
      </c>
      <c r="F323" t="s">
        <v>597</v>
      </c>
      <c r="G323" t="s">
        <v>597</v>
      </c>
      <c r="H323" t="s">
        <v>598</v>
      </c>
      <c r="I323" t="s">
        <v>599</v>
      </c>
      <c r="J323" t="s">
        <v>600</v>
      </c>
      <c r="K323" t="s">
        <v>601</v>
      </c>
      <c r="N323" t="s">
        <v>602</v>
      </c>
      <c r="O323">
        <v>8544</v>
      </c>
      <c r="P323" t="s">
        <v>603</v>
      </c>
      <c r="Q323" t="s">
        <v>604</v>
      </c>
      <c r="R323" t="s">
        <v>603</v>
      </c>
      <c r="S323" t="s">
        <v>605</v>
      </c>
      <c r="T323" t="s">
        <v>151</v>
      </c>
      <c r="U323" t="s">
        <v>606</v>
      </c>
      <c r="V323" t="s">
        <v>617</v>
      </c>
      <c r="W323" t="s">
        <v>618</v>
      </c>
      <c r="X323" t="s">
        <v>609</v>
      </c>
      <c r="Y323">
        <v>41237</v>
      </c>
      <c r="Z323">
        <v>41210</v>
      </c>
      <c r="AA323" t="s">
        <v>75</v>
      </c>
      <c r="AB323">
        <v>2013</v>
      </c>
      <c r="AC323" t="s">
        <v>157</v>
      </c>
      <c r="AD323">
        <v>12000</v>
      </c>
      <c r="AF323">
        <v>12000</v>
      </c>
      <c r="AH323">
        <v>12000</v>
      </c>
      <c r="AI323">
        <v>12000</v>
      </c>
    </row>
    <row r="324" spans="1:35">
      <c r="A324" t="s">
        <v>621</v>
      </c>
      <c r="B324" t="s">
        <v>593</v>
      </c>
      <c r="C324" t="s">
        <v>594</v>
      </c>
      <c r="D324" t="s">
        <v>595</v>
      </c>
      <c r="E324" t="s">
        <v>596</v>
      </c>
      <c r="F324" t="s">
        <v>597</v>
      </c>
      <c r="G324" t="s">
        <v>597</v>
      </c>
      <c r="H324" t="s">
        <v>598</v>
      </c>
      <c r="I324" t="s">
        <v>599</v>
      </c>
      <c r="J324" t="s">
        <v>600</v>
      </c>
      <c r="K324" t="s">
        <v>601</v>
      </c>
      <c r="N324" t="s">
        <v>602</v>
      </c>
      <c r="O324">
        <v>8544</v>
      </c>
      <c r="P324" t="s">
        <v>603</v>
      </c>
      <c r="Q324" t="s">
        <v>604</v>
      </c>
      <c r="R324" t="s">
        <v>603</v>
      </c>
      <c r="S324" t="s">
        <v>605</v>
      </c>
      <c r="T324" t="s">
        <v>151</v>
      </c>
      <c r="U324" t="s">
        <v>606</v>
      </c>
      <c r="V324" t="s">
        <v>617</v>
      </c>
      <c r="W324" t="s">
        <v>618</v>
      </c>
      <c r="X324" t="s">
        <v>609</v>
      </c>
      <c r="Y324">
        <v>41272</v>
      </c>
      <c r="Z324">
        <v>41238</v>
      </c>
      <c r="AA324" t="s">
        <v>75</v>
      </c>
      <c r="AB324">
        <v>2013</v>
      </c>
      <c r="AC324" t="s">
        <v>157</v>
      </c>
      <c r="AD324">
        <v>12000</v>
      </c>
      <c r="AF324">
        <v>12000</v>
      </c>
      <c r="AH324">
        <v>12000</v>
      </c>
      <c r="AI324">
        <v>12000</v>
      </c>
    </row>
    <row r="325" spans="1:35">
      <c r="A325" t="s">
        <v>622</v>
      </c>
      <c r="B325" t="s">
        <v>593</v>
      </c>
      <c r="C325" t="s">
        <v>594</v>
      </c>
      <c r="D325" t="s">
        <v>595</v>
      </c>
      <c r="E325" t="s">
        <v>596</v>
      </c>
      <c r="F325" t="s">
        <v>597</v>
      </c>
      <c r="G325" t="s">
        <v>597</v>
      </c>
      <c r="H325" t="s">
        <v>598</v>
      </c>
      <c r="I325" t="s">
        <v>599</v>
      </c>
      <c r="J325" t="s">
        <v>600</v>
      </c>
      <c r="K325" t="s">
        <v>601</v>
      </c>
      <c r="N325" t="s">
        <v>602</v>
      </c>
      <c r="O325">
        <v>8544</v>
      </c>
      <c r="P325" t="s">
        <v>603</v>
      </c>
      <c r="Q325" t="s">
        <v>604</v>
      </c>
      <c r="R325" t="s">
        <v>603</v>
      </c>
      <c r="S325" t="s">
        <v>605</v>
      </c>
      <c r="T325" t="s">
        <v>151</v>
      </c>
      <c r="U325" t="s">
        <v>606</v>
      </c>
      <c r="V325" t="s">
        <v>617</v>
      </c>
      <c r="W325" t="s">
        <v>618</v>
      </c>
      <c r="X325" t="s">
        <v>609</v>
      </c>
      <c r="Y325">
        <v>41307</v>
      </c>
      <c r="Z325">
        <v>41273</v>
      </c>
      <c r="AA325" t="s">
        <v>76</v>
      </c>
      <c r="AB325">
        <v>2013</v>
      </c>
      <c r="AC325" t="s">
        <v>547</v>
      </c>
      <c r="AD325">
        <v>12000</v>
      </c>
      <c r="AF325">
        <v>12000</v>
      </c>
      <c r="AH325">
        <v>12000</v>
      </c>
      <c r="AI325">
        <v>12000</v>
      </c>
    </row>
    <row r="326" spans="1:35">
      <c r="A326" t="s">
        <v>623</v>
      </c>
      <c r="B326" t="s">
        <v>593</v>
      </c>
      <c r="C326" t="s">
        <v>594</v>
      </c>
      <c r="D326" t="s">
        <v>595</v>
      </c>
      <c r="E326" t="s">
        <v>596</v>
      </c>
      <c r="F326" t="s">
        <v>597</v>
      </c>
      <c r="G326" t="s">
        <v>597</v>
      </c>
      <c r="H326" t="s">
        <v>598</v>
      </c>
      <c r="I326" t="s">
        <v>599</v>
      </c>
      <c r="J326" t="s">
        <v>600</v>
      </c>
      <c r="K326" t="s">
        <v>601</v>
      </c>
      <c r="N326" t="s">
        <v>602</v>
      </c>
      <c r="O326">
        <v>8544</v>
      </c>
      <c r="P326" t="s">
        <v>603</v>
      </c>
      <c r="Q326" t="s">
        <v>604</v>
      </c>
      <c r="R326" t="s">
        <v>603</v>
      </c>
      <c r="S326" t="s">
        <v>605</v>
      </c>
      <c r="T326" t="s">
        <v>151</v>
      </c>
      <c r="U326" t="s">
        <v>606</v>
      </c>
      <c r="V326" t="s">
        <v>617</v>
      </c>
      <c r="W326" t="s">
        <v>618</v>
      </c>
      <c r="X326" t="s">
        <v>609</v>
      </c>
      <c r="Y326">
        <v>41335</v>
      </c>
      <c r="Z326">
        <v>41308</v>
      </c>
      <c r="AA326" t="s">
        <v>76</v>
      </c>
      <c r="AB326">
        <v>2013</v>
      </c>
      <c r="AC326" t="s">
        <v>547</v>
      </c>
      <c r="AD326">
        <v>12000</v>
      </c>
      <c r="AF326">
        <v>12000</v>
      </c>
      <c r="AH326">
        <v>12000</v>
      </c>
      <c r="AI326">
        <v>12000</v>
      </c>
    </row>
    <row r="327" spans="1:35">
      <c r="A327" t="s">
        <v>624</v>
      </c>
      <c r="B327" t="s">
        <v>593</v>
      </c>
      <c r="C327" t="s">
        <v>594</v>
      </c>
      <c r="D327" t="s">
        <v>595</v>
      </c>
      <c r="E327" t="s">
        <v>596</v>
      </c>
      <c r="F327" t="s">
        <v>597</v>
      </c>
      <c r="G327" t="s">
        <v>597</v>
      </c>
      <c r="H327" t="s">
        <v>598</v>
      </c>
      <c r="I327" t="s">
        <v>599</v>
      </c>
      <c r="J327" t="s">
        <v>600</v>
      </c>
      <c r="K327" t="s">
        <v>601</v>
      </c>
      <c r="N327" t="s">
        <v>602</v>
      </c>
      <c r="O327">
        <v>8544</v>
      </c>
      <c r="P327" t="s">
        <v>603</v>
      </c>
      <c r="Q327" t="s">
        <v>604</v>
      </c>
      <c r="R327" t="s">
        <v>603</v>
      </c>
      <c r="S327" t="s">
        <v>605</v>
      </c>
      <c r="T327" t="s">
        <v>151</v>
      </c>
      <c r="U327" t="s">
        <v>606</v>
      </c>
      <c r="V327" t="s">
        <v>617</v>
      </c>
      <c r="W327" t="s">
        <v>618</v>
      </c>
      <c r="X327" t="s">
        <v>609</v>
      </c>
      <c r="Y327">
        <v>41370</v>
      </c>
      <c r="Z327">
        <v>41336</v>
      </c>
      <c r="AA327" t="s">
        <v>76</v>
      </c>
      <c r="AB327">
        <v>2013</v>
      </c>
      <c r="AC327" t="s">
        <v>547</v>
      </c>
      <c r="AD327">
        <v>12000</v>
      </c>
      <c r="AF327">
        <v>12000</v>
      </c>
      <c r="AH327">
        <v>12000</v>
      </c>
      <c r="AI327">
        <v>12000</v>
      </c>
    </row>
    <row r="328" spans="1:35">
      <c r="A328" t="s">
        <v>625</v>
      </c>
      <c r="B328" t="s">
        <v>593</v>
      </c>
      <c r="C328" t="s">
        <v>594</v>
      </c>
      <c r="D328" t="s">
        <v>595</v>
      </c>
      <c r="E328" t="s">
        <v>596</v>
      </c>
      <c r="F328" t="s">
        <v>597</v>
      </c>
      <c r="G328" t="s">
        <v>597</v>
      </c>
      <c r="H328" t="s">
        <v>598</v>
      </c>
      <c r="I328" t="s">
        <v>599</v>
      </c>
      <c r="J328" t="s">
        <v>600</v>
      </c>
      <c r="K328" t="s">
        <v>601</v>
      </c>
      <c r="N328" t="s">
        <v>602</v>
      </c>
      <c r="O328">
        <v>8544</v>
      </c>
      <c r="P328" t="s">
        <v>603</v>
      </c>
      <c r="Q328" t="s">
        <v>604</v>
      </c>
      <c r="R328" t="s">
        <v>603</v>
      </c>
      <c r="S328" t="s">
        <v>605</v>
      </c>
      <c r="T328" t="s">
        <v>151</v>
      </c>
      <c r="U328" t="s">
        <v>606</v>
      </c>
      <c r="V328" t="s">
        <v>626</v>
      </c>
      <c r="W328" t="s">
        <v>627</v>
      </c>
      <c r="X328" t="s">
        <v>609</v>
      </c>
      <c r="Y328">
        <v>41181</v>
      </c>
      <c r="Z328">
        <v>41147</v>
      </c>
      <c r="AA328" t="s">
        <v>74</v>
      </c>
      <c r="AB328">
        <v>2013</v>
      </c>
      <c r="AC328" t="s">
        <v>154</v>
      </c>
      <c r="AD328">
        <v>12000</v>
      </c>
      <c r="AF328">
        <v>12000</v>
      </c>
      <c r="AH328">
        <v>12000</v>
      </c>
      <c r="AI328">
        <v>12000</v>
      </c>
    </row>
    <row r="329" spans="1:35">
      <c r="A329" t="s">
        <v>628</v>
      </c>
      <c r="B329" t="s">
        <v>593</v>
      </c>
      <c r="C329" t="s">
        <v>594</v>
      </c>
      <c r="D329" t="s">
        <v>595</v>
      </c>
      <c r="E329" t="s">
        <v>596</v>
      </c>
      <c r="F329" t="s">
        <v>597</v>
      </c>
      <c r="G329" t="s">
        <v>597</v>
      </c>
      <c r="H329" t="s">
        <v>598</v>
      </c>
      <c r="I329" t="s">
        <v>599</v>
      </c>
      <c r="J329" t="s">
        <v>600</v>
      </c>
      <c r="K329" t="s">
        <v>601</v>
      </c>
      <c r="N329" t="s">
        <v>602</v>
      </c>
      <c r="O329">
        <v>8544</v>
      </c>
      <c r="P329" t="s">
        <v>603</v>
      </c>
      <c r="Q329" t="s">
        <v>604</v>
      </c>
      <c r="R329" t="s">
        <v>603</v>
      </c>
      <c r="S329" t="s">
        <v>605</v>
      </c>
      <c r="T329" t="s">
        <v>151</v>
      </c>
      <c r="U329" t="s">
        <v>606</v>
      </c>
      <c r="V329" t="s">
        <v>626</v>
      </c>
      <c r="W329" t="s">
        <v>627</v>
      </c>
      <c r="X329" t="s">
        <v>609</v>
      </c>
      <c r="Y329">
        <v>41209</v>
      </c>
      <c r="Z329">
        <v>41182</v>
      </c>
      <c r="AA329" t="s">
        <v>75</v>
      </c>
      <c r="AB329">
        <v>2013</v>
      </c>
      <c r="AC329" t="s">
        <v>157</v>
      </c>
      <c r="AD329">
        <v>12000</v>
      </c>
      <c r="AF329">
        <v>12000</v>
      </c>
      <c r="AH329">
        <v>12000</v>
      </c>
      <c r="AI329">
        <v>12000</v>
      </c>
    </row>
    <row r="330" spans="1:35">
      <c r="A330" t="s">
        <v>629</v>
      </c>
      <c r="B330" t="s">
        <v>593</v>
      </c>
      <c r="C330" t="s">
        <v>594</v>
      </c>
      <c r="D330" t="s">
        <v>595</v>
      </c>
      <c r="E330" t="s">
        <v>596</v>
      </c>
      <c r="F330" t="s">
        <v>597</v>
      </c>
      <c r="G330" t="s">
        <v>597</v>
      </c>
      <c r="H330" t="s">
        <v>598</v>
      </c>
      <c r="I330" t="s">
        <v>599</v>
      </c>
      <c r="J330" t="s">
        <v>600</v>
      </c>
      <c r="K330" t="s">
        <v>601</v>
      </c>
      <c r="N330" t="s">
        <v>602</v>
      </c>
      <c r="O330">
        <v>8544</v>
      </c>
      <c r="P330" t="s">
        <v>603</v>
      </c>
      <c r="Q330" t="s">
        <v>604</v>
      </c>
      <c r="R330" t="s">
        <v>603</v>
      </c>
      <c r="S330" t="s">
        <v>605</v>
      </c>
      <c r="T330" t="s">
        <v>151</v>
      </c>
      <c r="U330" t="s">
        <v>606</v>
      </c>
      <c r="V330" t="s">
        <v>626</v>
      </c>
      <c r="W330" t="s">
        <v>627</v>
      </c>
      <c r="X330" t="s">
        <v>609</v>
      </c>
      <c r="Y330">
        <v>41237</v>
      </c>
      <c r="Z330">
        <v>41210</v>
      </c>
      <c r="AA330" t="s">
        <v>75</v>
      </c>
      <c r="AB330">
        <v>2013</v>
      </c>
      <c r="AC330" t="s">
        <v>157</v>
      </c>
      <c r="AD330">
        <v>12000</v>
      </c>
      <c r="AF330">
        <v>12000</v>
      </c>
      <c r="AH330">
        <v>12000</v>
      </c>
      <c r="AI330">
        <v>12000</v>
      </c>
    </row>
    <row r="331" spans="1:35">
      <c r="A331" t="s">
        <v>630</v>
      </c>
      <c r="B331" t="s">
        <v>593</v>
      </c>
      <c r="C331" t="s">
        <v>594</v>
      </c>
      <c r="D331" t="s">
        <v>595</v>
      </c>
      <c r="E331" t="s">
        <v>596</v>
      </c>
      <c r="F331" t="s">
        <v>597</v>
      </c>
      <c r="G331" t="s">
        <v>597</v>
      </c>
      <c r="H331" t="s">
        <v>598</v>
      </c>
      <c r="I331" t="s">
        <v>599</v>
      </c>
      <c r="J331" t="s">
        <v>600</v>
      </c>
      <c r="K331" t="s">
        <v>601</v>
      </c>
      <c r="N331" t="s">
        <v>602</v>
      </c>
      <c r="O331">
        <v>8544</v>
      </c>
      <c r="P331" t="s">
        <v>603</v>
      </c>
      <c r="Q331" t="s">
        <v>604</v>
      </c>
      <c r="R331" t="s">
        <v>603</v>
      </c>
      <c r="S331" t="s">
        <v>605</v>
      </c>
      <c r="T331" t="s">
        <v>151</v>
      </c>
      <c r="U331" t="s">
        <v>606</v>
      </c>
      <c r="V331" t="s">
        <v>626</v>
      </c>
      <c r="W331" t="s">
        <v>627</v>
      </c>
      <c r="X331" t="s">
        <v>609</v>
      </c>
      <c r="Y331">
        <v>41272</v>
      </c>
      <c r="Z331">
        <v>41238</v>
      </c>
      <c r="AA331" t="s">
        <v>75</v>
      </c>
      <c r="AB331">
        <v>2013</v>
      </c>
      <c r="AC331" t="s">
        <v>157</v>
      </c>
      <c r="AD331">
        <v>12000</v>
      </c>
      <c r="AF331">
        <v>12000</v>
      </c>
      <c r="AH331">
        <v>12000</v>
      </c>
      <c r="AI331">
        <v>12000</v>
      </c>
    </row>
    <row r="332" spans="1:35">
      <c r="A332" t="s">
        <v>631</v>
      </c>
      <c r="B332" t="s">
        <v>593</v>
      </c>
      <c r="C332" t="s">
        <v>594</v>
      </c>
      <c r="D332" t="s">
        <v>595</v>
      </c>
      <c r="E332" t="s">
        <v>596</v>
      </c>
      <c r="F332" t="s">
        <v>597</v>
      </c>
      <c r="G332" t="s">
        <v>597</v>
      </c>
      <c r="H332" t="s">
        <v>598</v>
      </c>
      <c r="I332" t="s">
        <v>599</v>
      </c>
      <c r="J332" t="s">
        <v>600</v>
      </c>
      <c r="K332" t="s">
        <v>601</v>
      </c>
      <c r="N332" t="s">
        <v>602</v>
      </c>
      <c r="O332">
        <v>8544</v>
      </c>
      <c r="P332" t="s">
        <v>603</v>
      </c>
      <c r="Q332" t="s">
        <v>604</v>
      </c>
      <c r="R332" t="s">
        <v>603</v>
      </c>
      <c r="S332" t="s">
        <v>605</v>
      </c>
      <c r="T332" t="s">
        <v>151</v>
      </c>
      <c r="U332" t="s">
        <v>606</v>
      </c>
      <c r="V332" t="s">
        <v>626</v>
      </c>
      <c r="W332" t="s">
        <v>627</v>
      </c>
      <c r="X332" t="s">
        <v>609</v>
      </c>
      <c r="Y332">
        <v>41307</v>
      </c>
      <c r="Z332">
        <v>41273</v>
      </c>
      <c r="AA332" t="s">
        <v>76</v>
      </c>
      <c r="AB332">
        <v>2013</v>
      </c>
      <c r="AC332" t="s">
        <v>547</v>
      </c>
      <c r="AD332">
        <v>12000</v>
      </c>
      <c r="AF332">
        <v>12000</v>
      </c>
      <c r="AH332">
        <v>12000</v>
      </c>
      <c r="AI332">
        <v>12000</v>
      </c>
    </row>
    <row r="333" spans="1:35">
      <c r="A333" t="s">
        <v>632</v>
      </c>
      <c r="B333" t="s">
        <v>593</v>
      </c>
      <c r="C333" t="s">
        <v>594</v>
      </c>
      <c r="D333" t="s">
        <v>595</v>
      </c>
      <c r="E333" t="s">
        <v>596</v>
      </c>
      <c r="F333" t="s">
        <v>597</v>
      </c>
      <c r="G333" t="s">
        <v>597</v>
      </c>
      <c r="H333" t="s">
        <v>598</v>
      </c>
      <c r="I333" t="s">
        <v>599</v>
      </c>
      <c r="J333" t="s">
        <v>600</v>
      </c>
      <c r="K333" t="s">
        <v>601</v>
      </c>
      <c r="N333" t="s">
        <v>602</v>
      </c>
      <c r="O333">
        <v>8544</v>
      </c>
      <c r="P333" t="s">
        <v>603</v>
      </c>
      <c r="Q333" t="s">
        <v>604</v>
      </c>
      <c r="R333" t="s">
        <v>603</v>
      </c>
      <c r="S333" t="s">
        <v>605</v>
      </c>
      <c r="T333" t="s">
        <v>151</v>
      </c>
      <c r="U333" t="s">
        <v>606</v>
      </c>
      <c r="V333" t="s">
        <v>626</v>
      </c>
      <c r="W333" t="s">
        <v>627</v>
      </c>
      <c r="X333" t="s">
        <v>609</v>
      </c>
      <c r="Y333">
        <v>41335</v>
      </c>
      <c r="Z333">
        <v>41308</v>
      </c>
      <c r="AA333" t="s">
        <v>76</v>
      </c>
      <c r="AB333">
        <v>2013</v>
      </c>
      <c r="AC333" t="s">
        <v>547</v>
      </c>
      <c r="AD333">
        <v>12000</v>
      </c>
      <c r="AF333">
        <v>12000</v>
      </c>
      <c r="AH333">
        <v>12000</v>
      </c>
      <c r="AI333">
        <v>12000</v>
      </c>
    </row>
    <row r="334" spans="1:35">
      <c r="A334" t="s">
        <v>633</v>
      </c>
      <c r="B334" t="s">
        <v>593</v>
      </c>
      <c r="C334" t="s">
        <v>594</v>
      </c>
      <c r="D334" t="s">
        <v>595</v>
      </c>
      <c r="E334" t="s">
        <v>596</v>
      </c>
      <c r="F334" t="s">
        <v>597</v>
      </c>
      <c r="G334" t="s">
        <v>597</v>
      </c>
      <c r="H334" t="s">
        <v>598</v>
      </c>
      <c r="I334" t="s">
        <v>599</v>
      </c>
      <c r="J334" t="s">
        <v>600</v>
      </c>
      <c r="K334" t="s">
        <v>601</v>
      </c>
      <c r="N334" t="s">
        <v>602</v>
      </c>
      <c r="O334">
        <v>8544</v>
      </c>
      <c r="P334" t="s">
        <v>603</v>
      </c>
      <c r="Q334" t="s">
        <v>604</v>
      </c>
      <c r="R334" t="s">
        <v>603</v>
      </c>
      <c r="S334" t="s">
        <v>605</v>
      </c>
      <c r="T334" t="s">
        <v>151</v>
      </c>
      <c r="U334" t="s">
        <v>606</v>
      </c>
      <c r="V334" t="s">
        <v>626</v>
      </c>
      <c r="W334" t="s">
        <v>627</v>
      </c>
      <c r="X334" t="s">
        <v>609</v>
      </c>
      <c r="Y334">
        <v>41370</v>
      </c>
      <c r="Z334">
        <v>41336</v>
      </c>
      <c r="AA334" t="s">
        <v>76</v>
      </c>
      <c r="AB334">
        <v>2013</v>
      </c>
      <c r="AC334" t="s">
        <v>547</v>
      </c>
      <c r="AD334">
        <v>12000</v>
      </c>
      <c r="AF334">
        <v>12000</v>
      </c>
      <c r="AH334">
        <v>12000</v>
      </c>
      <c r="AI334">
        <v>12000</v>
      </c>
    </row>
    <row r="335" spans="1:35">
      <c r="A335" t="s">
        <v>634</v>
      </c>
      <c r="B335" t="s">
        <v>635</v>
      </c>
      <c r="C335" t="s">
        <v>636</v>
      </c>
      <c r="D335" t="s">
        <v>595</v>
      </c>
      <c r="E335" t="s">
        <v>637</v>
      </c>
      <c r="F335" t="s">
        <v>597</v>
      </c>
      <c r="G335" t="s">
        <v>597</v>
      </c>
      <c r="H335" t="s">
        <v>598</v>
      </c>
      <c r="I335" t="s">
        <v>599</v>
      </c>
      <c r="J335" t="s">
        <v>600</v>
      </c>
      <c r="K335" t="s">
        <v>601</v>
      </c>
      <c r="N335" t="s">
        <v>602</v>
      </c>
      <c r="O335">
        <v>8544</v>
      </c>
      <c r="P335" t="s">
        <v>638</v>
      </c>
      <c r="Q335" t="s">
        <v>639</v>
      </c>
      <c r="R335" t="s">
        <v>603</v>
      </c>
      <c r="S335" t="s">
        <v>640</v>
      </c>
      <c r="T335" t="s">
        <v>151</v>
      </c>
      <c r="U335" t="s">
        <v>606</v>
      </c>
      <c r="V335" t="s">
        <v>641</v>
      </c>
      <c r="W335" t="s">
        <v>642</v>
      </c>
      <c r="X335" t="s">
        <v>609</v>
      </c>
      <c r="Y335">
        <v>41181</v>
      </c>
      <c r="Z335">
        <v>41147</v>
      </c>
      <c r="AA335" t="s">
        <v>74</v>
      </c>
      <c r="AB335">
        <v>2013</v>
      </c>
      <c r="AC335" t="s">
        <v>154</v>
      </c>
      <c r="AD335">
        <v>24000</v>
      </c>
      <c r="AF335">
        <v>24000</v>
      </c>
      <c r="AH335">
        <v>24000</v>
      </c>
      <c r="AI335">
        <v>24000</v>
      </c>
    </row>
    <row r="336" spans="1:35">
      <c r="A336" t="s">
        <v>643</v>
      </c>
      <c r="B336" t="s">
        <v>635</v>
      </c>
      <c r="C336" t="s">
        <v>636</v>
      </c>
      <c r="D336" t="s">
        <v>595</v>
      </c>
      <c r="E336" t="s">
        <v>637</v>
      </c>
      <c r="F336" t="s">
        <v>597</v>
      </c>
      <c r="G336" t="s">
        <v>597</v>
      </c>
      <c r="H336" t="s">
        <v>598</v>
      </c>
      <c r="I336" t="s">
        <v>599</v>
      </c>
      <c r="J336" t="s">
        <v>600</v>
      </c>
      <c r="K336" t="s">
        <v>601</v>
      </c>
      <c r="N336" t="s">
        <v>602</v>
      </c>
      <c r="O336">
        <v>8544</v>
      </c>
      <c r="P336" t="s">
        <v>638</v>
      </c>
      <c r="Q336" t="s">
        <v>639</v>
      </c>
      <c r="R336" t="s">
        <v>603</v>
      </c>
      <c r="S336" t="s">
        <v>640</v>
      </c>
      <c r="T336" t="s">
        <v>151</v>
      </c>
      <c r="U336" t="s">
        <v>606</v>
      </c>
      <c r="V336" t="s">
        <v>641</v>
      </c>
      <c r="W336" t="s">
        <v>642</v>
      </c>
      <c r="X336" t="s">
        <v>609</v>
      </c>
      <c r="Y336">
        <v>41209</v>
      </c>
      <c r="Z336">
        <v>41182</v>
      </c>
      <c r="AA336" t="s">
        <v>75</v>
      </c>
      <c r="AB336">
        <v>2013</v>
      </c>
      <c r="AC336" t="s">
        <v>157</v>
      </c>
      <c r="AD336">
        <v>24000</v>
      </c>
      <c r="AF336">
        <v>24000</v>
      </c>
      <c r="AH336">
        <v>24000</v>
      </c>
      <c r="AI336">
        <v>24000</v>
      </c>
    </row>
    <row r="337" spans="1:35">
      <c r="A337" t="s">
        <v>644</v>
      </c>
      <c r="B337" t="s">
        <v>635</v>
      </c>
      <c r="C337" t="s">
        <v>636</v>
      </c>
      <c r="D337" t="s">
        <v>595</v>
      </c>
      <c r="E337" t="s">
        <v>637</v>
      </c>
      <c r="F337" t="s">
        <v>597</v>
      </c>
      <c r="G337" t="s">
        <v>597</v>
      </c>
      <c r="H337" t="s">
        <v>598</v>
      </c>
      <c r="I337" t="s">
        <v>599</v>
      </c>
      <c r="J337" t="s">
        <v>600</v>
      </c>
      <c r="K337" t="s">
        <v>601</v>
      </c>
      <c r="N337" t="s">
        <v>602</v>
      </c>
      <c r="O337">
        <v>8544</v>
      </c>
      <c r="P337" t="s">
        <v>638</v>
      </c>
      <c r="Q337" t="s">
        <v>639</v>
      </c>
      <c r="R337" t="s">
        <v>603</v>
      </c>
      <c r="S337" t="s">
        <v>640</v>
      </c>
      <c r="T337" t="s">
        <v>151</v>
      </c>
      <c r="U337" t="s">
        <v>606</v>
      </c>
      <c r="V337" t="s">
        <v>641</v>
      </c>
      <c r="W337" t="s">
        <v>642</v>
      </c>
      <c r="X337" t="s">
        <v>609</v>
      </c>
      <c r="Y337">
        <v>41237</v>
      </c>
      <c r="Z337">
        <v>41210</v>
      </c>
      <c r="AA337" t="s">
        <v>75</v>
      </c>
      <c r="AB337">
        <v>2013</v>
      </c>
      <c r="AC337" t="s">
        <v>157</v>
      </c>
      <c r="AD337">
        <v>24000</v>
      </c>
      <c r="AF337">
        <v>24000</v>
      </c>
      <c r="AH337">
        <v>24000</v>
      </c>
      <c r="AI337">
        <v>24000</v>
      </c>
    </row>
    <row r="338" spans="1:35">
      <c r="A338" t="s">
        <v>645</v>
      </c>
      <c r="B338" t="s">
        <v>635</v>
      </c>
      <c r="C338" t="s">
        <v>636</v>
      </c>
      <c r="D338" t="s">
        <v>595</v>
      </c>
      <c r="E338" t="s">
        <v>637</v>
      </c>
      <c r="F338" t="s">
        <v>597</v>
      </c>
      <c r="G338" t="s">
        <v>597</v>
      </c>
      <c r="H338" t="s">
        <v>598</v>
      </c>
      <c r="I338" t="s">
        <v>599</v>
      </c>
      <c r="J338" t="s">
        <v>600</v>
      </c>
      <c r="K338" t="s">
        <v>601</v>
      </c>
      <c r="N338" t="s">
        <v>602</v>
      </c>
      <c r="O338">
        <v>8544</v>
      </c>
      <c r="P338" t="s">
        <v>638</v>
      </c>
      <c r="Q338" t="s">
        <v>639</v>
      </c>
      <c r="R338" t="s">
        <v>603</v>
      </c>
      <c r="S338" t="s">
        <v>640</v>
      </c>
      <c r="T338" t="s">
        <v>151</v>
      </c>
      <c r="U338" t="s">
        <v>606</v>
      </c>
      <c r="V338" t="s">
        <v>641</v>
      </c>
      <c r="W338" t="s">
        <v>642</v>
      </c>
      <c r="X338" t="s">
        <v>609</v>
      </c>
      <c r="Y338">
        <v>41272</v>
      </c>
      <c r="Z338">
        <v>41238</v>
      </c>
      <c r="AA338" t="s">
        <v>75</v>
      </c>
      <c r="AB338">
        <v>2013</v>
      </c>
      <c r="AC338" t="s">
        <v>157</v>
      </c>
      <c r="AD338">
        <v>24000</v>
      </c>
      <c r="AF338">
        <v>24000</v>
      </c>
      <c r="AH338">
        <v>24000</v>
      </c>
      <c r="AI338">
        <v>24000</v>
      </c>
    </row>
    <row r="339" spans="1:35">
      <c r="A339" t="s">
        <v>646</v>
      </c>
      <c r="B339" t="s">
        <v>635</v>
      </c>
      <c r="C339" t="s">
        <v>636</v>
      </c>
      <c r="D339" t="s">
        <v>595</v>
      </c>
      <c r="E339" t="s">
        <v>637</v>
      </c>
      <c r="F339" t="s">
        <v>597</v>
      </c>
      <c r="G339" t="s">
        <v>597</v>
      </c>
      <c r="H339" t="s">
        <v>598</v>
      </c>
      <c r="I339" t="s">
        <v>599</v>
      </c>
      <c r="J339" t="s">
        <v>600</v>
      </c>
      <c r="K339" t="s">
        <v>601</v>
      </c>
      <c r="N339" t="s">
        <v>602</v>
      </c>
      <c r="O339">
        <v>8544</v>
      </c>
      <c r="P339" t="s">
        <v>638</v>
      </c>
      <c r="Q339" t="s">
        <v>639</v>
      </c>
      <c r="R339" t="s">
        <v>603</v>
      </c>
      <c r="S339" t="s">
        <v>640</v>
      </c>
      <c r="T339" t="s">
        <v>151</v>
      </c>
      <c r="U339" t="s">
        <v>606</v>
      </c>
      <c r="V339" t="s">
        <v>641</v>
      </c>
      <c r="W339" t="s">
        <v>642</v>
      </c>
      <c r="X339" t="s">
        <v>609</v>
      </c>
      <c r="Y339">
        <v>41307</v>
      </c>
      <c r="Z339">
        <v>41273</v>
      </c>
      <c r="AA339" t="s">
        <v>76</v>
      </c>
      <c r="AB339">
        <v>2013</v>
      </c>
      <c r="AC339" t="s">
        <v>547</v>
      </c>
      <c r="AD339">
        <v>24000</v>
      </c>
      <c r="AF339">
        <v>24000</v>
      </c>
      <c r="AH339">
        <v>24000</v>
      </c>
      <c r="AI339">
        <v>24000</v>
      </c>
    </row>
    <row r="340" spans="1:35">
      <c r="A340" t="s">
        <v>647</v>
      </c>
      <c r="B340" t="s">
        <v>635</v>
      </c>
      <c r="C340" t="s">
        <v>636</v>
      </c>
      <c r="D340" t="s">
        <v>595</v>
      </c>
      <c r="E340" t="s">
        <v>637</v>
      </c>
      <c r="F340" t="s">
        <v>597</v>
      </c>
      <c r="G340" t="s">
        <v>597</v>
      </c>
      <c r="H340" t="s">
        <v>598</v>
      </c>
      <c r="I340" t="s">
        <v>599</v>
      </c>
      <c r="J340" t="s">
        <v>600</v>
      </c>
      <c r="K340" t="s">
        <v>601</v>
      </c>
      <c r="N340" t="s">
        <v>602</v>
      </c>
      <c r="O340">
        <v>8544</v>
      </c>
      <c r="P340" t="s">
        <v>638</v>
      </c>
      <c r="Q340" t="s">
        <v>639</v>
      </c>
      <c r="R340" t="s">
        <v>603</v>
      </c>
      <c r="S340" t="s">
        <v>640</v>
      </c>
      <c r="T340" t="s">
        <v>151</v>
      </c>
      <c r="U340" t="s">
        <v>606</v>
      </c>
      <c r="V340" t="s">
        <v>641</v>
      </c>
      <c r="W340" t="s">
        <v>642</v>
      </c>
      <c r="X340" t="s">
        <v>609</v>
      </c>
      <c r="Y340">
        <v>41335</v>
      </c>
      <c r="Z340">
        <v>41308</v>
      </c>
      <c r="AA340" t="s">
        <v>76</v>
      </c>
      <c r="AB340">
        <v>2013</v>
      </c>
      <c r="AC340" t="s">
        <v>547</v>
      </c>
      <c r="AD340">
        <v>24000</v>
      </c>
      <c r="AF340">
        <v>24000</v>
      </c>
      <c r="AH340">
        <v>24000</v>
      </c>
      <c r="AI340">
        <v>24000</v>
      </c>
    </row>
    <row r="341" spans="1:35">
      <c r="A341" t="s">
        <v>648</v>
      </c>
      <c r="B341" t="s">
        <v>635</v>
      </c>
      <c r="C341" t="s">
        <v>636</v>
      </c>
      <c r="D341" t="s">
        <v>595</v>
      </c>
      <c r="E341" t="s">
        <v>637</v>
      </c>
      <c r="F341" t="s">
        <v>597</v>
      </c>
      <c r="G341" t="s">
        <v>597</v>
      </c>
      <c r="H341" t="s">
        <v>598</v>
      </c>
      <c r="I341" t="s">
        <v>599</v>
      </c>
      <c r="J341" t="s">
        <v>600</v>
      </c>
      <c r="K341" t="s">
        <v>601</v>
      </c>
      <c r="N341" t="s">
        <v>602</v>
      </c>
      <c r="O341">
        <v>8544</v>
      </c>
      <c r="P341" t="s">
        <v>638</v>
      </c>
      <c r="Q341" t="s">
        <v>639</v>
      </c>
      <c r="R341" t="s">
        <v>603</v>
      </c>
      <c r="S341" t="s">
        <v>640</v>
      </c>
      <c r="T341" t="s">
        <v>151</v>
      </c>
      <c r="U341" t="s">
        <v>606</v>
      </c>
      <c r="V341" t="s">
        <v>641</v>
      </c>
      <c r="W341" t="s">
        <v>642</v>
      </c>
      <c r="X341" t="s">
        <v>609</v>
      </c>
      <c r="Y341">
        <v>41370</v>
      </c>
      <c r="Z341">
        <v>41336</v>
      </c>
      <c r="AA341" t="s">
        <v>76</v>
      </c>
      <c r="AB341">
        <v>2013</v>
      </c>
      <c r="AC341" t="s">
        <v>547</v>
      </c>
      <c r="AD341">
        <v>24000</v>
      </c>
      <c r="AF341">
        <v>24000</v>
      </c>
      <c r="AH341">
        <v>24000</v>
      </c>
      <c r="AI341">
        <v>24000</v>
      </c>
    </row>
    <row r="342" spans="1:35">
      <c r="A342" t="s">
        <v>649</v>
      </c>
      <c r="B342" t="s">
        <v>635</v>
      </c>
      <c r="C342" t="s">
        <v>650</v>
      </c>
      <c r="D342" t="s">
        <v>595</v>
      </c>
      <c r="E342" t="s">
        <v>596</v>
      </c>
      <c r="F342" t="s">
        <v>597</v>
      </c>
      <c r="G342" t="s">
        <v>597</v>
      </c>
      <c r="H342" t="s">
        <v>598</v>
      </c>
      <c r="I342" t="s">
        <v>599</v>
      </c>
      <c r="J342" t="s">
        <v>600</v>
      </c>
      <c r="K342" t="s">
        <v>601</v>
      </c>
      <c r="N342" t="s">
        <v>602</v>
      </c>
      <c r="O342">
        <v>8544</v>
      </c>
      <c r="P342" t="s">
        <v>651</v>
      </c>
      <c r="Q342" t="s">
        <v>652</v>
      </c>
      <c r="R342" t="s">
        <v>653</v>
      </c>
      <c r="S342" t="s">
        <v>654</v>
      </c>
      <c r="T342" t="s">
        <v>151</v>
      </c>
      <c r="U342" t="s">
        <v>606</v>
      </c>
      <c r="V342" t="s">
        <v>655</v>
      </c>
      <c r="W342" t="s">
        <v>656</v>
      </c>
      <c r="X342" t="s">
        <v>657</v>
      </c>
      <c r="Y342">
        <v>41181</v>
      </c>
      <c r="Z342">
        <v>41147</v>
      </c>
      <c r="AA342" t="s">
        <v>74</v>
      </c>
      <c r="AB342">
        <v>2013</v>
      </c>
      <c r="AC342" t="s">
        <v>154</v>
      </c>
      <c r="AD342">
        <v>24000</v>
      </c>
      <c r="AF342">
        <v>24000</v>
      </c>
      <c r="AH342">
        <v>24000</v>
      </c>
      <c r="AI342">
        <v>24000</v>
      </c>
    </row>
    <row r="343" spans="1:35">
      <c r="A343" t="s">
        <v>658</v>
      </c>
      <c r="B343" t="s">
        <v>635</v>
      </c>
      <c r="C343" t="s">
        <v>650</v>
      </c>
      <c r="D343" t="s">
        <v>595</v>
      </c>
      <c r="E343" t="s">
        <v>596</v>
      </c>
      <c r="F343" t="s">
        <v>597</v>
      </c>
      <c r="G343" t="s">
        <v>597</v>
      </c>
      <c r="H343" t="s">
        <v>598</v>
      </c>
      <c r="I343" t="s">
        <v>599</v>
      </c>
      <c r="J343" t="s">
        <v>600</v>
      </c>
      <c r="K343" t="s">
        <v>601</v>
      </c>
      <c r="N343" t="s">
        <v>602</v>
      </c>
      <c r="O343">
        <v>8544</v>
      </c>
      <c r="P343" t="s">
        <v>651</v>
      </c>
      <c r="Q343" t="s">
        <v>652</v>
      </c>
      <c r="R343" t="s">
        <v>653</v>
      </c>
      <c r="S343" t="s">
        <v>654</v>
      </c>
      <c r="T343" t="s">
        <v>151</v>
      </c>
      <c r="U343" t="s">
        <v>606</v>
      </c>
      <c r="V343" t="s">
        <v>655</v>
      </c>
      <c r="W343" t="s">
        <v>656</v>
      </c>
      <c r="X343" t="s">
        <v>657</v>
      </c>
      <c r="Y343">
        <v>41209</v>
      </c>
      <c r="Z343">
        <v>41182</v>
      </c>
      <c r="AA343" t="s">
        <v>75</v>
      </c>
      <c r="AB343">
        <v>2013</v>
      </c>
      <c r="AC343" t="s">
        <v>157</v>
      </c>
      <c r="AD343">
        <v>24000</v>
      </c>
      <c r="AF343">
        <v>24000</v>
      </c>
      <c r="AH343">
        <v>24000</v>
      </c>
      <c r="AI343">
        <v>24000</v>
      </c>
    </row>
    <row r="344" spans="1:35">
      <c r="A344" t="s">
        <v>659</v>
      </c>
      <c r="B344" t="s">
        <v>635</v>
      </c>
      <c r="C344" t="s">
        <v>650</v>
      </c>
      <c r="D344" t="s">
        <v>595</v>
      </c>
      <c r="E344" t="s">
        <v>596</v>
      </c>
      <c r="F344" t="s">
        <v>597</v>
      </c>
      <c r="G344" t="s">
        <v>597</v>
      </c>
      <c r="H344" t="s">
        <v>598</v>
      </c>
      <c r="I344" t="s">
        <v>599</v>
      </c>
      <c r="J344" t="s">
        <v>600</v>
      </c>
      <c r="K344" t="s">
        <v>601</v>
      </c>
      <c r="N344" t="s">
        <v>602</v>
      </c>
      <c r="O344">
        <v>8544</v>
      </c>
      <c r="P344" t="s">
        <v>651</v>
      </c>
      <c r="Q344" t="s">
        <v>652</v>
      </c>
      <c r="R344" t="s">
        <v>653</v>
      </c>
      <c r="S344" t="s">
        <v>654</v>
      </c>
      <c r="T344" t="s">
        <v>151</v>
      </c>
      <c r="U344" t="s">
        <v>606</v>
      </c>
      <c r="V344" t="s">
        <v>655</v>
      </c>
      <c r="W344" t="s">
        <v>656</v>
      </c>
      <c r="X344" t="s">
        <v>657</v>
      </c>
      <c r="Y344">
        <v>41237</v>
      </c>
      <c r="Z344">
        <v>41210</v>
      </c>
      <c r="AA344" t="s">
        <v>75</v>
      </c>
      <c r="AB344">
        <v>2013</v>
      </c>
      <c r="AC344" t="s">
        <v>157</v>
      </c>
      <c r="AD344">
        <v>24000</v>
      </c>
      <c r="AF344">
        <v>24000</v>
      </c>
      <c r="AH344">
        <v>24000</v>
      </c>
      <c r="AI344">
        <v>24000</v>
      </c>
    </row>
    <row r="345" spans="1:35">
      <c r="A345" t="s">
        <v>660</v>
      </c>
      <c r="B345" t="s">
        <v>635</v>
      </c>
      <c r="C345" t="s">
        <v>650</v>
      </c>
      <c r="D345" t="s">
        <v>595</v>
      </c>
      <c r="E345" t="s">
        <v>596</v>
      </c>
      <c r="F345" t="s">
        <v>597</v>
      </c>
      <c r="G345" t="s">
        <v>597</v>
      </c>
      <c r="H345" t="s">
        <v>598</v>
      </c>
      <c r="I345" t="s">
        <v>599</v>
      </c>
      <c r="J345" t="s">
        <v>600</v>
      </c>
      <c r="K345" t="s">
        <v>601</v>
      </c>
      <c r="N345" t="s">
        <v>602</v>
      </c>
      <c r="O345">
        <v>8544</v>
      </c>
      <c r="P345" t="s">
        <v>651</v>
      </c>
      <c r="Q345" t="s">
        <v>652</v>
      </c>
      <c r="R345" t="s">
        <v>653</v>
      </c>
      <c r="S345" t="s">
        <v>654</v>
      </c>
      <c r="T345" t="s">
        <v>151</v>
      </c>
      <c r="U345" t="s">
        <v>606</v>
      </c>
      <c r="V345" t="s">
        <v>655</v>
      </c>
      <c r="W345" t="s">
        <v>656</v>
      </c>
      <c r="X345" t="s">
        <v>657</v>
      </c>
      <c r="Y345">
        <v>41272</v>
      </c>
      <c r="Z345">
        <v>41238</v>
      </c>
      <c r="AA345" t="s">
        <v>75</v>
      </c>
      <c r="AB345">
        <v>2013</v>
      </c>
      <c r="AC345" t="s">
        <v>157</v>
      </c>
      <c r="AD345">
        <v>24000</v>
      </c>
      <c r="AF345">
        <v>24000</v>
      </c>
      <c r="AH345">
        <v>24000</v>
      </c>
      <c r="AI345">
        <v>24000</v>
      </c>
    </row>
    <row r="346" spans="1:35">
      <c r="A346" t="s">
        <v>661</v>
      </c>
      <c r="B346" t="s">
        <v>635</v>
      </c>
      <c r="C346" t="s">
        <v>650</v>
      </c>
      <c r="D346" t="s">
        <v>595</v>
      </c>
      <c r="E346" t="s">
        <v>596</v>
      </c>
      <c r="F346" t="s">
        <v>597</v>
      </c>
      <c r="G346" t="s">
        <v>597</v>
      </c>
      <c r="H346" t="s">
        <v>598</v>
      </c>
      <c r="I346" t="s">
        <v>599</v>
      </c>
      <c r="J346" t="s">
        <v>600</v>
      </c>
      <c r="K346" t="s">
        <v>601</v>
      </c>
      <c r="N346" t="s">
        <v>602</v>
      </c>
      <c r="O346">
        <v>8544</v>
      </c>
      <c r="P346" t="s">
        <v>651</v>
      </c>
      <c r="Q346" t="s">
        <v>652</v>
      </c>
      <c r="R346" t="s">
        <v>653</v>
      </c>
      <c r="S346" t="s">
        <v>654</v>
      </c>
      <c r="T346" t="s">
        <v>151</v>
      </c>
      <c r="U346" t="s">
        <v>606</v>
      </c>
      <c r="V346" t="s">
        <v>655</v>
      </c>
      <c r="W346" t="s">
        <v>656</v>
      </c>
      <c r="X346" t="s">
        <v>657</v>
      </c>
      <c r="Y346">
        <v>41307</v>
      </c>
      <c r="Z346">
        <v>41273</v>
      </c>
      <c r="AA346" t="s">
        <v>76</v>
      </c>
      <c r="AB346">
        <v>2013</v>
      </c>
      <c r="AC346" t="s">
        <v>547</v>
      </c>
      <c r="AD346">
        <v>24000</v>
      </c>
      <c r="AF346">
        <v>24000</v>
      </c>
      <c r="AH346">
        <v>24000</v>
      </c>
      <c r="AI346">
        <v>24000</v>
      </c>
    </row>
    <row r="347" spans="1:35">
      <c r="A347" t="s">
        <v>662</v>
      </c>
      <c r="B347" t="s">
        <v>635</v>
      </c>
      <c r="C347" t="s">
        <v>650</v>
      </c>
      <c r="D347" t="s">
        <v>595</v>
      </c>
      <c r="E347" t="s">
        <v>596</v>
      </c>
      <c r="F347" t="s">
        <v>597</v>
      </c>
      <c r="G347" t="s">
        <v>597</v>
      </c>
      <c r="H347" t="s">
        <v>598</v>
      </c>
      <c r="I347" t="s">
        <v>599</v>
      </c>
      <c r="J347" t="s">
        <v>600</v>
      </c>
      <c r="K347" t="s">
        <v>601</v>
      </c>
      <c r="N347" t="s">
        <v>602</v>
      </c>
      <c r="O347">
        <v>8544</v>
      </c>
      <c r="P347" t="s">
        <v>651</v>
      </c>
      <c r="Q347" t="s">
        <v>652</v>
      </c>
      <c r="R347" t="s">
        <v>653</v>
      </c>
      <c r="S347" t="s">
        <v>654</v>
      </c>
      <c r="T347" t="s">
        <v>151</v>
      </c>
      <c r="U347" t="s">
        <v>606</v>
      </c>
      <c r="V347" t="s">
        <v>655</v>
      </c>
      <c r="W347" t="s">
        <v>656</v>
      </c>
      <c r="X347" t="s">
        <v>657</v>
      </c>
      <c r="Y347">
        <v>41335</v>
      </c>
      <c r="Z347">
        <v>41308</v>
      </c>
      <c r="AA347" t="s">
        <v>76</v>
      </c>
      <c r="AB347">
        <v>2013</v>
      </c>
      <c r="AC347" t="s">
        <v>547</v>
      </c>
      <c r="AD347">
        <v>24000</v>
      </c>
      <c r="AF347">
        <v>24000</v>
      </c>
      <c r="AH347">
        <v>24000</v>
      </c>
      <c r="AI347">
        <v>24000</v>
      </c>
    </row>
    <row r="348" spans="1:35">
      <c r="A348" t="s">
        <v>663</v>
      </c>
      <c r="B348" t="s">
        <v>635</v>
      </c>
      <c r="C348" t="s">
        <v>650</v>
      </c>
      <c r="D348" t="s">
        <v>595</v>
      </c>
      <c r="E348" t="s">
        <v>596</v>
      </c>
      <c r="F348" t="s">
        <v>597</v>
      </c>
      <c r="G348" t="s">
        <v>597</v>
      </c>
      <c r="H348" t="s">
        <v>598</v>
      </c>
      <c r="I348" t="s">
        <v>599</v>
      </c>
      <c r="J348" t="s">
        <v>600</v>
      </c>
      <c r="K348" t="s">
        <v>601</v>
      </c>
      <c r="N348" t="s">
        <v>602</v>
      </c>
      <c r="O348">
        <v>8544</v>
      </c>
      <c r="P348" t="s">
        <v>651</v>
      </c>
      <c r="Q348" t="s">
        <v>652</v>
      </c>
      <c r="R348" t="s">
        <v>653</v>
      </c>
      <c r="S348" t="s">
        <v>654</v>
      </c>
      <c r="T348" t="s">
        <v>151</v>
      </c>
      <c r="U348" t="s">
        <v>606</v>
      </c>
      <c r="V348" t="s">
        <v>655</v>
      </c>
      <c r="W348" t="s">
        <v>656</v>
      </c>
      <c r="X348" t="s">
        <v>657</v>
      </c>
      <c r="Y348">
        <v>41370</v>
      </c>
      <c r="Z348">
        <v>41336</v>
      </c>
      <c r="AA348" t="s">
        <v>76</v>
      </c>
      <c r="AB348">
        <v>2013</v>
      </c>
      <c r="AC348" t="s">
        <v>547</v>
      </c>
      <c r="AD348">
        <v>24000</v>
      </c>
      <c r="AF348">
        <v>24000</v>
      </c>
      <c r="AH348">
        <v>24000</v>
      </c>
      <c r="AI348">
        <v>24000</v>
      </c>
    </row>
    <row r="349" spans="1:35">
      <c r="A349" s="4" t="s">
        <v>666</v>
      </c>
      <c r="B349" t="s">
        <v>580</v>
      </c>
      <c r="C349" t="s">
        <v>581</v>
      </c>
      <c r="D349" t="s">
        <v>582</v>
      </c>
      <c r="E349" t="s">
        <v>583</v>
      </c>
      <c r="F349" t="s">
        <v>151</v>
      </c>
      <c r="G349" t="s">
        <v>151</v>
      </c>
      <c r="H349" t="s">
        <v>151</v>
      </c>
      <c r="I349" t="s">
        <v>151</v>
      </c>
      <c r="J349" t="s">
        <v>151</v>
      </c>
      <c r="K349" t="s">
        <v>151</v>
      </c>
      <c r="L349" t="s">
        <v>151</v>
      </c>
      <c r="M349" t="s">
        <v>151</v>
      </c>
      <c r="N349">
        <v>1908</v>
      </c>
      <c r="O349">
        <v>1201</v>
      </c>
      <c r="P349" t="s">
        <v>584</v>
      </c>
      <c r="Q349" t="s">
        <v>585</v>
      </c>
      <c r="R349" t="s">
        <v>586</v>
      </c>
      <c r="S349" s="4" t="s">
        <v>664</v>
      </c>
      <c r="T349" t="s">
        <v>151</v>
      </c>
      <c r="U349" t="s">
        <v>151</v>
      </c>
      <c r="V349" t="s">
        <v>588</v>
      </c>
      <c r="W349" s="4" t="s">
        <v>665</v>
      </c>
      <c r="X349" t="s">
        <v>590</v>
      </c>
      <c r="Y349">
        <v>41146</v>
      </c>
      <c r="Z349">
        <v>41119</v>
      </c>
      <c r="AA349" t="s">
        <v>74</v>
      </c>
      <c r="AB349">
        <v>2013</v>
      </c>
      <c r="AC349" t="s">
        <v>154</v>
      </c>
      <c r="AD349">
        <v>2500</v>
      </c>
      <c r="AF349">
        <v>2500</v>
      </c>
      <c r="AH349">
        <v>2500</v>
      </c>
      <c r="AI349">
        <v>2500</v>
      </c>
    </row>
    <row r="350" spans="1:35">
      <c r="A350" s="4" t="s">
        <v>667</v>
      </c>
      <c r="B350" t="s">
        <v>580</v>
      </c>
      <c r="C350" t="s">
        <v>581</v>
      </c>
      <c r="D350" t="s">
        <v>582</v>
      </c>
      <c r="E350" t="s">
        <v>583</v>
      </c>
      <c r="F350" t="s">
        <v>151</v>
      </c>
      <c r="G350" t="s">
        <v>151</v>
      </c>
      <c r="H350" t="s">
        <v>151</v>
      </c>
      <c r="I350" t="s">
        <v>151</v>
      </c>
      <c r="J350" t="s">
        <v>151</v>
      </c>
      <c r="K350" t="s">
        <v>151</v>
      </c>
      <c r="L350" t="s">
        <v>151</v>
      </c>
      <c r="M350" t="s">
        <v>151</v>
      </c>
      <c r="N350">
        <v>1908</v>
      </c>
      <c r="O350">
        <v>1201</v>
      </c>
      <c r="P350" t="s">
        <v>584</v>
      </c>
      <c r="Q350" t="s">
        <v>585</v>
      </c>
      <c r="R350" t="s">
        <v>586</v>
      </c>
      <c r="S350" s="4" t="s">
        <v>664</v>
      </c>
      <c r="T350" t="s">
        <v>151</v>
      </c>
      <c r="U350" t="s">
        <v>151</v>
      </c>
      <c r="V350" t="s">
        <v>588</v>
      </c>
      <c r="W350" s="4" t="s">
        <v>665</v>
      </c>
      <c r="X350" t="s">
        <v>590</v>
      </c>
      <c r="Y350">
        <v>41181</v>
      </c>
      <c r="Z350">
        <v>41147</v>
      </c>
      <c r="AA350" t="s">
        <v>74</v>
      </c>
      <c r="AB350">
        <v>2013</v>
      </c>
      <c r="AC350" t="s">
        <v>154</v>
      </c>
      <c r="AD350">
        <v>5000</v>
      </c>
      <c r="AF350">
        <v>5000</v>
      </c>
      <c r="AH350">
        <v>5000</v>
      </c>
      <c r="AI350">
        <v>5000</v>
      </c>
    </row>
  </sheetData>
  <sortState ref="BA6:BA38">
    <sortCondition ref="BA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  <outlinePr summaryBelow="0"/>
  </sheetPr>
  <dimension ref="A1:IV757"/>
  <sheetViews>
    <sheetView showGridLines="0" tabSelected="1" zoomScale="80" zoomScaleNormal="80" workbookViewId="0">
      <pane xSplit="4" ySplit="23" topLeftCell="E24" activePane="bottomRight" state="frozen"/>
      <selection pane="topRight" activeCell="E1" sqref="E1"/>
      <selection pane="bottomLeft" activeCell="A24" sqref="A24"/>
      <selection pane="bottomRight" activeCell="C16" sqref="C16"/>
    </sheetView>
  </sheetViews>
  <sheetFormatPr defaultColWidth="20.7109375" defaultRowHeight="12.75" outlineLevelRow="1"/>
  <cols>
    <col min="1" max="1" width="2.28515625" style="4" customWidth="1"/>
    <col min="2" max="2" width="45.7109375" style="4" customWidth="1"/>
    <col min="3" max="3" width="32.28515625" style="4" customWidth="1"/>
    <col min="4" max="4" width="33.42578125" style="4" customWidth="1"/>
    <col min="5" max="5" width="35.7109375" style="4" customWidth="1"/>
    <col min="6" max="6" width="15.85546875" style="4" customWidth="1"/>
    <col min="7" max="50" width="11.85546875" style="4" customWidth="1"/>
    <col min="51" max="51" width="11.85546875" style="6" customWidth="1"/>
    <col min="52" max="64" width="7.7109375" style="6" customWidth="1"/>
    <col min="65" max="237" width="20.7109375" style="6"/>
    <col min="238" max="238" width="36" style="6" bestFit="1" customWidth="1"/>
    <col min="239" max="251" width="20.7109375" style="6"/>
    <col min="252" max="252" width="15.140625" style="6" customWidth="1"/>
    <col min="253" max="253" width="5.28515625" style="6" customWidth="1"/>
    <col min="254" max="254" width="5" style="6" customWidth="1"/>
    <col min="255" max="256" width="20.7109375" style="6"/>
    <col min="257" max="16384" width="20.7109375" style="4"/>
  </cols>
  <sheetData>
    <row r="1" spans="1:256" hidden="1">
      <c r="A1" s="5" t="str">
        <f t="shared" ref="A1:P2" si="0">IF(ISERROR(MATCH("Time Series",A2:A106,0)),"",MATCH("Time Series",A2:A106,0)+1)</f>
        <v/>
      </c>
      <c r="B1" s="22" t="str">
        <f t="shared" si="0"/>
        <v/>
      </c>
      <c r="C1" s="5" t="str">
        <f t="shared" si="0"/>
        <v/>
      </c>
      <c r="D1" s="5" t="str">
        <f t="shared" ca="1" si="0"/>
        <v/>
      </c>
      <c r="E1" s="5">
        <f t="shared" si="0"/>
        <v>23</v>
      </c>
      <c r="F1" s="5" t="str">
        <f t="shared" ca="1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ref="Q1:AS1" si="1">IF(ISERROR(MATCH("Time Series",Q2:Q106,0)),"",MATCH("Time Series",Q2:Q106,0)+1)</f>
        <v/>
      </c>
      <c r="R1" s="5" t="str">
        <f t="shared" si="1"/>
        <v/>
      </c>
      <c r="S1" s="5" t="str">
        <f t="shared" si="1"/>
        <v/>
      </c>
      <c r="T1" s="5" t="str">
        <f t="shared" si="1"/>
        <v/>
      </c>
      <c r="U1" s="5" t="str">
        <f t="shared" si="1"/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Z1" s="5" t="str">
        <f t="shared" si="1"/>
        <v/>
      </c>
      <c r="AA1" s="5" t="str">
        <f t="shared" si="1"/>
        <v/>
      </c>
      <c r="AB1" s="5" t="str">
        <f t="shared" si="1"/>
        <v/>
      </c>
      <c r="AC1" s="5" t="str">
        <f t="shared" si="1"/>
        <v/>
      </c>
      <c r="AD1" s="5" t="str">
        <f t="shared" si="1"/>
        <v/>
      </c>
      <c r="AE1" s="5" t="str">
        <f t="shared" si="1"/>
        <v/>
      </c>
      <c r="AF1" s="5" t="str">
        <f t="shared" si="1"/>
        <v/>
      </c>
      <c r="AG1" s="5" t="str">
        <f t="shared" si="1"/>
        <v/>
      </c>
      <c r="AH1" s="5" t="str">
        <f t="shared" si="1"/>
        <v/>
      </c>
      <c r="AI1" s="5" t="str">
        <f t="shared" si="1"/>
        <v/>
      </c>
      <c r="AJ1" s="5" t="str">
        <f t="shared" si="1"/>
        <v/>
      </c>
      <c r="AK1" s="5" t="str">
        <f t="shared" si="1"/>
        <v/>
      </c>
      <c r="AL1" s="5" t="str">
        <f t="shared" si="1"/>
        <v/>
      </c>
      <c r="AM1" s="5" t="str">
        <f t="shared" si="1"/>
        <v/>
      </c>
      <c r="AN1" s="5" t="str">
        <f t="shared" si="1"/>
        <v/>
      </c>
      <c r="AO1" s="5" t="str">
        <f t="shared" si="1"/>
        <v/>
      </c>
      <c r="AP1" s="5" t="str">
        <f t="shared" si="1"/>
        <v/>
      </c>
      <c r="AQ1" s="5" t="str">
        <f t="shared" si="1"/>
        <v/>
      </c>
      <c r="AR1" s="5" t="str">
        <f t="shared" si="1"/>
        <v/>
      </c>
      <c r="AS1" s="5" t="str">
        <f t="shared" si="1"/>
        <v/>
      </c>
      <c r="BC1" s="6">
        <f ca="1">IT19</f>
        <v>23</v>
      </c>
      <c r="IC1" s="6" t="s">
        <v>4</v>
      </c>
      <c r="ID1" s="6" t="s">
        <v>68</v>
      </c>
      <c r="IU1" s="6" t="str">
        <f ca="1">IF(ISERROR(IF(COUNTIF(PIVOTDATA,"Unable to retrieve all data as Application server is low on memory.")&gt;0,"Report was aborted before the process finished. Please re-run the report.","")),"",IF(COUNTIF(PIVOTDATA,"Unable to retrieve all data as Application server is low on memory.")&gt;0,"Report was aborted before the process finished. Please re-run the report.",""))</f>
        <v/>
      </c>
      <c r="IV1" s="6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 outlineLevel="1">
      <c r="A2" s="5"/>
      <c r="B2" s="22" t="str">
        <f t="shared" si="0"/>
        <v/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Y2" s="6" t="str">
        <f ca="1">IT20</f>
        <v>F</v>
      </c>
      <c r="BB2" s="6" t="s">
        <v>63</v>
      </c>
      <c r="BC2" s="6">
        <f ca="1">VLOOKUP(AY2,IR36:IS87,2,0)</f>
        <v>70</v>
      </c>
      <c r="BD2" s="6">
        <f ca="1">BC2+1</f>
        <v>71</v>
      </c>
      <c r="BE2" s="6">
        <f t="shared" ref="BE2:DH2" ca="1" si="2">BD2+1</f>
        <v>72</v>
      </c>
      <c r="BF2" s="6">
        <f t="shared" ca="1" si="2"/>
        <v>73</v>
      </c>
      <c r="BG2" s="6">
        <f t="shared" ca="1" si="2"/>
        <v>74</v>
      </c>
      <c r="BH2" s="6">
        <f t="shared" ca="1" si="2"/>
        <v>75</v>
      </c>
      <c r="BI2" s="6">
        <f t="shared" ca="1" si="2"/>
        <v>76</v>
      </c>
      <c r="BJ2" s="6">
        <f t="shared" ca="1" si="2"/>
        <v>77</v>
      </c>
      <c r="BK2" s="6">
        <f t="shared" ca="1" si="2"/>
        <v>78</v>
      </c>
      <c r="BL2" s="6">
        <f t="shared" ca="1" si="2"/>
        <v>79</v>
      </c>
      <c r="BM2" s="6">
        <f t="shared" ca="1" si="2"/>
        <v>80</v>
      </c>
      <c r="BN2" s="6">
        <f t="shared" ca="1" si="2"/>
        <v>81</v>
      </c>
      <c r="BO2" s="6">
        <f t="shared" ca="1" si="2"/>
        <v>82</v>
      </c>
      <c r="BP2" s="6">
        <f t="shared" ca="1" si="2"/>
        <v>83</v>
      </c>
      <c r="BQ2" s="6">
        <f t="shared" ca="1" si="2"/>
        <v>84</v>
      </c>
      <c r="BR2" s="6">
        <f t="shared" ca="1" si="2"/>
        <v>85</v>
      </c>
      <c r="BS2" s="6">
        <f t="shared" ca="1" si="2"/>
        <v>86</v>
      </c>
      <c r="BT2" s="6">
        <f t="shared" ca="1" si="2"/>
        <v>87</v>
      </c>
      <c r="BU2" s="6">
        <f t="shared" ca="1" si="2"/>
        <v>88</v>
      </c>
      <c r="BV2" s="6">
        <f t="shared" ca="1" si="2"/>
        <v>89</v>
      </c>
      <c r="BW2" s="6">
        <f t="shared" ca="1" si="2"/>
        <v>90</v>
      </c>
      <c r="BX2" s="6">
        <f t="shared" ca="1" si="2"/>
        <v>91</v>
      </c>
      <c r="BY2" s="6">
        <f t="shared" ca="1" si="2"/>
        <v>92</v>
      </c>
      <c r="BZ2" s="6">
        <f t="shared" ca="1" si="2"/>
        <v>93</v>
      </c>
      <c r="CA2" s="6">
        <f t="shared" ca="1" si="2"/>
        <v>94</v>
      </c>
      <c r="CB2" s="6">
        <f t="shared" ca="1" si="2"/>
        <v>95</v>
      </c>
      <c r="CC2" s="6">
        <f t="shared" ca="1" si="2"/>
        <v>96</v>
      </c>
      <c r="CD2" s="6">
        <f t="shared" ca="1" si="2"/>
        <v>97</v>
      </c>
      <c r="CE2" s="6">
        <f t="shared" ca="1" si="2"/>
        <v>98</v>
      </c>
      <c r="CF2" s="6">
        <f t="shared" ca="1" si="2"/>
        <v>99</v>
      </c>
      <c r="CG2" s="6">
        <f t="shared" ca="1" si="2"/>
        <v>100</v>
      </c>
      <c r="CH2" s="6">
        <f t="shared" ca="1" si="2"/>
        <v>101</v>
      </c>
      <c r="CI2" s="6">
        <f t="shared" ca="1" si="2"/>
        <v>102</v>
      </c>
      <c r="CJ2" s="6">
        <f t="shared" ca="1" si="2"/>
        <v>103</v>
      </c>
      <c r="CK2" s="6">
        <f t="shared" ca="1" si="2"/>
        <v>104</v>
      </c>
      <c r="CL2" s="6">
        <f t="shared" ca="1" si="2"/>
        <v>105</v>
      </c>
      <c r="CM2" s="6">
        <f t="shared" ca="1" si="2"/>
        <v>106</v>
      </c>
      <c r="CN2" s="6">
        <f t="shared" ca="1" si="2"/>
        <v>107</v>
      </c>
      <c r="CO2" s="6">
        <f t="shared" ca="1" si="2"/>
        <v>108</v>
      </c>
      <c r="CP2" s="6">
        <f t="shared" ca="1" si="2"/>
        <v>109</v>
      </c>
      <c r="CQ2" s="6">
        <f t="shared" ca="1" si="2"/>
        <v>110</v>
      </c>
      <c r="CR2" s="6">
        <f t="shared" ca="1" si="2"/>
        <v>111</v>
      </c>
      <c r="CS2" s="6">
        <f t="shared" ca="1" si="2"/>
        <v>112</v>
      </c>
      <c r="CT2" s="6">
        <f t="shared" ca="1" si="2"/>
        <v>113</v>
      </c>
      <c r="CU2" s="6">
        <f t="shared" ca="1" si="2"/>
        <v>114</v>
      </c>
      <c r="CV2" s="6">
        <f t="shared" ca="1" si="2"/>
        <v>115</v>
      </c>
      <c r="CW2" s="6">
        <f t="shared" ca="1" si="2"/>
        <v>116</v>
      </c>
      <c r="CX2" s="6">
        <f t="shared" ca="1" si="2"/>
        <v>117</v>
      </c>
      <c r="CY2" s="6">
        <f t="shared" ca="1" si="2"/>
        <v>118</v>
      </c>
      <c r="CZ2" s="6">
        <f t="shared" ca="1" si="2"/>
        <v>119</v>
      </c>
      <c r="DA2" s="6">
        <f t="shared" ca="1" si="2"/>
        <v>120</v>
      </c>
      <c r="DB2" s="6">
        <f t="shared" ca="1" si="2"/>
        <v>121</v>
      </c>
      <c r="DC2" s="6">
        <f t="shared" ca="1" si="2"/>
        <v>122</v>
      </c>
      <c r="DD2" s="6">
        <f t="shared" ca="1" si="2"/>
        <v>123</v>
      </c>
      <c r="DE2" s="6">
        <f t="shared" ca="1" si="2"/>
        <v>124</v>
      </c>
      <c r="DF2" s="6">
        <f t="shared" ca="1" si="2"/>
        <v>125</v>
      </c>
      <c r="DG2" s="6">
        <f t="shared" ca="1" si="2"/>
        <v>126</v>
      </c>
      <c r="DH2" s="6">
        <f t="shared" ca="1" si="2"/>
        <v>127</v>
      </c>
      <c r="ID2" s="6">
        <f>MATCH(ID1,ReportCriteria!A:A,0)</f>
        <v>3</v>
      </c>
      <c r="IF2" s="6" t="s">
        <v>24</v>
      </c>
      <c r="IH2" s="6" t="s">
        <v>86</v>
      </c>
      <c r="II2" s="6" t="s">
        <v>84</v>
      </c>
      <c r="IJ2" s="6" t="s">
        <v>85</v>
      </c>
    </row>
    <row r="3" spans="1:256" outlineLevel="1">
      <c r="BA3" s="6" t="s">
        <v>65</v>
      </c>
      <c r="IB3" s="4">
        <f>ID2</f>
        <v>3</v>
      </c>
      <c r="IC3" s="4" t="str">
        <f>IF(IB3=0, "", IF(IB3&gt;26, CHAR(64+INT((IB3-1)/26)),"")&amp;CHAR(65+MOD(IB3-1, 26)))</f>
        <v>C</v>
      </c>
      <c r="ID3" s="4" t="str">
        <f t="shared" ref="ID3:ID62" ca="1" si="3">IF(INDIRECT("ReportCriteria!"&amp;IC3&amp;$ID$2)="","",INDIRECT("ReportCriteria!"&amp;IC3&amp;$ID$2))&amp;" "</f>
        <v xml:space="preserve">Locked CT Value Based Plan (Units) </v>
      </c>
      <c r="IE3" s="4">
        <f ca="1">COUNTIF($IF$3:$IF$62,"&gt;="&amp;IF3)</f>
        <v>3</v>
      </c>
      <c r="IF3" s="4" t="str">
        <f ca="1">ID3</f>
        <v xml:space="preserve">Locked CT Value Based Plan (Units) </v>
      </c>
      <c r="IG3" s="4">
        <f ca="1">COUNTIF($IH$3:$IH$62,"&gt;="&amp;IH3)</f>
        <v>0</v>
      </c>
      <c r="IH3" s="4" t="str">
        <f ca="1">IF(RIGHT(ID3,6)="(DOH) ",ID3,"")</f>
        <v/>
      </c>
      <c r="II3" s="4" t="str">
        <f t="shared" ref="II3:II25" ca="1" si="4">IF(ISERROR(VLOOKUP(ROW()-ROW($IH$2),$IG$3:$IH$62,2,FALSE)),"",VLOOKUP(ROW()-ROW($IH$2),$IG$3:$IH$62,2,FALSE))</f>
        <v/>
      </c>
      <c r="IJ3" s="4" t="str">
        <f t="shared" ref="IJ3:IJ25" ca="1" si="5">IF(ISERROR(VLOOKUP(ROW()-ROW($IF$2),$IE$3:$IF$62,2,FALSE)),"",VLOOKUP(ROW()-ROW($IF$2),$IE$3:$IF$62,2,FALSE))</f>
        <v xml:space="preserve">VBP plus CBP Total (Units) </v>
      </c>
    </row>
    <row r="4" spans="1:256" outlineLevel="1">
      <c r="BC4" s="7">
        <f ca="1">IF(AND(BC10=""),NA(),IF(BC10&lt;&gt;"",BC10,IF(BD10&lt;&gt;"",BD10,BE10)))</f>
        <v>41119</v>
      </c>
      <c r="BD4" s="7">
        <f ca="1">IF(AND(BD10=""),NA(),IF(BD10&lt;&gt;"",BD10,IF(BE10&lt;&gt;"",BE10,BF10)))</f>
        <v>41147</v>
      </c>
      <c r="BE4" s="7">
        <f ca="1">IF(AND(BE10="",BF10="",BG10=""),NA(),IF(BE10&lt;&gt;"",BE10,IF(BF10&lt;&gt;"",BF10,BG10)))</f>
        <v>41182</v>
      </c>
      <c r="BF4" s="7">
        <f t="shared" ref="BF4:CX4" ca="1" si="6">IF(AND(BF10="",BG10="",BH10=""),NA(),IF(BF10&lt;&gt;"",BF10,IF(BG10&lt;&gt;"",BG10,BH10)))</f>
        <v>41210</v>
      </c>
      <c r="BG4" s="7">
        <f t="shared" ca="1" si="6"/>
        <v>41238</v>
      </c>
      <c r="BH4" s="7">
        <f t="shared" ca="1" si="6"/>
        <v>41273</v>
      </c>
      <c r="BI4" s="7">
        <f t="shared" ca="1" si="6"/>
        <v>41308</v>
      </c>
      <c r="BJ4" s="7">
        <f t="shared" ca="1" si="6"/>
        <v>41336</v>
      </c>
      <c r="BK4" s="7">
        <f t="shared" ca="1" si="6"/>
        <v>41371</v>
      </c>
      <c r="BL4" s="7" t="str">
        <f t="shared" ca="1" si="6"/>
        <v>Grand Total</v>
      </c>
      <c r="BM4" s="7" t="e">
        <f t="shared" ca="1" si="6"/>
        <v>#N/A</v>
      </c>
      <c r="BN4" s="7" t="e">
        <f t="shared" ca="1" si="6"/>
        <v>#N/A</v>
      </c>
      <c r="BO4" s="7" t="e">
        <f t="shared" ca="1" si="6"/>
        <v>#N/A</v>
      </c>
      <c r="BP4" s="7" t="e">
        <f t="shared" ca="1" si="6"/>
        <v>#N/A</v>
      </c>
      <c r="BQ4" s="7" t="e">
        <f t="shared" ca="1" si="6"/>
        <v>#N/A</v>
      </c>
      <c r="BR4" s="7" t="e">
        <f t="shared" ca="1" si="6"/>
        <v>#N/A</v>
      </c>
      <c r="BS4" s="7" t="e">
        <f t="shared" ca="1" si="6"/>
        <v>#N/A</v>
      </c>
      <c r="BT4" s="7" t="e">
        <f t="shared" ca="1" si="6"/>
        <v>#N/A</v>
      </c>
      <c r="BU4" s="7" t="e">
        <f t="shared" ca="1" si="6"/>
        <v>#N/A</v>
      </c>
      <c r="BV4" s="7" t="e">
        <f t="shared" ca="1" si="6"/>
        <v>#N/A</v>
      </c>
      <c r="BW4" s="7" t="e">
        <f t="shared" ca="1" si="6"/>
        <v>#N/A</v>
      </c>
      <c r="BX4" s="7" t="e">
        <f t="shared" ca="1" si="6"/>
        <v>#N/A</v>
      </c>
      <c r="BY4" s="7" t="e">
        <f t="shared" ca="1" si="6"/>
        <v>#N/A</v>
      </c>
      <c r="BZ4" s="7" t="e">
        <f t="shared" ca="1" si="6"/>
        <v>#N/A</v>
      </c>
      <c r="CA4" s="7" t="e">
        <f t="shared" ca="1" si="6"/>
        <v>#N/A</v>
      </c>
      <c r="CB4" s="7" t="e">
        <f t="shared" ca="1" si="6"/>
        <v>#N/A</v>
      </c>
      <c r="CC4" s="7" t="e">
        <f t="shared" ca="1" si="6"/>
        <v>#N/A</v>
      </c>
      <c r="CD4" s="7" t="e">
        <f t="shared" ca="1" si="6"/>
        <v>#N/A</v>
      </c>
      <c r="CE4" s="7" t="e">
        <f t="shared" ca="1" si="6"/>
        <v>#N/A</v>
      </c>
      <c r="CF4" s="7" t="e">
        <f t="shared" ca="1" si="6"/>
        <v>#N/A</v>
      </c>
      <c r="CG4" s="7" t="e">
        <f t="shared" ca="1" si="6"/>
        <v>#N/A</v>
      </c>
      <c r="CH4" s="7" t="e">
        <f t="shared" ca="1" si="6"/>
        <v>#N/A</v>
      </c>
      <c r="CI4" s="7" t="e">
        <f t="shared" ca="1" si="6"/>
        <v>#N/A</v>
      </c>
      <c r="CJ4" s="7" t="e">
        <f t="shared" ca="1" si="6"/>
        <v>#N/A</v>
      </c>
      <c r="CK4" s="7" t="e">
        <f t="shared" ca="1" si="6"/>
        <v>#N/A</v>
      </c>
      <c r="CL4" s="7" t="e">
        <f t="shared" ca="1" si="6"/>
        <v>#N/A</v>
      </c>
      <c r="CM4" s="7" t="e">
        <f t="shared" ca="1" si="6"/>
        <v>#N/A</v>
      </c>
      <c r="CN4" s="7" t="e">
        <f t="shared" ca="1" si="6"/>
        <v>#N/A</v>
      </c>
      <c r="CO4" s="7" t="e">
        <f t="shared" ca="1" si="6"/>
        <v>#N/A</v>
      </c>
      <c r="CP4" s="7" t="e">
        <f t="shared" ca="1" si="6"/>
        <v>#N/A</v>
      </c>
      <c r="CQ4" s="7" t="e">
        <f t="shared" ca="1" si="6"/>
        <v>#N/A</v>
      </c>
      <c r="CR4" s="7" t="e">
        <f t="shared" ca="1" si="6"/>
        <v>#N/A</v>
      </c>
      <c r="CS4" s="7" t="e">
        <f t="shared" ca="1" si="6"/>
        <v>#N/A</v>
      </c>
      <c r="CT4" s="7" t="e">
        <f t="shared" ca="1" si="6"/>
        <v>#N/A</v>
      </c>
      <c r="CU4" s="7" t="e">
        <f t="shared" ca="1" si="6"/>
        <v>#N/A</v>
      </c>
      <c r="CV4" s="7" t="e">
        <f t="shared" ca="1" si="6"/>
        <v>#N/A</v>
      </c>
      <c r="CW4" s="7" t="e">
        <f t="shared" ca="1" si="6"/>
        <v>#N/A</v>
      </c>
      <c r="CX4" s="7" t="e">
        <f t="shared" ca="1" si="6"/>
        <v>#N/A</v>
      </c>
      <c r="IB4" s="4">
        <f>IB3+1</f>
        <v>4</v>
      </c>
      <c r="IC4" s="4" t="str">
        <f t="shared" ref="IC4:IC62" si="7">IF(IB4=0, "", IF(IB4&gt;26, CHAR(64+INT((IB4-1)/26)),"")&amp;CHAR(65+MOD(IB4-1, 26)))</f>
        <v>D</v>
      </c>
      <c r="ID4" s="4" t="str">
        <f t="shared" ca="1" si="3"/>
        <v xml:space="preserve">Locked Configuration Based Plan (Units) </v>
      </c>
      <c r="IE4" s="4">
        <f t="shared" ref="IE4:IE62" ca="1" si="8">COUNTIF($IF$3:$IF$62,"&gt;="&amp;IF4)</f>
        <v>4</v>
      </c>
      <c r="IF4" s="4" t="str">
        <f t="shared" ref="IF4:IF62" ca="1" si="9">ID4</f>
        <v xml:space="preserve">Locked Configuration Based Plan (Units) </v>
      </c>
      <c r="IG4" s="4">
        <f t="shared" ref="IG4:IG62" ca="1" si="10">COUNTIF($IH$3:$IH$62,"&gt;="&amp;IH4)</f>
        <v>0</v>
      </c>
      <c r="IH4" s="4" t="str">
        <f t="shared" ref="IH4:IH62" ca="1" si="11">IF(RIGHT(ID4,6)="(DOH) ",ID4,"")</f>
        <v/>
      </c>
      <c r="II4" s="4" t="str">
        <f t="shared" ca="1" si="4"/>
        <v/>
      </c>
      <c r="IJ4" s="4" t="str">
        <f t="shared" ca="1" si="5"/>
        <v xml:space="preserve">Locked VBP plus CBP Total (Units) </v>
      </c>
    </row>
    <row r="5" spans="1:256" outlineLevel="1">
      <c r="BA5" s="6" t="str">
        <f>D8</f>
        <v xml:space="preserve">CT Value Based Plan (Units) </v>
      </c>
      <c r="BC5" s="6">
        <f ca="1">HLOOKUP(BC4,$BC$19:$CA$20,2,0)</f>
        <v>0</v>
      </c>
      <c r="BD5" s="6">
        <f t="shared" ref="BD5:CW5" ca="1" si="12">HLOOKUP(BD4,$BC$19:$CA$20,2,0)</f>
        <v>0</v>
      </c>
      <c r="BE5" s="6">
        <f t="shared" ca="1" si="12"/>
        <v>39998.879999999976</v>
      </c>
      <c r="BF5" s="6">
        <f t="shared" ca="1" si="12"/>
        <v>0</v>
      </c>
      <c r="BG5" s="6">
        <f t="shared" ca="1" si="12"/>
        <v>0</v>
      </c>
      <c r="BH5" s="6">
        <f t="shared" ca="1" si="12"/>
        <v>0</v>
      </c>
      <c r="BI5" s="6">
        <f t="shared" ca="1" si="12"/>
        <v>0</v>
      </c>
      <c r="BJ5" s="6">
        <f t="shared" ca="1" si="12"/>
        <v>0</v>
      </c>
      <c r="BK5" s="6">
        <f t="shared" ca="1" si="12"/>
        <v>0</v>
      </c>
      <c r="BL5" s="6">
        <f t="shared" ca="1" si="12"/>
        <v>39998.879999999976</v>
      </c>
      <c r="BM5" s="6" t="e">
        <f t="shared" ca="1" si="12"/>
        <v>#N/A</v>
      </c>
      <c r="BN5" s="6" t="e">
        <f t="shared" ca="1" si="12"/>
        <v>#N/A</v>
      </c>
      <c r="BO5" s="6" t="e">
        <f t="shared" ca="1" si="12"/>
        <v>#N/A</v>
      </c>
      <c r="BP5" s="6" t="e">
        <f t="shared" ca="1" si="12"/>
        <v>#N/A</v>
      </c>
      <c r="BQ5" s="6" t="e">
        <f t="shared" ca="1" si="12"/>
        <v>#N/A</v>
      </c>
      <c r="BR5" s="6" t="e">
        <f t="shared" ca="1" si="12"/>
        <v>#N/A</v>
      </c>
      <c r="BS5" s="6" t="e">
        <f t="shared" ca="1" si="12"/>
        <v>#N/A</v>
      </c>
      <c r="BT5" s="6" t="e">
        <f t="shared" ca="1" si="12"/>
        <v>#N/A</v>
      </c>
      <c r="BU5" s="6" t="e">
        <f t="shared" ca="1" si="12"/>
        <v>#N/A</v>
      </c>
      <c r="BV5" s="6" t="e">
        <f t="shared" ca="1" si="12"/>
        <v>#N/A</v>
      </c>
      <c r="BW5" s="6" t="e">
        <f t="shared" ca="1" si="12"/>
        <v>#N/A</v>
      </c>
      <c r="BX5" s="6" t="e">
        <f t="shared" ca="1" si="12"/>
        <v>#N/A</v>
      </c>
      <c r="BY5" s="6" t="e">
        <f t="shared" ca="1" si="12"/>
        <v>#N/A</v>
      </c>
      <c r="BZ5" s="6" t="e">
        <f t="shared" ca="1" si="12"/>
        <v>#N/A</v>
      </c>
      <c r="CA5" s="6" t="e">
        <f t="shared" ca="1" si="12"/>
        <v>#N/A</v>
      </c>
      <c r="CB5" s="6" t="e">
        <f t="shared" ca="1" si="12"/>
        <v>#N/A</v>
      </c>
      <c r="CC5" s="6" t="e">
        <f t="shared" ca="1" si="12"/>
        <v>#N/A</v>
      </c>
      <c r="CD5" s="6" t="e">
        <f t="shared" ca="1" si="12"/>
        <v>#N/A</v>
      </c>
      <c r="CE5" s="6" t="e">
        <f t="shared" ca="1" si="12"/>
        <v>#N/A</v>
      </c>
      <c r="CF5" s="6" t="e">
        <f t="shared" ca="1" si="12"/>
        <v>#N/A</v>
      </c>
      <c r="CG5" s="6" t="e">
        <f t="shared" ca="1" si="12"/>
        <v>#N/A</v>
      </c>
      <c r="CH5" s="6" t="e">
        <f t="shared" ca="1" si="12"/>
        <v>#N/A</v>
      </c>
      <c r="CI5" s="6" t="e">
        <f t="shared" ca="1" si="12"/>
        <v>#N/A</v>
      </c>
      <c r="CJ5" s="6" t="e">
        <f t="shared" ca="1" si="12"/>
        <v>#N/A</v>
      </c>
      <c r="CK5" s="6" t="e">
        <f t="shared" ca="1" si="12"/>
        <v>#N/A</v>
      </c>
      <c r="CL5" s="6" t="e">
        <f t="shared" ca="1" si="12"/>
        <v>#N/A</v>
      </c>
      <c r="CM5" s="6" t="e">
        <f t="shared" ca="1" si="12"/>
        <v>#N/A</v>
      </c>
      <c r="CN5" s="6" t="e">
        <f t="shared" ca="1" si="12"/>
        <v>#N/A</v>
      </c>
      <c r="CO5" s="6" t="e">
        <f t="shared" ca="1" si="12"/>
        <v>#N/A</v>
      </c>
      <c r="CP5" s="6" t="e">
        <f t="shared" ca="1" si="12"/>
        <v>#N/A</v>
      </c>
      <c r="CQ5" s="6" t="e">
        <f t="shared" ca="1" si="12"/>
        <v>#N/A</v>
      </c>
      <c r="CR5" s="6" t="e">
        <f t="shared" ca="1" si="12"/>
        <v>#N/A</v>
      </c>
      <c r="CS5" s="6" t="e">
        <f t="shared" ca="1" si="12"/>
        <v>#N/A</v>
      </c>
      <c r="CT5" s="6" t="e">
        <f t="shared" ca="1" si="12"/>
        <v>#N/A</v>
      </c>
      <c r="CU5" s="6" t="e">
        <f t="shared" ca="1" si="12"/>
        <v>#N/A</v>
      </c>
      <c r="CV5" s="6" t="e">
        <f t="shared" ca="1" si="12"/>
        <v>#N/A</v>
      </c>
      <c r="CW5" s="6" t="e">
        <f t="shared" ca="1" si="12"/>
        <v>#N/A</v>
      </c>
      <c r="CX5" s="6" t="e">
        <f t="shared" ref="CX5" ca="1" si="13">HLOOKUP(CX4,$BC$19:$CA$20,2,0)</f>
        <v>#N/A</v>
      </c>
      <c r="IB5" s="4">
        <f t="shared" ref="IB5:IB62" si="14">IB4+1</f>
        <v>5</v>
      </c>
      <c r="IC5" s="4" t="str">
        <f t="shared" si="7"/>
        <v>E</v>
      </c>
      <c r="ID5" s="4" t="str">
        <f t="shared" ca="1" si="3"/>
        <v xml:space="preserve">Locked VBP plus CBP Total (Units) </v>
      </c>
      <c r="IE5" s="4">
        <f t="shared" ca="1" si="8"/>
        <v>2</v>
      </c>
      <c r="IF5" s="4" t="str">
        <f t="shared" ca="1" si="9"/>
        <v xml:space="preserve">Locked VBP plus CBP Total (Units) </v>
      </c>
      <c r="IG5" s="4">
        <f t="shared" ca="1" si="10"/>
        <v>0</v>
      </c>
      <c r="IH5" s="4" t="str">
        <f t="shared" ca="1" si="11"/>
        <v/>
      </c>
      <c r="II5" s="4" t="str">
        <f t="shared" ca="1" si="4"/>
        <v/>
      </c>
      <c r="IJ5" s="4" t="str">
        <f t="shared" ca="1" si="5"/>
        <v xml:space="preserve">Locked CT Value Based Plan (Units) </v>
      </c>
    </row>
    <row r="6" spans="1:256" ht="12.75" customHeight="1" outlineLevel="1">
      <c r="BA6" s="6" t="str">
        <f>D9</f>
        <v xml:space="preserve">Configuration Based Plan (Units) </v>
      </c>
      <c r="BC6" s="6">
        <f ca="1">HLOOKUP(BC4,$BC$19:$CA$21,3,0)</f>
        <v>22000</v>
      </c>
      <c r="BD6" s="6">
        <f t="shared" ref="BD6:CW6" ca="1" si="15">HLOOKUP(BD4,$BC$19:$CA$21,3,0)</f>
        <v>131300</v>
      </c>
      <c r="BE6" s="6">
        <f t="shared" ca="1" si="15"/>
        <v>159456</v>
      </c>
      <c r="BF6" s="6">
        <f t="shared" ca="1" si="15"/>
        <v>98300</v>
      </c>
      <c r="BG6" s="6">
        <f t="shared" ca="1" si="15"/>
        <v>98300</v>
      </c>
      <c r="BH6" s="6">
        <f t="shared" ca="1" si="15"/>
        <v>100600</v>
      </c>
      <c r="BI6" s="6">
        <f t="shared" ca="1" si="15"/>
        <v>100600</v>
      </c>
      <c r="BJ6" s="6">
        <f t="shared" ca="1" si="15"/>
        <v>98300</v>
      </c>
      <c r="BK6" s="6">
        <f t="shared" ca="1" si="15"/>
        <v>18789</v>
      </c>
      <c r="BL6" s="6">
        <f t="shared" ca="1" si="15"/>
        <v>827645</v>
      </c>
      <c r="BM6" s="6" t="e">
        <f t="shared" ca="1" si="15"/>
        <v>#N/A</v>
      </c>
      <c r="BN6" s="6" t="e">
        <f t="shared" ca="1" si="15"/>
        <v>#N/A</v>
      </c>
      <c r="BO6" s="6" t="e">
        <f t="shared" ca="1" si="15"/>
        <v>#N/A</v>
      </c>
      <c r="BP6" s="6" t="e">
        <f t="shared" ca="1" si="15"/>
        <v>#N/A</v>
      </c>
      <c r="BQ6" s="6" t="e">
        <f t="shared" ca="1" si="15"/>
        <v>#N/A</v>
      </c>
      <c r="BR6" s="6" t="e">
        <f t="shared" ca="1" si="15"/>
        <v>#N/A</v>
      </c>
      <c r="BS6" s="6" t="e">
        <f t="shared" ca="1" si="15"/>
        <v>#N/A</v>
      </c>
      <c r="BT6" s="6" t="e">
        <f t="shared" ca="1" si="15"/>
        <v>#N/A</v>
      </c>
      <c r="BU6" s="6" t="e">
        <f t="shared" ca="1" si="15"/>
        <v>#N/A</v>
      </c>
      <c r="BV6" s="6" t="e">
        <f t="shared" ca="1" si="15"/>
        <v>#N/A</v>
      </c>
      <c r="BW6" s="6" t="e">
        <f t="shared" ca="1" si="15"/>
        <v>#N/A</v>
      </c>
      <c r="BX6" s="6" t="e">
        <f t="shared" ca="1" si="15"/>
        <v>#N/A</v>
      </c>
      <c r="BY6" s="6" t="e">
        <f t="shared" ca="1" si="15"/>
        <v>#N/A</v>
      </c>
      <c r="BZ6" s="6" t="e">
        <f t="shared" ca="1" si="15"/>
        <v>#N/A</v>
      </c>
      <c r="CA6" s="6" t="e">
        <f t="shared" ca="1" si="15"/>
        <v>#N/A</v>
      </c>
      <c r="CB6" s="6" t="e">
        <f t="shared" ca="1" si="15"/>
        <v>#N/A</v>
      </c>
      <c r="CC6" s="6" t="e">
        <f t="shared" ca="1" si="15"/>
        <v>#N/A</v>
      </c>
      <c r="CD6" s="6" t="e">
        <f t="shared" ca="1" si="15"/>
        <v>#N/A</v>
      </c>
      <c r="CE6" s="6" t="e">
        <f t="shared" ca="1" si="15"/>
        <v>#N/A</v>
      </c>
      <c r="CF6" s="6" t="e">
        <f t="shared" ca="1" si="15"/>
        <v>#N/A</v>
      </c>
      <c r="CG6" s="6" t="e">
        <f t="shared" ca="1" si="15"/>
        <v>#N/A</v>
      </c>
      <c r="CH6" s="6" t="e">
        <f t="shared" ca="1" si="15"/>
        <v>#N/A</v>
      </c>
      <c r="CI6" s="6" t="e">
        <f t="shared" ca="1" si="15"/>
        <v>#N/A</v>
      </c>
      <c r="CJ6" s="6" t="e">
        <f t="shared" ca="1" si="15"/>
        <v>#N/A</v>
      </c>
      <c r="CK6" s="6" t="e">
        <f t="shared" ca="1" si="15"/>
        <v>#N/A</v>
      </c>
      <c r="CL6" s="6" t="e">
        <f t="shared" ca="1" si="15"/>
        <v>#N/A</v>
      </c>
      <c r="CM6" s="6" t="e">
        <f t="shared" ca="1" si="15"/>
        <v>#N/A</v>
      </c>
      <c r="CN6" s="6" t="e">
        <f t="shared" ca="1" si="15"/>
        <v>#N/A</v>
      </c>
      <c r="CO6" s="6" t="e">
        <f t="shared" ca="1" si="15"/>
        <v>#N/A</v>
      </c>
      <c r="CP6" s="6" t="e">
        <f t="shared" ca="1" si="15"/>
        <v>#N/A</v>
      </c>
      <c r="CQ6" s="6" t="e">
        <f t="shared" ca="1" si="15"/>
        <v>#N/A</v>
      </c>
      <c r="CR6" s="6" t="e">
        <f t="shared" ca="1" si="15"/>
        <v>#N/A</v>
      </c>
      <c r="CS6" s="6" t="e">
        <f t="shared" ca="1" si="15"/>
        <v>#N/A</v>
      </c>
      <c r="CT6" s="6" t="e">
        <f t="shared" ca="1" si="15"/>
        <v>#N/A</v>
      </c>
      <c r="CU6" s="6" t="e">
        <f t="shared" ca="1" si="15"/>
        <v>#N/A</v>
      </c>
      <c r="CV6" s="6" t="e">
        <f t="shared" ca="1" si="15"/>
        <v>#N/A</v>
      </c>
      <c r="CW6" s="6" t="e">
        <f t="shared" ca="1" si="15"/>
        <v>#N/A</v>
      </c>
      <c r="CX6" s="6" t="e">
        <f t="shared" ref="CX6" ca="1" si="16">HLOOKUP(CX4,$BC$19:$CA$21,3,0)</f>
        <v>#N/A</v>
      </c>
      <c r="IB6" s="4">
        <f t="shared" si="14"/>
        <v>6</v>
      </c>
      <c r="IC6" s="4" t="str">
        <f t="shared" si="7"/>
        <v>F</v>
      </c>
      <c r="ID6" s="4" t="str">
        <f t="shared" ca="1" si="3"/>
        <v xml:space="preserve">CT Value Based Plan (Units) </v>
      </c>
      <c r="IE6" s="4">
        <f t="shared" ca="1" si="8"/>
        <v>5</v>
      </c>
      <c r="IF6" s="4" t="str">
        <f t="shared" ca="1" si="9"/>
        <v xml:space="preserve">CT Value Based Plan (Units) </v>
      </c>
      <c r="IG6" s="4">
        <f t="shared" ca="1" si="10"/>
        <v>0</v>
      </c>
      <c r="IH6" s="4" t="str">
        <f t="shared" ca="1" si="11"/>
        <v/>
      </c>
      <c r="II6" s="4" t="str">
        <f t="shared" ca="1" si="4"/>
        <v/>
      </c>
      <c r="IJ6" s="4" t="str">
        <f t="shared" ca="1" si="5"/>
        <v xml:space="preserve">Locked Configuration Based Plan (Units) </v>
      </c>
    </row>
    <row r="7" spans="1:256" ht="16.5" customHeight="1" outlineLevel="1">
      <c r="D7" s="17" t="s">
        <v>66</v>
      </c>
      <c r="BA7" s="6" t="str">
        <f>D10</f>
        <v xml:space="preserve">VBP plus CBP Total (Units) </v>
      </c>
      <c r="BC7" s="6">
        <f ca="1">HLOOKUP(BC4,$BC$19:$CA$22,4,0)</f>
        <v>10000</v>
      </c>
      <c r="BD7" s="6">
        <f t="shared" ref="BD7:CW7" ca="1" si="17">HLOOKUP(BD4,$BC$19:$CA$22,4,0)</f>
        <v>131300</v>
      </c>
      <c r="BE7" s="6">
        <f t="shared" ca="1" si="17"/>
        <v>199454.87999999998</v>
      </c>
      <c r="BF7" s="6">
        <f t="shared" ca="1" si="17"/>
        <v>98300</v>
      </c>
      <c r="BG7" s="6">
        <f t="shared" ca="1" si="17"/>
        <v>98300</v>
      </c>
      <c r="BH7" s="6">
        <f t="shared" ca="1" si="17"/>
        <v>100600</v>
      </c>
      <c r="BI7" s="6">
        <f t="shared" ca="1" si="17"/>
        <v>100600</v>
      </c>
      <c r="BJ7" s="6">
        <f t="shared" ca="1" si="17"/>
        <v>98300</v>
      </c>
      <c r="BK7" s="6">
        <f t="shared" ca="1" si="17"/>
        <v>18789</v>
      </c>
      <c r="BL7" s="6">
        <f t="shared" ca="1" si="17"/>
        <v>855643.88</v>
      </c>
      <c r="BM7" s="6" t="e">
        <f t="shared" ca="1" si="17"/>
        <v>#N/A</v>
      </c>
      <c r="BN7" s="6" t="e">
        <f t="shared" ca="1" si="17"/>
        <v>#N/A</v>
      </c>
      <c r="BO7" s="6" t="e">
        <f t="shared" ca="1" si="17"/>
        <v>#N/A</v>
      </c>
      <c r="BP7" s="6" t="e">
        <f t="shared" ca="1" si="17"/>
        <v>#N/A</v>
      </c>
      <c r="BQ7" s="6" t="e">
        <f t="shared" ca="1" si="17"/>
        <v>#N/A</v>
      </c>
      <c r="BR7" s="6" t="e">
        <f t="shared" ca="1" si="17"/>
        <v>#N/A</v>
      </c>
      <c r="BS7" s="6" t="e">
        <f t="shared" ca="1" si="17"/>
        <v>#N/A</v>
      </c>
      <c r="BT7" s="6" t="e">
        <f t="shared" ca="1" si="17"/>
        <v>#N/A</v>
      </c>
      <c r="BU7" s="6" t="e">
        <f t="shared" ca="1" si="17"/>
        <v>#N/A</v>
      </c>
      <c r="BV7" s="6" t="e">
        <f t="shared" ca="1" si="17"/>
        <v>#N/A</v>
      </c>
      <c r="BW7" s="6" t="e">
        <f t="shared" ca="1" si="17"/>
        <v>#N/A</v>
      </c>
      <c r="BX7" s="6" t="e">
        <f t="shared" ca="1" si="17"/>
        <v>#N/A</v>
      </c>
      <c r="BY7" s="6" t="e">
        <f t="shared" ca="1" si="17"/>
        <v>#N/A</v>
      </c>
      <c r="BZ7" s="6" t="e">
        <f t="shared" ca="1" si="17"/>
        <v>#N/A</v>
      </c>
      <c r="CA7" s="6" t="e">
        <f t="shared" ca="1" si="17"/>
        <v>#N/A</v>
      </c>
      <c r="CB7" s="6" t="e">
        <f t="shared" ca="1" si="17"/>
        <v>#N/A</v>
      </c>
      <c r="CC7" s="6" t="e">
        <f t="shared" ca="1" si="17"/>
        <v>#N/A</v>
      </c>
      <c r="CD7" s="6" t="e">
        <f t="shared" ca="1" si="17"/>
        <v>#N/A</v>
      </c>
      <c r="CE7" s="6" t="e">
        <f t="shared" ca="1" si="17"/>
        <v>#N/A</v>
      </c>
      <c r="CF7" s="6" t="e">
        <f t="shared" ca="1" si="17"/>
        <v>#N/A</v>
      </c>
      <c r="CG7" s="6" t="e">
        <f t="shared" ca="1" si="17"/>
        <v>#N/A</v>
      </c>
      <c r="CH7" s="6" t="e">
        <f t="shared" ca="1" si="17"/>
        <v>#N/A</v>
      </c>
      <c r="CI7" s="6" t="e">
        <f t="shared" ca="1" si="17"/>
        <v>#N/A</v>
      </c>
      <c r="CJ7" s="6" t="e">
        <f t="shared" ca="1" si="17"/>
        <v>#N/A</v>
      </c>
      <c r="CK7" s="6" t="e">
        <f t="shared" ca="1" si="17"/>
        <v>#N/A</v>
      </c>
      <c r="CL7" s="6" t="e">
        <f t="shared" ca="1" si="17"/>
        <v>#N/A</v>
      </c>
      <c r="CM7" s="6" t="e">
        <f t="shared" ca="1" si="17"/>
        <v>#N/A</v>
      </c>
      <c r="CN7" s="6" t="e">
        <f t="shared" ca="1" si="17"/>
        <v>#N/A</v>
      </c>
      <c r="CO7" s="6" t="e">
        <f t="shared" ca="1" si="17"/>
        <v>#N/A</v>
      </c>
      <c r="CP7" s="6" t="e">
        <f t="shared" ca="1" si="17"/>
        <v>#N/A</v>
      </c>
      <c r="CQ7" s="6" t="e">
        <f t="shared" ca="1" si="17"/>
        <v>#N/A</v>
      </c>
      <c r="CR7" s="6" t="e">
        <f t="shared" ca="1" si="17"/>
        <v>#N/A</v>
      </c>
      <c r="CS7" s="6" t="e">
        <f t="shared" ca="1" si="17"/>
        <v>#N/A</v>
      </c>
      <c r="CT7" s="6" t="e">
        <f t="shared" ca="1" si="17"/>
        <v>#N/A</v>
      </c>
      <c r="CU7" s="6" t="e">
        <f t="shared" ca="1" si="17"/>
        <v>#N/A</v>
      </c>
      <c r="CV7" s="6" t="e">
        <f t="shared" ca="1" si="17"/>
        <v>#N/A</v>
      </c>
      <c r="CW7" s="6" t="e">
        <f t="shared" ca="1" si="17"/>
        <v>#N/A</v>
      </c>
      <c r="CX7" s="6" t="e">
        <f t="shared" ref="CX7" ca="1" si="18">HLOOKUP(CX4,$BC$19:$CA$22,4,0)</f>
        <v>#N/A</v>
      </c>
      <c r="IB7" s="4">
        <f t="shared" si="14"/>
        <v>7</v>
      </c>
      <c r="IC7" s="4" t="str">
        <f t="shared" si="7"/>
        <v>G</v>
      </c>
      <c r="ID7" s="4" t="str">
        <f t="shared" ca="1" si="3"/>
        <v xml:space="preserve">Configuration Based Plan (Units) </v>
      </c>
      <c r="IE7" s="4">
        <f t="shared" ca="1" si="8"/>
        <v>6</v>
      </c>
      <c r="IF7" s="4" t="str">
        <f t="shared" ca="1" si="9"/>
        <v xml:space="preserve">Configuration Based Plan (Units) </v>
      </c>
      <c r="IG7" s="4">
        <f t="shared" ca="1" si="10"/>
        <v>0</v>
      </c>
      <c r="IH7" s="4" t="str">
        <f t="shared" ca="1" si="11"/>
        <v/>
      </c>
      <c r="II7" s="4" t="str">
        <f t="shared" ca="1" si="4"/>
        <v/>
      </c>
      <c r="IJ7" s="4" t="str">
        <f t="shared" ca="1" si="5"/>
        <v xml:space="preserve">CT Value Based Plan (Units) </v>
      </c>
    </row>
    <row r="8" spans="1:256" ht="12.75" customHeight="1" outlineLevel="1">
      <c r="D8" s="18" t="s">
        <v>113</v>
      </c>
      <c r="IB8" s="4">
        <f t="shared" si="14"/>
        <v>8</v>
      </c>
      <c r="IC8" s="4" t="str">
        <f t="shared" si="7"/>
        <v>H</v>
      </c>
      <c r="ID8" s="4" t="str">
        <f t="shared" ca="1" si="3"/>
        <v xml:space="preserve">VBP plus CBP Total (Units) </v>
      </c>
      <c r="IE8" s="4">
        <f t="shared" ca="1" si="8"/>
        <v>1</v>
      </c>
      <c r="IF8" s="4" t="str">
        <f t="shared" ca="1" si="9"/>
        <v xml:space="preserve">VBP plus CBP Total (Units) </v>
      </c>
      <c r="IG8" s="4">
        <f t="shared" ca="1" si="10"/>
        <v>0</v>
      </c>
      <c r="IH8" s="4" t="str">
        <f t="shared" ca="1" si="11"/>
        <v/>
      </c>
      <c r="II8" s="4" t="str">
        <f t="shared" ca="1" si="4"/>
        <v/>
      </c>
      <c r="IJ8" s="4" t="str">
        <f t="shared" ca="1" si="5"/>
        <v xml:space="preserve">Configuration Based Plan (Units) </v>
      </c>
    </row>
    <row r="9" spans="1:256" ht="12.75" customHeight="1" outlineLevel="1">
      <c r="D9" s="19" t="s">
        <v>115</v>
      </c>
      <c r="BC9" s="6" t="str">
        <f t="shared" ref="BC9:CH9" ca="1" si="19">VLOOKUP(BC2,$IQ$36:$IR$87,2,0)</f>
        <v>F</v>
      </c>
      <c r="BD9" s="6" t="str">
        <f t="shared" ca="1" si="19"/>
        <v>G</v>
      </c>
      <c r="BE9" s="6" t="str">
        <f t="shared" ca="1" si="19"/>
        <v>H</v>
      </c>
      <c r="BF9" s="6" t="str">
        <f t="shared" ca="1" si="19"/>
        <v>I</v>
      </c>
      <c r="BG9" s="6" t="str">
        <f t="shared" ca="1" si="19"/>
        <v>J</v>
      </c>
      <c r="BH9" s="6" t="str">
        <f t="shared" ca="1" si="19"/>
        <v>K</v>
      </c>
      <c r="BI9" s="6" t="str">
        <f t="shared" ca="1" si="19"/>
        <v>L</v>
      </c>
      <c r="BJ9" s="6" t="str">
        <f t="shared" ca="1" si="19"/>
        <v>M</v>
      </c>
      <c r="BK9" s="6" t="str">
        <f t="shared" ca="1" si="19"/>
        <v>N</v>
      </c>
      <c r="BL9" s="6" t="str">
        <f t="shared" ca="1" si="19"/>
        <v>O</v>
      </c>
      <c r="BM9" s="6" t="str">
        <f t="shared" ca="1" si="19"/>
        <v>P</v>
      </c>
      <c r="BN9" s="6" t="str">
        <f t="shared" ca="1" si="19"/>
        <v>Q</v>
      </c>
      <c r="BO9" s="6" t="str">
        <f t="shared" ca="1" si="19"/>
        <v>R</v>
      </c>
      <c r="BP9" s="6" t="str">
        <f t="shared" ca="1" si="19"/>
        <v>S</v>
      </c>
      <c r="BQ9" s="6" t="str">
        <f t="shared" ca="1" si="19"/>
        <v>T</v>
      </c>
      <c r="BR9" s="6" t="str">
        <f t="shared" ca="1" si="19"/>
        <v>U</v>
      </c>
      <c r="BS9" s="6" t="str">
        <f t="shared" ca="1" si="19"/>
        <v>V</v>
      </c>
      <c r="BT9" s="6" t="str">
        <f t="shared" ca="1" si="19"/>
        <v>W</v>
      </c>
      <c r="BU9" s="6" t="str">
        <f t="shared" ca="1" si="19"/>
        <v>X</v>
      </c>
      <c r="BV9" s="6" t="str">
        <f t="shared" ca="1" si="19"/>
        <v>Y</v>
      </c>
      <c r="BW9" s="6" t="str">
        <f t="shared" ca="1" si="19"/>
        <v>Z</v>
      </c>
      <c r="BX9" s="6" t="str">
        <f t="shared" ca="1" si="19"/>
        <v>AA</v>
      </c>
      <c r="BY9" s="6" t="str">
        <f t="shared" ca="1" si="19"/>
        <v>AB</v>
      </c>
      <c r="BZ9" s="6" t="str">
        <f t="shared" ca="1" si="19"/>
        <v>AC</v>
      </c>
      <c r="CA9" s="6" t="str">
        <f t="shared" ca="1" si="19"/>
        <v>AD</v>
      </c>
      <c r="CB9" s="6" t="str">
        <f t="shared" ca="1" si="19"/>
        <v>AE</v>
      </c>
      <c r="CC9" s="6" t="str">
        <f t="shared" ca="1" si="19"/>
        <v>AF</v>
      </c>
      <c r="CD9" s="6" t="str">
        <f t="shared" ca="1" si="19"/>
        <v>AG</v>
      </c>
      <c r="CE9" s="6" t="str">
        <f t="shared" ca="1" si="19"/>
        <v>AH</v>
      </c>
      <c r="CF9" s="6" t="str">
        <f t="shared" ca="1" si="19"/>
        <v>AI</v>
      </c>
      <c r="CG9" s="6" t="str">
        <f t="shared" ca="1" si="19"/>
        <v>AJ</v>
      </c>
      <c r="CH9" s="6" t="str">
        <f t="shared" ca="1" si="19"/>
        <v>AK</v>
      </c>
      <c r="CI9" s="6" t="str">
        <f t="shared" ref="CI9:CY9" ca="1" si="20">VLOOKUP(CI2,$IQ$36:$IR$87,2,0)</f>
        <v>AL</v>
      </c>
      <c r="CJ9" s="6" t="str">
        <f t="shared" ca="1" si="20"/>
        <v>AM</v>
      </c>
      <c r="CK9" s="6" t="str">
        <f t="shared" ca="1" si="20"/>
        <v>AN</v>
      </c>
      <c r="CL9" s="6" t="str">
        <f t="shared" ca="1" si="20"/>
        <v>AO</v>
      </c>
      <c r="CM9" s="6" t="str">
        <f t="shared" ca="1" si="20"/>
        <v>AP</v>
      </c>
      <c r="CN9" s="6" t="str">
        <f t="shared" ca="1" si="20"/>
        <v>AQ</v>
      </c>
      <c r="CO9" s="6" t="str">
        <f t="shared" ca="1" si="20"/>
        <v>AR</v>
      </c>
      <c r="CP9" s="6" t="str">
        <f t="shared" ca="1" si="20"/>
        <v>AS</v>
      </c>
      <c r="CQ9" s="6" t="str">
        <f t="shared" ca="1" si="20"/>
        <v>AT</v>
      </c>
      <c r="CR9" s="6" t="str">
        <f t="shared" ca="1" si="20"/>
        <v>AU</v>
      </c>
      <c r="CS9" s="6" t="str">
        <f t="shared" ca="1" si="20"/>
        <v>AV</v>
      </c>
      <c r="CT9" s="6" t="str">
        <f t="shared" ca="1" si="20"/>
        <v>AW</v>
      </c>
      <c r="CU9" s="6" t="str">
        <f t="shared" ca="1" si="20"/>
        <v>AX</v>
      </c>
      <c r="CV9" s="6" t="str">
        <f t="shared" ca="1" si="20"/>
        <v>AY</v>
      </c>
      <c r="CW9" s="6" t="str">
        <f t="shared" ca="1" si="20"/>
        <v>AZ</v>
      </c>
      <c r="CX9" s="6" t="e">
        <f t="shared" ca="1" si="20"/>
        <v>#N/A</v>
      </c>
      <c r="CY9" s="6" t="e">
        <f t="shared" ca="1" si="20"/>
        <v>#N/A</v>
      </c>
      <c r="IB9" s="4">
        <f t="shared" si="14"/>
        <v>9</v>
      </c>
      <c r="IC9" s="4" t="str">
        <f t="shared" si="7"/>
        <v>I</v>
      </c>
      <c r="ID9" s="4" t="str">
        <f t="shared" ca="1" si="3"/>
        <v xml:space="preserve"> </v>
      </c>
      <c r="IE9" s="4">
        <f t="shared" ca="1" si="8"/>
        <v>60</v>
      </c>
      <c r="IF9" s="4" t="str">
        <f t="shared" ca="1" si="9"/>
        <v xml:space="preserve"> </v>
      </c>
      <c r="IG9" s="4">
        <f t="shared" ca="1" si="10"/>
        <v>0</v>
      </c>
      <c r="IH9" s="4" t="str">
        <f t="shared" ca="1" si="11"/>
        <v/>
      </c>
      <c r="II9" s="4" t="str">
        <f t="shared" ca="1" si="4"/>
        <v/>
      </c>
      <c r="IJ9" s="4" t="str">
        <f t="shared" ca="1" si="5"/>
        <v/>
      </c>
    </row>
    <row r="10" spans="1:256" ht="12.75" customHeight="1" outlineLevel="1">
      <c r="D10" s="20" t="s">
        <v>117</v>
      </c>
      <c r="BC10" s="7">
        <f ca="1">IF(INDIRECT(BC9&amp;$BC$1)="","",INDIRECT(BC9&amp;$BC$1))</f>
        <v>41119</v>
      </c>
      <c r="BD10" s="7">
        <f t="shared" ref="BD10:CY10" ca="1" si="21">IF(INDIRECT(BD9&amp;$BC$1)="","",INDIRECT(BD9&amp;$BC$1))</f>
        <v>41147</v>
      </c>
      <c r="BE10" s="7">
        <f t="shared" ca="1" si="21"/>
        <v>41182</v>
      </c>
      <c r="BF10" s="7">
        <f t="shared" ca="1" si="21"/>
        <v>41210</v>
      </c>
      <c r="BG10" s="7">
        <f t="shared" ca="1" si="21"/>
        <v>41238</v>
      </c>
      <c r="BH10" s="7">
        <f t="shared" ca="1" si="21"/>
        <v>41273</v>
      </c>
      <c r="BI10" s="7">
        <f t="shared" ca="1" si="21"/>
        <v>41308</v>
      </c>
      <c r="BJ10" s="7">
        <f t="shared" ca="1" si="21"/>
        <v>41336</v>
      </c>
      <c r="BK10" s="7">
        <f t="shared" ca="1" si="21"/>
        <v>41371</v>
      </c>
      <c r="BL10" s="7" t="str">
        <f t="shared" ca="1" si="21"/>
        <v>Grand Total</v>
      </c>
      <c r="BM10" s="7" t="str">
        <f t="shared" ca="1" si="21"/>
        <v/>
      </c>
      <c r="BN10" s="7" t="str">
        <f t="shared" ca="1" si="21"/>
        <v/>
      </c>
      <c r="BO10" s="7" t="str">
        <f t="shared" ca="1" si="21"/>
        <v/>
      </c>
      <c r="BP10" s="7" t="str">
        <f t="shared" ca="1" si="21"/>
        <v/>
      </c>
      <c r="BQ10" s="7" t="str">
        <f t="shared" ca="1" si="21"/>
        <v/>
      </c>
      <c r="BR10" s="7" t="str">
        <f t="shared" ca="1" si="21"/>
        <v/>
      </c>
      <c r="BS10" s="7" t="str">
        <f t="shared" ca="1" si="21"/>
        <v/>
      </c>
      <c r="BT10" s="7" t="str">
        <f t="shared" ca="1" si="21"/>
        <v/>
      </c>
      <c r="BU10" s="7" t="str">
        <f t="shared" ca="1" si="21"/>
        <v/>
      </c>
      <c r="BV10" s="7" t="str">
        <f t="shared" ca="1" si="21"/>
        <v/>
      </c>
      <c r="BW10" s="7" t="str">
        <f t="shared" ca="1" si="21"/>
        <v/>
      </c>
      <c r="BX10" s="7" t="str">
        <f t="shared" ca="1" si="21"/>
        <v/>
      </c>
      <c r="BY10" s="7" t="str">
        <f t="shared" ca="1" si="21"/>
        <v/>
      </c>
      <c r="BZ10" s="7" t="str">
        <f t="shared" ca="1" si="21"/>
        <v/>
      </c>
      <c r="CA10" s="7" t="str">
        <f t="shared" ca="1" si="21"/>
        <v/>
      </c>
      <c r="CB10" s="7" t="str">
        <f t="shared" ca="1" si="21"/>
        <v/>
      </c>
      <c r="CC10" s="7" t="str">
        <f t="shared" ca="1" si="21"/>
        <v/>
      </c>
      <c r="CD10" s="7" t="str">
        <f t="shared" ca="1" si="21"/>
        <v/>
      </c>
      <c r="CE10" s="7" t="str">
        <f t="shared" ca="1" si="21"/>
        <v/>
      </c>
      <c r="CF10" s="7" t="str">
        <f t="shared" ca="1" si="21"/>
        <v/>
      </c>
      <c r="CG10" s="7" t="str">
        <f t="shared" ca="1" si="21"/>
        <v/>
      </c>
      <c r="CH10" s="7" t="str">
        <f t="shared" ca="1" si="21"/>
        <v/>
      </c>
      <c r="CI10" s="7" t="str">
        <f t="shared" ca="1" si="21"/>
        <v/>
      </c>
      <c r="CJ10" s="7" t="str">
        <f t="shared" ca="1" si="21"/>
        <v/>
      </c>
      <c r="CK10" s="7" t="str">
        <f t="shared" ca="1" si="21"/>
        <v/>
      </c>
      <c r="CL10" s="7" t="str">
        <f t="shared" ca="1" si="21"/>
        <v/>
      </c>
      <c r="CM10" s="7" t="str">
        <f t="shared" ca="1" si="21"/>
        <v/>
      </c>
      <c r="CN10" s="7" t="str">
        <f t="shared" ca="1" si="21"/>
        <v/>
      </c>
      <c r="CO10" s="7" t="str">
        <f t="shared" ca="1" si="21"/>
        <v/>
      </c>
      <c r="CP10" s="7" t="str">
        <f t="shared" ca="1" si="21"/>
        <v/>
      </c>
      <c r="CQ10" s="7" t="str">
        <f t="shared" ca="1" si="21"/>
        <v/>
      </c>
      <c r="CR10" s="7" t="str">
        <f t="shared" ca="1" si="21"/>
        <v/>
      </c>
      <c r="CS10" s="7" t="str">
        <f t="shared" ca="1" si="21"/>
        <v/>
      </c>
      <c r="CT10" s="7" t="str">
        <f t="shared" ca="1" si="21"/>
        <v/>
      </c>
      <c r="CU10" s="7" t="str">
        <f t="shared" ca="1" si="21"/>
        <v/>
      </c>
      <c r="CV10" s="7" t="str">
        <f t="shared" ca="1" si="21"/>
        <v/>
      </c>
      <c r="CW10" s="7" t="str">
        <f t="shared" ca="1" si="21"/>
        <v/>
      </c>
      <c r="CX10" s="7" t="e">
        <f t="shared" ca="1" si="21"/>
        <v>#N/A</v>
      </c>
      <c r="CY10" s="7" t="e">
        <f t="shared" ca="1" si="21"/>
        <v>#N/A</v>
      </c>
      <c r="IB10" s="4">
        <f t="shared" si="14"/>
        <v>10</v>
      </c>
      <c r="IC10" s="4" t="str">
        <f t="shared" si="7"/>
        <v>J</v>
      </c>
      <c r="ID10" s="4" t="str">
        <f t="shared" ca="1" si="3"/>
        <v xml:space="preserve"> </v>
      </c>
      <c r="IE10" s="4">
        <f t="shared" ca="1" si="8"/>
        <v>60</v>
      </c>
      <c r="IF10" s="4" t="str">
        <f t="shared" ca="1" si="9"/>
        <v xml:space="preserve"> </v>
      </c>
      <c r="IG10" s="4">
        <f t="shared" ca="1" si="10"/>
        <v>0</v>
      </c>
      <c r="IH10" s="4" t="str">
        <f t="shared" ca="1" si="11"/>
        <v/>
      </c>
      <c r="II10" s="4" t="str">
        <f t="shared" ca="1" si="4"/>
        <v/>
      </c>
      <c r="IJ10" s="4" t="str">
        <f t="shared" ca="1" si="5"/>
        <v/>
      </c>
    </row>
    <row r="11" spans="1:256" ht="12.75" customHeight="1" outlineLevel="1">
      <c r="IB11" s="4">
        <f t="shared" si="14"/>
        <v>11</v>
      </c>
      <c r="IC11" s="4" t="str">
        <f t="shared" si="7"/>
        <v>K</v>
      </c>
      <c r="ID11" s="4" t="str">
        <f t="shared" ca="1" si="3"/>
        <v xml:space="preserve"> </v>
      </c>
      <c r="IE11" s="4">
        <f t="shared" ca="1" si="8"/>
        <v>60</v>
      </c>
      <c r="IF11" s="4" t="str">
        <f t="shared" ca="1" si="9"/>
        <v xml:space="preserve"> </v>
      </c>
      <c r="IG11" s="4">
        <f t="shared" ca="1" si="10"/>
        <v>0</v>
      </c>
      <c r="IH11" s="4" t="str">
        <f t="shared" ca="1" si="11"/>
        <v/>
      </c>
      <c r="II11" s="4" t="str">
        <f t="shared" ca="1" si="4"/>
        <v/>
      </c>
      <c r="IJ11" s="4" t="str">
        <f t="shared" ca="1" si="5"/>
        <v/>
      </c>
    </row>
    <row r="12" spans="1:256" ht="12.75" customHeight="1" outlineLevel="1">
      <c r="M12" s="8"/>
      <c r="IB12" s="4">
        <f t="shared" si="14"/>
        <v>12</v>
      </c>
      <c r="IC12" s="4" t="str">
        <f t="shared" si="7"/>
        <v>L</v>
      </c>
      <c r="ID12" s="4" t="str">
        <f t="shared" ca="1" si="3"/>
        <v xml:space="preserve"> </v>
      </c>
      <c r="IE12" s="4">
        <f t="shared" ca="1" si="8"/>
        <v>60</v>
      </c>
      <c r="IF12" s="4" t="str">
        <f t="shared" ca="1" si="9"/>
        <v xml:space="preserve"> </v>
      </c>
      <c r="IG12" s="4">
        <f t="shared" ca="1" si="10"/>
        <v>0</v>
      </c>
      <c r="IH12" s="4" t="str">
        <f t="shared" ca="1" si="11"/>
        <v/>
      </c>
      <c r="II12" s="4" t="str">
        <f t="shared" ca="1" si="4"/>
        <v/>
      </c>
      <c r="IJ12" s="4" t="str">
        <f t="shared" ca="1" si="5"/>
        <v/>
      </c>
    </row>
    <row r="13" spans="1:256" ht="12.75" customHeight="1" outlineLevel="1">
      <c r="B13"/>
      <c r="C13"/>
      <c r="M13" s="8"/>
      <c r="IB13" s="4">
        <f t="shared" si="14"/>
        <v>13</v>
      </c>
      <c r="IC13" s="4" t="str">
        <f t="shared" si="7"/>
        <v>M</v>
      </c>
      <c r="ID13" s="4" t="str">
        <f t="shared" ca="1" si="3"/>
        <v xml:space="preserve"> </v>
      </c>
      <c r="IE13" s="4">
        <f t="shared" ca="1" si="8"/>
        <v>60</v>
      </c>
      <c r="IF13" s="4" t="str">
        <f t="shared" ca="1" si="9"/>
        <v xml:space="preserve"> </v>
      </c>
      <c r="IG13" s="4">
        <f t="shared" ca="1" si="10"/>
        <v>0</v>
      </c>
      <c r="IH13" s="4" t="str">
        <f t="shared" ca="1" si="11"/>
        <v/>
      </c>
      <c r="II13" s="4" t="str">
        <f t="shared" ca="1" si="4"/>
        <v/>
      </c>
      <c r="IJ13" s="4" t="str">
        <f t="shared" ca="1" si="5"/>
        <v/>
      </c>
      <c r="IV13" s="6" t="s">
        <v>4</v>
      </c>
    </row>
    <row r="14" spans="1:256" ht="12.75" customHeight="1" outlineLevel="1">
      <c r="B14"/>
      <c r="C14"/>
      <c r="M14" s="8"/>
      <c r="IB14" s="4">
        <f t="shared" si="14"/>
        <v>14</v>
      </c>
      <c r="IC14" s="4" t="str">
        <f t="shared" si="7"/>
        <v>N</v>
      </c>
      <c r="ID14" s="4" t="str">
        <f t="shared" ca="1" si="3"/>
        <v xml:space="preserve"> </v>
      </c>
      <c r="IE14" s="4">
        <f t="shared" ca="1" si="8"/>
        <v>60</v>
      </c>
      <c r="IF14" s="4" t="str">
        <f t="shared" ca="1" si="9"/>
        <v xml:space="preserve"> </v>
      </c>
      <c r="IG14" s="4">
        <f t="shared" ca="1" si="10"/>
        <v>0</v>
      </c>
      <c r="IH14" s="4" t="str">
        <f t="shared" ca="1" si="11"/>
        <v/>
      </c>
      <c r="II14" s="4" t="str">
        <f t="shared" ca="1" si="4"/>
        <v/>
      </c>
      <c r="IJ14" s="4" t="str">
        <f t="shared" ca="1" si="5"/>
        <v/>
      </c>
    </row>
    <row r="15" spans="1:256" ht="12.75" customHeight="1" outlineLevel="1">
      <c r="B15"/>
      <c r="C15"/>
      <c r="M15" s="8"/>
      <c r="IB15" s="4">
        <f t="shared" si="14"/>
        <v>15</v>
      </c>
      <c r="IC15" s="4" t="str">
        <f t="shared" si="7"/>
        <v>O</v>
      </c>
      <c r="ID15" s="4" t="str">
        <f t="shared" ca="1" si="3"/>
        <v xml:space="preserve"> </v>
      </c>
      <c r="IE15" s="4">
        <f t="shared" ca="1" si="8"/>
        <v>60</v>
      </c>
      <c r="IF15" s="4" t="str">
        <f t="shared" ca="1" si="9"/>
        <v xml:space="preserve"> </v>
      </c>
      <c r="IG15" s="4">
        <f t="shared" ca="1" si="10"/>
        <v>0</v>
      </c>
      <c r="IH15" s="4" t="str">
        <f t="shared" ca="1" si="11"/>
        <v/>
      </c>
      <c r="II15" s="4" t="str">
        <f t="shared" ca="1" si="4"/>
        <v/>
      </c>
      <c r="IJ15" s="4" t="str">
        <f t="shared" ca="1" si="5"/>
        <v/>
      </c>
    </row>
    <row r="16" spans="1:256" ht="12.75" customHeight="1" outlineLevel="1">
      <c r="B16" s="23" t="s">
        <v>126</v>
      </c>
      <c r="C16" s="24" t="s">
        <v>64</v>
      </c>
      <c r="E16" s="8"/>
      <c r="F16" s="8"/>
      <c r="G16" s="8"/>
      <c r="M16" s="8"/>
      <c r="IB16" s="4">
        <f t="shared" si="14"/>
        <v>16</v>
      </c>
      <c r="IC16" s="4" t="str">
        <f t="shared" si="7"/>
        <v>P</v>
      </c>
      <c r="ID16" s="4" t="str">
        <f t="shared" ca="1" si="3"/>
        <v xml:space="preserve"> </v>
      </c>
      <c r="IE16" s="4">
        <f t="shared" ca="1" si="8"/>
        <v>60</v>
      </c>
      <c r="IF16" s="4" t="str">
        <f t="shared" ca="1" si="9"/>
        <v xml:space="preserve"> </v>
      </c>
      <c r="IG16" s="4">
        <f t="shared" ca="1" si="10"/>
        <v>0</v>
      </c>
      <c r="IH16" s="4" t="str">
        <f t="shared" ca="1" si="11"/>
        <v/>
      </c>
      <c r="II16" s="4" t="str">
        <f t="shared" ca="1" si="4"/>
        <v/>
      </c>
      <c r="IJ16" s="4" t="str">
        <f t="shared" ca="1" si="5"/>
        <v/>
      </c>
    </row>
    <row r="17" spans="2:256" ht="12.75" customHeight="1">
      <c r="B17" s="23" t="s">
        <v>128</v>
      </c>
      <c r="C17" s="24" t="s">
        <v>64</v>
      </c>
      <c r="E17" s="8"/>
      <c r="F17" s="8"/>
      <c r="G17" s="8"/>
      <c r="M17" s="8"/>
      <c r="BC17" s="6" t="str">
        <f t="shared" ref="BC17:CW17" ca="1" si="22">$IS$20&amp;$IS$19+1&amp;":"&amp;$IS$20&amp;50000</f>
        <v>E24:E50000</v>
      </c>
      <c r="BD17" s="6" t="str">
        <f t="shared" ca="1" si="22"/>
        <v>E24:E50000</v>
      </c>
      <c r="BE17" s="6" t="str">
        <f t="shared" ca="1" si="22"/>
        <v>E24:E50000</v>
      </c>
      <c r="BF17" s="6" t="str">
        <f t="shared" ca="1" si="22"/>
        <v>E24:E50000</v>
      </c>
      <c r="BG17" s="6" t="str">
        <f t="shared" ca="1" si="22"/>
        <v>E24:E50000</v>
      </c>
      <c r="BH17" s="6" t="str">
        <f t="shared" ca="1" si="22"/>
        <v>E24:E50000</v>
      </c>
      <c r="BI17" s="6" t="str">
        <f t="shared" ca="1" si="22"/>
        <v>E24:E50000</v>
      </c>
      <c r="BJ17" s="6" t="str">
        <f t="shared" ca="1" si="22"/>
        <v>E24:E50000</v>
      </c>
      <c r="BK17" s="6" t="str">
        <f t="shared" ca="1" si="22"/>
        <v>E24:E50000</v>
      </c>
      <c r="BL17" s="6" t="str">
        <f t="shared" ca="1" si="22"/>
        <v>E24:E50000</v>
      </c>
      <c r="BM17" s="6" t="str">
        <f t="shared" ca="1" si="22"/>
        <v>E24:E50000</v>
      </c>
      <c r="BN17" s="6" t="str">
        <f t="shared" ca="1" si="22"/>
        <v>E24:E50000</v>
      </c>
      <c r="BO17" s="6" t="str">
        <f t="shared" ca="1" si="22"/>
        <v>E24:E50000</v>
      </c>
      <c r="BP17" s="6" t="str">
        <f t="shared" ca="1" si="22"/>
        <v>E24:E50000</v>
      </c>
      <c r="BQ17" s="6" t="str">
        <f t="shared" ca="1" si="22"/>
        <v>E24:E50000</v>
      </c>
      <c r="BR17" s="6" t="str">
        <f t="shared" ca="1" si="22"/>
        <v>E24:E50000</v>
      </c>
      <c r="BS17" s="6" t="str">
        <f t="shared" ca="1" si="22"/>
        <v>E24:E50000</v>
      </c>
      <c r="BT17" s="6" t="str">
        <f t="shared" ca="1" si="22"/>
        <v>E24:E50000</v>
      </c>
      <c r="BU17" s="6" t="str">
        <f t="shared" ca="1" si="22"/>
        <v>E24:E50000</v>
      </c>
      <c r="BV17" s="6" t="str">
        <f t="shared" ca="1" si="22"/>
        <v>E24:E50000</v>
      </c>
      <c r="BW17" s="6" t="str">
        <f t="shared" ca="1" si="22"/>
        <v>E24:E50000</v>
      </c>
      <c r="BX17" s="6" t="str">
        <f t="shared" ca="1" si="22"/>
        <v>E24:E50000</v>
      </c>
      <c r="BY17" s="6" t="str">
        <f t="shared" ca="1" si="22"/>
        <v>E24:E50000</v>
      </c>
      <c r="BZ17" s="6" t="str">
        <f t="shared" ca="1" si="22"/>
        <v>E24:E50000</v>
      </c>
      <c r="CA17" s="6" t="str">
        <f t="shared" ca="1" si="22"/>
        <v>E24:E50000</v>
      </c>
      <c r="CB17" s="6" t="str">
        <f t="shared" ca="1" si="22"/>
        <v>E24:E50000</v>
      </c>
      <c r="CC17" s="6" t="str">
        <f t="shared" ca="1" si="22"/>
        <v>E24:E50000</v>
      </c>
      <c r="CD17" s="6" t="str">
        <f t="shared" ca="1" si="22"/>
        <v>E24:E50000</v>
      </c>
      <c r="CE17" s="6" t="str">
        <f t="shared" ca="1" si="22"/>
        <v>E24:E50000</v>
      </c>
      <c r="CF17" s="6" t="str">
        <f t="shared" ca="1" si="22"/>
        <v>E24:E50000</v>
      </c>
      <c r="CG17" s="6" t="str">
        <f t="shared" ca="1" si="22"/>
        <v>E24:E50000</v>
      </c>
      <c r="CH17" s="6" t="str">
        <f t="shared" ca="1" si="22"/>
        <v>E24:E50000</v>
      </c>
      <c r="CI17" s="6" t="str">
        <f t="shared" ca="1" si="22"/>
        <v>E24:E50000</v>
      </c>
      <c r="CJ17" s="6" t="str">
        <f t="shared" ca="1" si="22"/>
        <v>E24:E50000</v>
      </c>
      <c r="CK17" s="6" t="str">
        <f t="shared" ca="1" si="22"/>
        <v>E24:E50000</v>
      </c>
      <c r="CL17" s="6" t="str">
        <f t="shared" ca="1" si="22"/>
        <v>E24:E50000</v>
      </c>
      <c r="CM17" s="6" t="str">
        <f t="shared" ca="1" si="22"/>
        <v>E24:E50000</v>
      </c>
      <c r="CN17" s="6" t="str">
        <f t="shared" ca="1" si="22"/>
        <v>E24:E50000</v>
      </c>
      <c r="CO17" s="6" t="str">
        <f t="shared" ca="1" si="22"/>
        <v>E24:E50000</v>
      </c>
      <c r="CP17" s="6" t="str">
        <f t="shared" ca="1" si="22"/>
        <v>E24:E50000</v>
      </c>
      <c r="CQ17" s="6" t="str">
        <f t="shared" ca="1" si="22"/>
        <v>E24:E50000</v>
      </c>
      <c r="CR17" s="6" t="str">
        <f t="shared" ca="1" si="22"/>
        <v>E24:E50000</v>
      </c>
      <c r="CS17" s="6" t="str">
        <f t="shared" ca="1" si="22"/>
        <v>E24:E50000</v>
      </c>
      <c r="CT17" s="6" t="str">
        <f t="shared" ca="1" si="22"/>
        <v>E24:E50000</v>
      </c>
      <c r="CU17" s="6" t="str">
        <f t="shared" ca="1" si="22"/>
        <v>E24:E50000</v>
      </c>
      <c r="CV17" s="6" t="str">
        <f t="shared" ca="1" si="22"/>
        <v>E24:E50000</v>
      </c>
      <c r="CW17" s="6" t="str">
        <f t="shared" ca="1" si="22"/>
        <v>E24:E50000</v>
      </c>
      <c r="IB17" s="4">
        <f t="shared" si="14"/>
        <v>17</v>
      </c>
      <c r="IC17" s="4" t="str">
        <f t="shared" si="7"/>
        <v>Q</v>
      </c>
      <c r="ID17" s="4" t="str">
        <f t="shared" ca="1" si="3"/>
        <v xml:space="preserve"> </v>
      </c>
      <c r="IE17" s="4">
        <f t="shared" ca="1" si="8"/>
        <v>60</v>
      </c>
      <c r="IF17" s="4" t="str">
        <f t="shared" ca="1" si="9"/>
        <v xml:space="preserve"> </v>
      </c>
      <c r="IG17" s="4">
        <f t="shared" ca="1" si="10"/>
        <v>0</v>
      </c>
      <c r="IH17" s="4" t="str">
        <f t="shared" ca="1" si="11"/>
        <v/>
      </c>
      <c r="II17" s="4" t="str">
        <f t="shared" ca="1" si="4"/>
        <v/>
      </c>
      <c r="IJ17" s="4" t="str">
        <f t="shared" ca="1" si="5"/>
        <v/>
      </c>
      <c r="IV17" s="9"/>
    </row>
    <row r="18" spans="2:256">
      <c r="B18" s="23" t="s">
        <v>137</v>
      </c>
      <c r="C18" s="24" t="s">
        <v>64</v>
      </c>
      <c r="D18" s="8"/>
      <c r="E18" s="8"/>
      <c r="F18" s="8"/>
      <c r="G18" s="8"/>
      <c r="M18" s="8"/>
      <c r="BC18" s="6" t="str">
        <f t="shared" ref="BC18:CW18" ca="1" si="23">BC9&amp;$IS$19+1&amp;":"&amp;BC9&amp;50000</f>
        <v>F24:F50000</v>
      </c>
      <c r="BD18" s="6" t="str">
        <f t="shared" ca="1" si="23"/>
        <v>G24:G50000</v>
      </c>
      <c r="BE18" s="6" t="str">
        <f t="shared" ca="1" si="23"/>
        <v>H24:H50000</v>
      </c>
      <c r="BF18" s="6" t="str">
        <f t="shared" ca="1" si="23"/>
        <v>I24:I50000</v>
      </c>
      <c r="BG18" s="6" t="str">
        <f t="shared" ca="1" si="23"/>
        <v>J24:J50000</v>
      </c>
      <c r="BH18" s="6" t="str">
        <f t="shared" ca="1" si="23"/>
        <v>K24:K50000</v>
      </c>
      <c r="BI18" s="6" t="str">
        <f t="shared" ca="1" si="23"/>
        <v>L24:L50000</v>
      </c>
      <c r="BJ18" s="6" t="str">
        <f t="shared" ca="1" si="23"/>
        <v>M24:M50000</v>
      </c>
      <c r="BK18" s="6" t="str">
        <f t="shared" ca="1" si="23"/>
        <v>N24:N50000</v>
      </c>
      <c r="BL18" s="6" t="str">
        <f t="shared" ca="1" si="23"/>
        <v>O24:O50000</v>
      </c>
      <c r="BM18" s="6" t="str">
        <f t="shared" ca="1" si="23"/>
        <v>P24:P50000</v>
      </c>
      <c r="BN18" s="6" t="str">
        <f t="shared" ca="1" si="23"/>
        <v>Q24:Q50000</v>
      </c>
      <c r="BO18" s="6" t="str">
        <f t="shared" ca="1" si="23"/>
        <v>R24:R50000</v>
      </c>
      <c r="BP18" s="6" t="str">
        <f t="shared" ca="1" si="23"/>
        <v>S24:S50000</v>
      </c>
      <c r="BQ18" s="6" t="str">
        <f t="shared" ca="1" si="23"/>
        <v>T24:T50000</v>
      </c>
      <c r="BR18" s="6" t="str">
        <f t="shared" ca="1" si="23"/>
        <v>U24:U50000</v>
      </c>
      <c r="BS18" s="6" t="str">
        <f t="shared" ca="1" si="23"/>
        <v>V24:V50000</v>
      </c>
      <c r="BT18" s="6" t="str">
        <f t="shared" ca="1" si="23"/>
        <v>W24:W50000</v>
      </c>
      <c r="BU18" s="6" t="str">
        <f t="shared" ca="1" si="23"/>
        <v>X24:X50000</v>
      </c>
      <c r="BV18" s="6" t="str">
        <f t="shared" ca="1" si="23"/>
        <v>Y24:Y50000</v>
      </c>
      <c r="BW18" s="6" t="str">
        <f t="shared" ca="1" si="23"/>
        <v>Z24:Z50000</v>
      </c>
      <c r="BX18" s="6" t="str">
        <f t="shared" ca="1" si="23"/>
        <v>AA24:AA50000</v>
      </c>
      <c r="BY18" s="6" t="str">
        <f t="shared" ca="1" si="23"/>
        <v>AB24:AB50000</v>
      </c>
      <c r="BZ18" s="6" t="str">
        <f t="shared" ca="1" si="23"/>
        <v>AC24:AC50000</v>
      </c>
      <c r="CA18" s="6" t="str">
        <f t="shared" ca="1" si="23"/>
        <v>AD24:AD50000</v>
      </c>
      <c r="CB18" s="6" t="str">
        <f t="shared" ca="1" si="23"/>
        <v>AE24:AE50000</v>
      </c>
      <c r="CC18" s="6" t="str">
        <f t="shared" ca="1" si="23"/>
        <v>AF24:AF50000</v>
      </c>
      <c r="CD18" s="6" t="str">
        <f t="shared" ca="1" si="23"/>
        <v>AG24:AG50000</v>
      </c>
      <c r="CE18" s="6" t="str">
        <f t="shared" ca="1" si="23"/>
        <v>AH24:AH50000</v>
      </c>
      <c r="CF18" s="6" t="str">
        <f t="shared" ca="1" si="23"/>
        <v>AI24:AI50000</v>
      </c>
      <c r="CG18" s="6" t="str">
        <f t="shared" ca="1" si="23"/>
        <v>AJ24:AJ50000</v>
      </c>
      <c r="CH18" s="6" t="str">
        <f t="shared" ca="1" si="23"/>
        <v>AK24:AK50000</v>
      </c>
      <c r="CI18" s="6" t="str">
        <f t="shared" ca="1" si="23"/>
        <v>AL24:AL50000</v>
      </c>
      <c r="CJ18" s="6" t="str">
        <f t="shared" ca="1" si="23"/>
        <v>AM24:AM50000</v>
      </c>
      <c r="CK18" s="6" t="str">
        <f t="shared" ca="1" si="23"/>
        <v>AN24:AN50000</v>
      </c>
      <c r="CL18" s="6" t="str">
        <f t="shared" ca="1" si="23"/>
        <v>AO24:AO50000</v>
      </c>
      <c r="CM18" s="6" t="str">
        <f t="shared" ca="1" si="23"/>
        <v>AP24:AP50000</v>
      </c>
      <c r="CN18" s="6" t="str">
        <f t="shared" ca="1" si="23"/>
        <v>AQ24:AQ50000</v>
      </c>
      <c r="CO18" s="6" t="str">
        <f t="shared" ca="1" si="23"/>
        <v>AR24:AR50000</v>
      </c>
      <c r="CP18" s="6" t="str">
        <f t="shared" ca="1" si="23"/>
        <v>AS24:AS50000</v>
      </c>
      <c r="CQ18" s="6" t="str">
        <f t="shared" ca="1" si="23"/>
        <v>AT24:AT50000</v>
      </c>
      <c r="CR18" s="6" t="str">
        <f t="shared" ca="1" si="23"/>
        <v>AU24:AU50000</v>
      </c>
      <c r="CS18" s="6" t="str">
        <f t="shared" ca="1" si="23"/>
        <v>AV24:AV50000</v>
      </c>
      <c r="CT18" s="6" t="str">
        <f t="shared" ca="1" si="23"/>
        <v>AW24:AW50000</v>
      </c>
      <c r="CU18" s="6" t="str">
        <f t="shared" ca="1" si="23"/>
        <v>AX24:AX50000</v>
      </c>
      <c r="CV18" s="6" t="str">
        <f t="shared" ca="1" si="23"/>
        <v>AY24:AY50000</v>
      </c>
      <c r="CW18" s="6" t="str">
        <f t="shared" ca="1" si="23"/>
        <v>AZ24:AZ50000</v>
      </c>
      <c r="IB18" s="4">
        <f t="shared" si="14"/>
        <v>18</v>
      </c>
      <c r="IC18" s="4" t="str">
        <f t="shared" si="7"/>
        <v>R</v>
      </c>
      <c r="ID18" s="4" t="str">
        <f t="shared" ca="1" si="3"/>
        <v xml:space="preserve"> </v>
      </c>
      <c r="IE18" s="4">
        <f t="shared" ca="1" si="8"/>
        <v>60</v>
      </c>
      <c r="IF18" s="4" t="str">
        <f t="shared" ca="1" si="9"/>
        <v xml:space="preserve"> </v>
      </c>
      <c r="IG18" s="4">
        <f t="shared" ca="1" si="10"/>
        <v>0</v>
      </c>
      <c r="IH18" s="4" t="str">
        <f t="shared" ca="1" si="11"/>
        <v/>
      </c>
      <c r="II18" s="4" t="str">
        <f t="shared" ca="1" si="4"/>
        <v/>
      </c>
      <c r="IJ18" s="4" t="str">
        <f t="shared" ca="1" si="5"/>
        <v/>
      </c>
      <c r="IU18" s="6" t="s">
        <v>53</v>
      </c>
    </row>
    <row r="19" spans="2:256">
      <c r="B19" s="23" t="s">
        <v>139</v>
      </c>
      <c r="C19" s="24" t="s">
        <v>64</v>
      </c>
      <c r="D19" s="8" t="str">
        <f ca="1">REPORT_STATUS</f>
        <v xml:space="preserve">REPORT LOADING . . . </v>
      </c>
      <c r="E19" s="8"/>
      <c r="F19" s="13" t="str">
        <f ca="1">IF(LEN(REPORT_STATUS)&lt;1,"Currency: "&amp;SW_META2_CURRENCY,"")</f>
        <v/>
      </c>
      <c r="G19" s="14"/>
      <c r="H19" s="8"/>
      <c r="I19" s="8"/>
      <c r="J19" s="8"/>
      <c r="K19" s="8"/>
      <c r="L19" s="10"/>
      <c r="M19" s="8"/>
      <c r="BC19" s="7">
        <f ca="1">BC10</f>
        <v>41119</v>
      </c>
      <c r="BD19" s="7">
        <f t="shared" ref="BD19:CW19" ca="1" si="24">BD10</f>
        <v>41147</v>
      </c>
      <c r="BE19" s="7">
        <f t="shared" ca="1" si="24"/>
        <v>41182</v>
      </c>
      <c r="BF19" s="7">
        <f t="shared" ca="1" si="24"/>
        <v>41210</v>
      </c>
      <c r="BG19" s="7">
        <f t="shared" ca="1" si="24"/>
        <v>41238</v>
      </c>
      <c r="BH19" s="7">
        <f t="shared" ca="1" si="24"/>
        <v>41273</v>
      </c>
      <c r="BI19" s="7">
        <f t="shared" ca="1" si="24"/>
        <v>41308</v>
      </c>
      <c r="BJ19" s="7">
        <f t="shared" ca="1" si="24"/>
        <v>41336</v>
      </c>
      <c r="BK19" s="7">
        <f t="shared" ca="1" si="24"/>
        <v>41371</v>
      </c>
      <c r="BL19" s="7" t="str">
        <f t="shared" ca="1" si="24"/>
        <v>Grand Total</v>
      </c>
      <c r="BM19" s="7" t="str">
        <f t="shared" ca="1" si="24"/>
        <v/>
      </c>
      <c r="BN19" s="7" t="str">
        <f t="shared" ca="1" si="24"/>
        <v/>
      </c>
      <c r="BO19" s="7" t="str">
        <f t="shared" ca="1" si="24"/>
        <v/>
      </c>
      <c r="BP19" s="7" t="str">
        <f t="shared" ca="1" si="24"/>
        <v/>
      </c>
      <c r="BQ19" s="7" t="str">
        <f t="shared" ca="1" si="24"/>
        <v/>
      </c>
      <c r="BR19" s="7" t="str">
        <f t="shared" ca="1" si="24"/>
        <v/>
      </c>
      <c r="BS19" s="7" t="str">
        <f t="shared" ca="1" si="24"/>
        <v/>
      </c>
      <c r="BT19" s="7" t="str">
        <f t="shared" ca="1" si="24"/>
        <v/>
      </c>
      <c r="BU19" s="7" t="str">
        <f t="shared" ca="1" si="24"/>
        <v/>
      </c>
      <c r="BV19" s="7" t="str">
        <f t="shared" ca="1" si="24"/>
        <v/>
      </c>
      <c r="BW19" s="7" t="str">
        <f t="shared" ca="1" si="24"/>
        <v/>
      </c>
      <c r="BX19" s="7" t="str">
        <f t="shared" ca="1" si="24"/>
        <v/>
      </c>
      <c r="BY19" s="7" t="str">
        <f t="shared" ca="1" si="24"/>
        <v/>
      </c>
      <c r="BZ19" s="7" t="str">
        <f t="shared" ca="1" si="24"/>
        <v/>
      </c>
      <c r="CA19" s="7" t="str">
        <f t="shared" ca="1" si="24"/>
        <v/>
      </c>
      <c r="CB19" s="7" t="str">
        <f t="shared" ca="1" si="24"/>
        <v/>
      </c>
      <c r="CC19" s="7" t="str">
        <f t="shared" ca="1" si="24"/>
        <v/>
      </c>
      <c r="CD19" s="7" t="str">
        <f t="shared" ca="1" si="24"/>
        <v/>
      </c>
      <c r="CE19" s="7" t="str">
        <f t="shared" ca="1" si="24"/>
        <v/>
      </c>
      <c r="CF19" s="7" t="str">
        <f t="shared" ca="1" si="24"/>
        <v/>
      </c>
      <c r="CG19" s="7" t="str">
        <f t="shared" ca="1" si="24"/>
        <v/>
      </c>
      <c r="CH19" s="7" t="str">
        <f t="shared" ca="1" si="24"/>
        <v/>
      </c>
      <c r="CI19" s="7" t="str">
        <f t="shared" ca="1" si="24"/>
        <v/>
      </c>
      <c r="CJ19" s="7" t="str">
        <f t="shared" ca="1" si="24"/>
        <v/>
      </c>
      <c r="CK19" s="7" t="str">
        <f t="shared" ca="1" si="24"/>
        <v/>
      </c>
      <c r="CL19" s="7" t="str">
        <f t="shared" ca="1" si="24"/>
        <v/>
      </c>
      <c r="CM19" s="7" t="str">
        <f t="shared" ca="1" si="24"/>
        <v/>
      </c>
      <c r="CN19" s="7" t="str">
        <f t="shared" ca="1" si="24"/>
        <v/>
      </c>
      <c r="CO19" s="7" t="str">
        <f t="shared" ca="1" si="24"/>
        <v/>
      </c>
      <c r="CP19" s="7" t="str">
        <f t="shared" ca="1" si="24"/>
        <v/>
      </c>
      <c r="CQ19" s="7" t="str">
        <f t="shared" ca="1" si="24"/>
        <v/>
      </c>
      <c r="CR19" s="7" t="str">
        <f t="shared" ca="1" si="24"/>
        <v/>
      </c>
      <c r="CS19" s="7" t="str">
        <f t="shared" ca="1" si="24"/>
        <v/>
      </c>
      <c r="CT19" s="7" t="str">
        <f t="shared" ca="1" si="24"/>
        <v/>
      </c>
      <c r="CU19" s="7" t="str">
        <f t="shared" ca="1" si="24"/>
        <v/>
      </c>
      <c r="CV19" s="7" t="str">
        <f t="shared" ca="1" si="24"/>
        <v/>
      </c>
      <c r="CW19" s="7" t="str">
        <f t="shared" ca="1" si="24"/>
        <v/>
      </c>
      <c r="IB19" s="4">
        <f t="shared" si="14"/>
        <v>19</v>
      </c>
      <c r="IC19" s="4" t="str">
        <f t="shared" si="7"/>
        <v>S</v>
      </c>
      <c r="ID19" s="4" t="str">
        <f t="shared" ca="1" si="3"/>
        <v xml:space="preserve"> </v>
      </c>
      <c r="IE19" s="4">
        <f t="shared" ca="1" si="8"/>
        <v>60</v>
      </c>
      <c r="IF19" s="4" t="str">
        <f t="shared" ca="1" si="9"/>
        <v xml:space="preserve"> </v>
      </c>
      <c r="IG19" s="4">
        <f t="shared" ca="1" si="10"/>
        <v>0</v>
      </c>
      <c r="IH19" s="4" t="str">
        <f t="shared" ca="1" si="11"/>
        <v/>
      </c>
      <c r="II19" s="4" t="str">
        <f t="shared" ca="1" si="4"/>
        <v/>
      </c>
      <c r="IJ19" s="4" t="str">
        <f t="shared" ca="1" si="5"/>
        <v/>
      </c>
      <c r="IR19" s="6" t="s">
        <v>5</v>
      </c>
      <c r="IS19" s="6">
        <f ca="1">SUM(A1:AU1)</f>
        <v>23</v>
      </c>
      <c r="IT19" s="6">
        <f ca="1">IS19</f>
        <v>23</v>
      </c>
      <c r="IU19" s="6" t="str">
        <f t="shared" ref="IU19:IU48" ca="1" si="25">INDIRECT($IS$20&amp;$IS$19+(ROW()-18))</f>
        <v xml:space="preserve">CT Value Based Plan (Units) </v>
      </c>
    </row>
    <row r="20" spans="2:256" ht="12.75" customHeight="1">
      <c r="B20" s="23" t="s">
        <v>141</v>
      </c>
      <c r="C20" s="24" t="s">
        <v>64</v>
      </c>
      <c r="D20" s="8"/>
      <c r="E20" s="8"/>
      <c r="F20" s="15" t="s">
        <v>69</v>
      </c>
      <c r="G20" s="16">
        <f>IF(CEP="","",CEP+15)</f>
        <v>40710</v>
      </c>
      <c r="H20" s="8"/>
      <c r="I20" s="8"/>
      <c r="J20" s="8"/>
      <c r="K20" s="8"/>
      <c r="L20" s="8"/>
      <c r="M20" s="8"/>
      <c r="BA20" s="6" t="str">
        <f>BA5</f>
        <v xml:space="preserve">CT Value Based Plan (Units) </v>
      </c>
      <c r="BC20" s="6">
        <f ca="1">SUMIF(INDIRECT(BC$17),$BA20,INDIRECT(BC$18))</f>
        <v>0</v>
      </c>
      <c r="BD20" s="6">
        <f t="shared" ref="BD20:CW22" ca="1" si="26">SUMIF(INDIRECT(BD$17),$BA20,INDIRECT(BD$18))</f>
        <v>0</v>
      </c>
      <c r="BE20" s="6">
        <f t="shared" ca="1" si="26"/>
        <v>39998.879999999976</v>
      </c>
      <c r="BF20" s="6">
        <f t="shared" ca="1" si="26"/>
        <v>0</v>
      </c>
      <c r="BG20" s="6">
        <f t="shared" ca="1" si="26"/>
        <v>0</v>
      </c>
      <c r="BH20" s="6">
        <f t="shared" ca="1" si="26"/>
        <v>0</v>
      </c>
      <c r="BI20" s="6">
        <f t="shared" ca="1" si="26"/>
        <v>0</v>
      </c>
      <c r="BJ20" s="6">
        <f t="shared" ca="1" si="26"/>
        <v>0</v>
      </c>
      <c r="BK20" s="6">
        <f t="shared" ca="1" si="26"/>
        <v>0</v>
      </c>
      <c r="BL20" s="6">
        <f t="shared" ca="1" si="26"/>
        <v>39998.879999999976</v>
      </c>
      <c r="BM20" s="6">
        <f t="shared" ca="1" si="26"/>
        <v>0</v>
      </c>
      <c r="BN20" s="6">
        <f t="shared" ca="1" si="26"/>
        <v>0</v>
      </c>
      <c r="BO20" s="6">
        <f t="shared" ca="1" si="26"/>
        <v>0</v>
      </c>
      <c r="BP20" s="6">
        <f t="shared" ca="1" si="26"/>
        <v>0</v>
      </c>
      <c r="BQ20" s="6">
        <f t="shared" ca="1" si="26"/>
        <v>0</v>
      </c>
      <c r="BR20" s="6">
        <f t="shared" ca="1" si="26"/>
        <v>0</v>
      </c>
      <c r="BS20" s="6">
        <f t="shared" ca="1" si="26"/>
        <v>0</v>
      </c>
      <c r="BT20" s="6">
        <f t="shared" ca="1" si="26"/>
        <v>0</v>
      </c>
      <c r="BU20" s="6">
        <f t="shared" ca="1" si="26"/>
        <v>0</v>
      </c>
      <c r="BV20" s="6">
        <f t="shared" ca="1" si="26"/>
        <v>0</v>
      </c>
      <c r="BW20" s="6">
        <f t="shared" ca="1" si="26"/>
        <v>0</v>
      </c>
      <c r="BX20" s="6">
        <f t="shared" ca="1" si="26"/>
        <v>0</v>
      </c>
      <c r="BY20" s="6">
        <f t="shared" ca="1" si="26"/>
        <v>0</v>
      </c>
      <c r="BZ20" s="6">
        <f t="shared" ca="1" si="26"/>
        <v>0</v>
      </c>
      <c r="CA20" s="6">
        <f t="shared" ca="1" si="26"/>
        <v>0</v>
      </c>
      <c r="CB20" s="6">
        <f t="shared" ca="1" si="26"/>
        <v>0</v>
      </c>
      <c r="CC20" s="6">
        <f t="shared" ca="1" si="26"/>
        <v>0</v>
      </c>
      <c r="CD20" s="6">
        <f t="shared" ca="1" si="26"/>
        <v>0</v>
      </c>
      <c r="CE20" s="6">
        <f t="shared" ca="1" si="26"/>
        <v>0</v>
      </c>
      <c r="CF20" s="6">
        <f t="shared" ca="1" si="26"/>
        <v>0</v>
      </c>
      <c r="CG20" s="6">
        <f t="shared" ca="1" si="26"/>
        <v>0</v>
      </c>
      <c r="CH20" s="6">
        <f t="shared" ca="1" si="26"/>
        <v>0</v>
      </c>
      <c r="CI20" s="6">
        <f t="shared" ca="1" si="26"/>
        <v>0</v>
      </c>
      <c r="CJ20" s="6">
        <f t="shared" ca="1" si="26"/>
        <v>0</v>
      </c>
      <c r="CK20" s="6">
        <f t="shared" ca="1" si="26"/>
        <v>0</v>
      </c>
      <c r="CL20" s="6">
        <f t="shared" ca="1" si="26"/>
        <v>0</v>
      </c>
      <c r="CM20" s="6">
        <f t="shared" ca="1" si="26"/>
        <v>0</v>
      </c>
      <c r="CN20" s="6">
        <f t="shared" ca="1" si="26"/>
        <v>0</v>
      </c>
      <c r="CO20" s="6">
        <f t="shared" ca="1" si="26"/>
        <v>0</v>
      </c>
      <c r="CP20" s="6">
        <f t="shared" ca="1" si="26"/>
        <v>0</v>
      </c>
      <c r="CQ20" s="6">
        <f t="shared" ca="1" si="26"/>
        <v>0</v>
      </c>
      <c r="CR20" s="6">
        <f t="shared" ca="1" si="26"/>
        <v>0</v>
      </c>
      <c r="CS20" s="6">
        <f t="shared" ca="1" si="26"/>
        <v>0</v>
      </c>
      <c r="CT20" s="6">
        <f t="shared" ca="1" si="26"/>
        <v>0</v>
      </c>
      <c r="CU20" s="6">
        <f t="shared" ca="1" si="26"/>
        <v>0</v>
      </c>
      <c r="CV20" s="6">
        <f t="shared" ca="1" si="26"/>
        <v>0</v>
      </c>
      <c r="CW20" s="6">
        <f t="shared" ca="1" si="26"/>
        <v>0</v>
      </c>
      <c r="IB20" s="4">
        <f t="shared" si="14"/>
        <v>20</v>
      </c>
      <c r="IC20" s="4" t="str">
        <f t="shared" si="7"/>
        <v>T</v>
      </c>
      <c r="ID20" s="4" t="str">
        <f t="shared" ca="1" si="3"/>
        <v xml:space="preserve"> </v>
      </c>
      <c r="IE20" s="4">
        <f t="shared" ca="1" si="8"/>
        <v>60</v>
      </c>
      <c r="IF20" s="4" t="str">
        <f t="shared" ca="1" si="9"/>
        <v xml:space="preserve"> </v>
      </c>
      <c r="IG20" s="4">
        <f t="shared" ca="1" si="10"/>
        <v>0</v>
      </c>
      <c r="IH20" s="4" t="str">
        <f t="shared" ca="1" si="11"/>
        <v/>
      </c>
      <c r="II20" s="4" t="str">
        <f t="shared" ca="1" si="4"/>
        <v/>
      </c>
      <c r="IJ20" s="4" t="str">
        <f t="shared" ca="1" si="5"/>
        <v/>
      </c>
      <c r="IR20" s="6" t="s">
        <v>6</v>
      </c>
      <c r="IS20" s="6" t="str">
        <f ca="1">CHAR(SUM(IS22:IS33))</f>
        <v>E</v>
      </c>
      <c r="IT20" s="6" t="str">
        <f ca="1">CHAR(SUM(IT22:IT33))</f>
        <v>F</v>
      </c>
      <c r="IU20" s="6" t="str">
        <f t="shared" ca="1" si="25"/>
        <v xml:space="preserve">Configuration Based Plan (Units) </v>
      </c>
    </row>
    <row r="21" spans="2:256">
      <c r="B21" s="8"/>
      <c r="C21" s="8"/>
      <c r="D21" s="12"/>
      <c r="E21" s="12"/>
      <c r="H21" s="8"/>
      <c r="I21" s="8"/>
      <c r="J21" s="8"/>
      <c r="K21" s="8"/>
      <c r="L21" s="8"/>
      <c r="M21" s="8"/>
      <c r="BA21" s="6" t="str">
        <f>BA6</f>
        <v xml:space="preserve">Configuration Based Plan (Units) </v>
      </c>
      <c r="BC21" s="6">
        <f t="shared" ref="BC21:BR22" ca="1" si="27">SUMIF(INDIRECT(BC$17),$BA21,INDIRECT(BC$18))</f>
        <v>22000</v>
      </c>
      <c r="BD21" s="6">
        <f t="shared" ca="1" si="27"/>
        <v>131300</v>
      </c>
      <c r="BE21" s="6">
        <f t="shared" ca="1" si="27"/>
        <v>159456</v>
      </c>
      <c r="BF21" s="6">
        <f t="shared" ca="1" si="27"/>
        <v>98300</v>
      </c>
      <c r="BG21" s="6">
        <f t="shared" ca="1" si="27"/>
        <v>98300</v>
      </c>
      <c r="BH21" s="6">
        <f t="shared" ca="1" si="27"/>
        <v>100600</v>
      </c>
      <c r="BI21" s="6">
        <f t="shared" ca="1" si="27"/>
        <v>100600</v>
      </c>
      <c r="BJ21" s="6">
        <f t="shared" ca="1" si="27"/>
        <v>98300</v>
      </c>
      <c r="BK21" s="6">
        <f t="shared" ca="1" si="27"/>
        <v>18789</v>
      </c>
      <c r="BL21" s="6">
        <f t="shared" ca="1" si="27"/>
        <v>827645</v>
      </c>
      <c r="BM21" s="6">
        <f t="shared" ca="1" si="27"/>
        <v>0</v>
      </c>
      <c r="BN21" s="6">
        <f t="shared" ca="1" si="27"/>
        <v>0</v>
      </c>
      <c r="BO21" s="6">
        <f t="shared" ca="1" si="27"/>
        <v>0</v>
      </c>
      <c r="BP21" s="6">
        <f t="shared" ca="1" si="27"/>
        <v>0</v>
      </c>
      <c r="BQ21" s="6">
        <f t="shared" ca="1" si="27"/>
        <v>0</v>
      </c>
      <c r="BR21" s="6">
        <f t="shared" ca="1" si="27"/>
        <v>0</v>
      </c>
      <c r="BS21" s="6">
        <f t="shared" ca="1" si="26"/>
        <v>0</v>
      </c>
      <c r="BT21" s="6">
        <f t="shared" ca="1" si="26"/>
        <v>0</v>
      </c>
      <c r="BU21" s="6">
        <f t="shared" ca="1" si="26"/>
        <v>0</v>
      </c>
      <c r="BV21" s="6">
        <f t="shared" ca="1" si="26"/>
        <v>0</v>
      </c>
      <c r="BW21" s="6">
        <f t="shared" ca="1" si="26"/>
        <v>0</v>
      </c>
      <c r="BX21" s="6">
        <f t="shared" ca="1" si="26"/>
        <v>0</v>
      </c>
      <c r="BY21" s="6">
        <f t="shared" ca="1" si="26"/>
        <v>0</v>
      </c>
      <c r="BZ21" s="6">
        <f t="shared" ca="1" si="26"/>
        <v>0</v>
      </c>
      <c r="CA21" s="6">
        <f t="shared" ca="1" si="26"/>
        <v>0</v>
      </c>
      <c r="CB21" s="6">
        <f t="shared" ca="1" si="26"/>
        <v>0</v>
      </c>
      <c r="CC21" s="6">
        <f t="shared" ca="1" si="26"/>
        <v>0</v>
      </c>
      <c r="CD21" s="6">
        <f t="shared" ca="1" si="26"/>
        <v>0</v>
      </c>
      <c r="CE21" s="6">
        <f t="shared" ca="1" si="26"/>
        <v>0</v>
      </c>
      <c r="CF21" s="6">
        <f t="shared" ca="1" si="26"/>
        <v>0</v>
      </c>
      <c r="CG21" s="6">
        <f t="shared" ca="1" si="26"/>
        <v>0</v>
      </c>
      <c r="CH21" s="6">
        <f t="shared" ca="1" si="26"/>
        <v>0</v>
      </c>
      <c r="CI21" s="6">
        <f t="shared" ca="1" si="26"/>
        <v>0</v>
      </c>
      <c r="CJ21" s="6">
        <f t="shared" ca="1" si="26"/>
        <v>0</v>
      </c>
      <c r="CK21" s="6">
        <f t="shared" ca="1" si="26"/>
        <v>0</v>
      </c>
      <c r="CL21" s="6">
        <f t="shared" ca="1" si="26"/>
        <v>0</v>
      </c>
      <c r="CM21" s="6">
        <f t="shared" ca="1" si="26"/>
        <v>0</v>
      </c>
      <c r="CN21" s="6">
        <f t="shared" ca="1" si="26"/>
        <v>0</v>
      </c>
      <c r="CO21" s="6">
        <f t="shared" ca="1" si="26"/>
        <v>0</v>
      </c>
      <c r="CP21" s="6">
        <f t="shared" ca="1" si="26"/>
        <v>0</v>
      </c>
      <c r="CQ21" s="6">
        <f t="shared" ca="1" si="26"/>
        <v>0</v>
      </c>
      <c r="CR21" s="6">
        <f t="shared" ca="1" si="26"/>
        <v>0</v>
      </c>
      <c r="CS21" s="6">
        <f t="shared" ca="1" si="26"/>
        <v>0</v>
      </c>
      <c r="CT21" s="6">
        <f t="shared" ca="1" si="26"/>
        <v>0</v>
      </c>
      <c r="CU21" s="6">
        <f t="shared" ca="1" si="26"/>
        <v>0</v>
      </c>
      <c r="CV21" s="6">
        <f t="shared" ca="1" si="26"/>
        <v>0</v>
      </c>
      <c r="CW21" s="6">
        <f t="shared" ca="1" si="26"/>
        <v>0</v>
      </c>
      <c r="IB21" s="4">
        <f t="shared" si="14"/>
        <v>21</v>
      </c>
      <c r="IC21" s="4" t="str">
        <f t="shared" si="7"/>
        <v>U</v>
      </c>
      <c r="ID21" s="4" t="str">
        <f t="shared" ca="1" si="3"/>
        <v xml:space="preserve"> </v>
      </c>
      <c r="IE21" s="4">
        <f t="shared" ca="1" si="8"/>
        <v>60</v>
      </c>
      <c r="IF21" s="4" t="str">
        <f t="shared" ca="1" si="9"/>
        <v xml:space="preserve"> </v>
      </c>
      <c r="IG21" s="4">
        <f t="shared" ca="1" si="10"/>
        <v>0</v>
      </c>
      <c r="IH21" s="4" t="str">
        <f t="shared" ca="1" si="11"/>
        <v/>
      </c>
      <c r="II21" s="4" t="str">
        <f t="shared" ca="1" si="4"/>
        <v/>
      </c>
      <c r="IJ21" s="4" t="str">
        <f t="shared" ca="1" si="5"/>
        <v/>
      </c>
      <c r="IS21" s="6" t="s">
        <v>7</v>
      </c>
      <c r="IT21" s="6" t="s">
        <v>8</v>
      </c>
      <c r="IU21" s="6" t="str">
        <f t="shared" ca="1" si="25"/>
        <v xml:space="preserve">VBP plus CBP Total (Units) </v>
      </c>
    </row>
    <row r="22" spans="2:256" ht="12.75" customHeight="1">
      <c r="B22" s="26"/>
      <c r="C22" s="26"/>
      <c r="D22" s="26"/>
      <c r="E22" s="26"/>
      <c r="F22" s="27" t="s">
        <v>668</v>
      </c>
      <c r="G22" s="26"/>
      <c r="H22" s="26"/>
      <c r="I22" s="26"/>
      <c r="J22" s="26"/>
      <c r="K22" s="26"/>
      <c r="L22" s="26"/>
      <c r="M22" s="26"/>
      <c r="N22" s="26"/>
      <c r="O22" s="26"/>
      <c r="P22"/>
      <c r="Q22"/>
      <c r="R22"/>
      <c r="S22"/>
      <c r="T22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 t="str">
        <f>BA7</f>
        <v xml:space="preserve">VBP plus CBP Total (Units) </v>
      </c>
      <c r="BC22" s="6">
        <f t="shared" ca="1" si="27"/>
        <v>10000</v>
      </c>
      <c r="BD22" s="6">
        <f t="shared" ca="1" si="26"/>
        <v>131300</v>
      </c>
      <c r="BE22" s="6">
        <f t="shared" ca="1" si="26"/>
        <v>199454.87999999998</v>
      </c>
      <c r="BF22" s="6">
        <f t="shared" ca="1" si="26"/>
        <v>98300</v>
      </c>
      <c r="BG22" s="6">
        <f t="shared" ca="1" si="26"/>
        <v>98300</v>
      </c>
      <c r="BH22" s="6">
        <f t="shared" ca="1" si="26"/>
        <v>100600</v>
      </c>
      <c r="BI22" s="6">
        <f t="shared" ca="1" si="26"/>
        <v>100600</v>
      </c>
      <c r="BJ22" s="6">
        <f t="shared" ca="1" si="26"/>
        <v>98300</v>
      </c>
      <c r="BK22" s="6">
        <f t="shared" ca="1" si="26"/>
        <v>18789</v>
      </c>
      <c r="BL22" s="6">
        <f t="shared" ca="1" si="26"/>
        <v>855643.88</v>
      </c>
      <c r="BM22" s="6">
        <f t="shared" ca="1" si="26"/>
        <v>0</v>
      </c>
      <c r="BN22" s="6">
        <f t="shared" ca="1" si="26"/>
        <v>0</v>
      </c>
      <c r="BO22" s="6">
        <f t="shared" ca="1" si="26"/>
        <v>0</v>
      </c>
      <c r="BP22" s="6">
        <f t="shared" ca="1" si="26"/>
        <v>0</v>
      </c>
      <c r="BQ22" s="6">
        <f t="shared" ca="1" si="26"/>
        <v>0</v>
      </c>
      <c r="BR22" s="6">
        <f t="shared" ca="1" si="26"/>
        <v>0</v>
      </c>
      <c r="BS22" s="6">
        <f t="shared" ca="1" si="26"/>
        <v>0</v>
      </c>
      <c r="BT22" s="6">
        <f t="shared" ca="1" si="26"/>
        <v>0</v>
      </c>
      <c r="BU22" s="6">
        <f t="shared" ca="1" si="26"/>
        <v>0</v>
      </c>
      <c r="BV22" s="6">
        <f t="shared" ca="1" si="26"/>
        <v>0</v>
      </c>
      <c r="BW22" s="6">
        <f t="shared" ca="1" si="26"/>
        <v>0</v>
      </c>
      <c r="BX22" s="6">
        <f t="shared" ca="1" si="26"/>
        <v>0</v>
      </c>
      <c r="BY22" s="6">
        <f t="shared" ca="1" si="26"/>
        <v>0</v>
      </c>
      <c r="BZ22" s="6">
        <f t="shared" ca="1" si="26"/>
        <v>0</v>
      </c>
      <c r="CA22" s="6">
        <f t="shared" ca="1" si="26"/>
        <v>0</v>
      </c>
      <c r="CB22" s="6">
        <f t="shared" ca="1" si="26"/>
        <v>0</v>
      </c>
      <c r="CC22" s="6">
        <f t="shared" ca="1" si="26"/>
        <v>0</v>
      </c>
      <c r="CD22" s="6">
        <f t="shared" ca="1" si="26"/>
        <v>0</v>
      </c>
      <c r="CE22" s="6">
        <f t="shared" ca="1" si="26"/>
        <v>0</v>
      </c>
      <c r="CF22" s="6">
        <f t="shared" ca="1" si="26"/>
        <v>0</v>
      </c>
      <c r="CG22" s="6">
        <f t="shared" ca="1" si="26"/>
        <v>0</v>
      </c>
      <c r="CH22" s="6">
        <f t="shared" ca="1" si="26"/>
        <v>0</v>
      </c>
      <c r="CI22" s="6">
        <f t="shared" ca="1" si="26"/>
        <v>0</v>
      </c>
      <c r="CJ22" s="6">
        <f t="shared" ca="1" si="26"/>
        <v>0</v>
      </c>
      <c r="CK22" s="6">
        <f t="shared" ca="1" si="26"/>
        <v>0</v>
      </c>
      <c r="CL22" s="6">
        <f t="shared" ca="1" si="26"/>
        <v>0</v>
      </c>
      <c r="CM22" s="6">
        <f t="shared" ca="1" si="26"/>
        <v>0</v>
      </c>
      <c r="CN22" s="6">
        <f t="shared" ca="1" si="26"/>
        <v>0</v>
      </c>
      <c r="CO22" s="6">
        <f t="shared" ca="1" si="26"/>
        <v>0</v>
      </c>
      <c r="CP22" s="6">
        <f t="shared" ca="1" si="26"/>
        <v>0</v>
      </c>
      <c r="CQ22" s="6">
        <f t="shared" ca="1" si="26"/>
        <v>0</v>
      </c>
      <c r="CR22" s="6">
        <f t="shared" ca="1" si="26"/>
        <v>0</v>
      </c>
      <c r="CS22" s="6">
        <f t="shared" ca="1" si="26"/>
        <v>0</v>
      </c>
      <c r="CT22" s="6">
        <f t="shared" ca="1" si="26"/>
        <v>0</v>
      </c>
      <c r="CU22" s="6">
        <f t="shared" ca="1" si="26"/>
        <v>0</v>
      </c>
      <c r="CV22" s="6">
        <f t="shared" ca="1" si="26"/>
        <v>0</v>
      </c>
      <c r="CW22" s="6">
        <f t="shared" ca="1" si="26"/>
        <v>0</v>
      </c>
      <c r="IB22" s="4">
        <f t="shared" si="14"/>
        <v>22</v>
      </c>
      <c r="IC22" s="4" t="str">
        <f t="shared" si="7"/>
        <v>V</v>
      </c>
      <c r="ID22" s="4" t="str">
        <f t="shared" ca="1" si="3"/>
        <v xml:space="preserve"> </v>
      </c>
      <c r="IE22" s="4">
        <f t="shared" ca="1" si="8"/>
        <v>60</v>
      </c>
      <c r="IF22" s="4" t="str">
        <f t="shared" ca="1" si="9"/>
        <v xml:space="preserve"> </v>
      </c>
      <c r="IG22" s="4">
        <f t="shared" ca="1" si="10"/>
        <v>0</v>
      </c>
      <c r="IH22" s="4" t="str">
        <f t="shared" ca="1" si="11"/>
        <v/>
      </c>
      <c r="II22" s="4" t="str">
        <f t="shared" ca="1" si="4"/>
        <v/>
      </c>
      <c r="IJ22" s="4" t="str">
        <f t="shared" ca="1" si="5"/>
        <v/>
      </c>
      <c r="IR22" s="6" t="s">
        <v>54</v>
      </c>
      <c r="IS22" s="6" t="str">
        <f t="shared" ref="IS22:IS33" ca="1" si="28">IF(INDIRECT(IR22&amp;$IS$19)="Time Series",CODE(IR22),"")</f>
        <v/>
      </c>
      <c r="IT22" s="6" t="str">
        <f ca="1">IF(ISNUMBER(IS22),IS22+1,"")</f>
        <v/>
      </c>
      <c r="IU22" s="6" t="str">
        <f t="shared" ca="1" si="25"/>
        <v xml:space="preserve">Locked CT Value Based Plan (Units) </v>
      </c>
    </row>
    <row r="23" spans="2:256" ht="12.75" customHeight="1">
      <c r="B23" s="23" t="s">
        <v>129</v>
      </c>
      <c r="C23" s="23" t="s">
        <v>143</v>
      </c>
      <c r="D23" s="23" t="s">
        <v>134</v>
      </c>
      <c r="E23" s="28" t="s">
        <v>7</v>
      </c>
      <c r="F23" s="25">
        <v>41119</v>
      </c>
      <c r="G23" s="25">
        <v>41147</v>
      </c>
      <c r="H23" s="25">
        <v>41182</v>
      </c>
      <c r="I23" s="25">
        <v>41210</v>
      </c>
      <c r="J23" s="25">
        <v>41238</v>
      </c>
      <c r="K23" s="25">
        <v>41273</v>
      </c>
      <c r="L23" s="25">
        <v>41308</v>
      </c>
      <c r="M23" s="25">
        <v>41336</v>
      </c>
      <c r="N23" s="25">
        <v>41371</v>
      </c>
      <c r="O23" s="25" t="s">
        <v>60</v>
      </c>
      <c r="P23"/>
      <c r="Q23"/>
      <c r="R23"/>
      <c r="S23"/>
      <c r="T2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IB23" s="4">
        <f t="shared" si="14"/>
        <v>23</v>
      </c>
      <c r="IC23" s="4" t="str">
        <f t="shared" si="7"/>
        <v>W</v>
      </c>
      <c r="ID23" s="4" t="str">
        <f t="shared" ca="1" si="3"/>
        <v xml:space="preserve"> </v>
      </c>
      <c r="IE23" s="4">
        <f t="shared" ca="1" si="8"/>
        <v>60</v>
      </c>
      <c r="IF23" s="4" t="str">
        <f t="shared" ca="1" si="9"/>
        <v xml:space="preserve"> </v>
      </c>
      <c r="IG23" s="4">
        <f t="shared" ca="1" si="10"/>
        <v>0</v>
      </c>
      <c r="IH23" s="4" t="str">
        <f t="shared" ca="1" si="11"/>
        <v/>
      </c>
      <c r="II23" s="4" t="str">
        <f t="shared" ca="1" si="4"/>
        <v/>
      </c>
      <c r="IJ23" s="4" t="str">
        <f t="shared" ca="1" si="5"/>
        <v/>
      </c>
      <c r="IR23" s="6" t="s">
        <v>56</v>
      </c>
      <c r="IS23" s="6" t="str">
        <f t="shared" ca="1" si="28"/>
        <v/>
      </c>
      <c r="IT23" s="6" t="str">
        <f t="shared" ref="IT23:IT33" ca="1" si="29">IF(ISNUMBER(IS23),IS23+1,"")</f>
        <v/>
      </c>
      <c r="IU23" s="6" t="str">
        <f t="shared" ca="1" si="25"/>
        <v xml:space="preserve">Locked Configuration Based Plan (Units) </v>
      </c>
    </row>
    <row r="24" spans="2:256" ht="12.75" customHeight="1">
      <c r="B24" s="24" t="s">
        <v>150</v>
      </c>
      <c r="C24" s="24">
        <v>1201</v>
      </c>
      <c r="D24" s="24" t="s">
        <v>152</v>
      </c>
      <c r="E24" s="24" t="s">
        <v>113</v>
      </c>
      <c r="F24" s="29">
        <v>0</v>
      </c>
      <c r="G24" s="29">
        <v>0</v>
      </c>
      <c r="H24" s="29">
        <v>425.52</v>
      </c>
      <c r="I24" s="29"/>
      <c r="J24" s="29"/>
      <c r="K24" s="29"/>
      <c r="L24" s="29"/>
      <c r="M24" s="29"/>
      <c r="N24" s="29"/>
      <c r="O24" s="29">
        <v>425.52</v>
      </c>
      <c r="P24"/>
      <c r="Q24"/>
      <c r="R24"/>
      <c r="S24"/>
      <c r="T24"/>
      <c r="IB24" s="4">
        <f t="shared" si="14"/>
        <v>24</v>
      </c>
      <c r="IC24" s="4" t="str">
        <f t="shared" si="7"/>
        <v>X</v>
      </c>
      <c r="ID24" s="4" t="str">
        <f t="shared" ca="1" si="3"/>
        <v xml:space="preserve"> </v>
      </c>
      <c r="IE24" s="4">
        <f t="shared" ca="1" si="8"/>
        <v>60</v>
      </c>
      <c r="IF24" s="4" t="str">
        <f t="shared" ca="1" si="9"/>
        <v xml:space="preserve"> </v>
      </c>
      <c r="IG24" s="4">
        <f t="shared" ca="1" si="10"/>
        <v>0</v>
      </c>
      <c r="IH24" s="4" t="str">
        <f t="shared" ca="1" si="11"/>
        <v/>
      </c>
      <c r="II24" s="4" t="str">
        <f t="shared" ca="1" si="4"/>
        <v/>
      </c>
      <c r="IJ24" s="4" t="str">
        <f t="shared" ca="1" si="5"/>
        <v/>
      </c>
      <c r="IR24" s="6" t="s">
        <v>9</v>
      </c>
      <c r="IS24" s="6" t="str">
        <f t="shared" ca="1" si="28"/>
        <v/>
      </c>
      <c r="IT24" s="6" t="str">
        <f t="shared" ca="1" si="29"/>
        <v/>
      </c>
      <c r="IU24" s="6" t="str">
        <f t="shared" ca="1" si="25"/>
        <v xml:space="preserve">Locked VBP plus CBP Total (Units) </v>
      </c>
    </row>
    <row r="25" spans="2:256" ht="12.75" customHeight="1">
      <c r="B25" s="24"/>
      <c r="C25" s="24"/>
      <c r="D25" s="24"/>
      <c r="E25" s="24" t="s">
        <v>115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/>
      <c r="Q25"/>
      <c r="R25"/>
      <c r="S25"/>
      <c r="T25"/>
      <c r="IB25" s="4">
        <f t="shared" si="14"/>
        <v>25</v>
      </c>
      <c r="IC25" s="4" t="str">
        <f t="shared" si="7"/>
        <v>Y</v>
      </c>
      <c r="ID25" s="4" t="str">
        <f t="shared" ca="1" si="3"/>
        <v xml:space="preserve"> </v>
      </c>
      <c r="IE25" s="4">
        <f t="shared" ca="1" si="8"/>
        <v>60</v>
      </c>
      <c r="IF25" s="4" t="str">
        <f t="shared" ca="1" si="9"/>
        <v xml:space="preserve"> </v>
      </c>
      <c r="IG25" s="4">
        <f t="shared" ca="1" si="10"/>
        <v>0</v>
      </c>
      <c r="IH25" s="4" t="str">
        <f t="shared" ca="1" si="11"/>
        <v/>
      </c>
      <c r="II25" s="4" t="str">
        <f t="shared" ca="1" si="4"/>
        <v/>
      </c>
      <c r="IJ25" s="4" t="str">
        <f t="shared" ca="1" si="5"/>
        <v/>
      </c>
      <c r="IR25" s="6" t="s">
        <v>10</v>
      </c>
      <c r="IS25" s="6" t="str">
        <f t="shared" ca="1" si="28"/>
        <v/>
      </c>
      <c r="IT25" s="6" t="str">
        <f t="shared" ca="1" si="29"/>
        <v/>
      </c>
      <c r="IU25" s="6" t="str">
        <f t="shared" ca="1" si="25"/>
        <v xml:space="preserve">CT Value Based Plan (Units) </v>
      </c>
    </row>
    <row r="26" spans="2:256">
      <c r="B26" s="24"/>
      <c r="C26" s="24"/>
      <c r="D26" s="24"/>
      <c r="E26" s="30" t="s">
        <v>117</v>
      </c>
      <c r="F26" s="31">
        <v>0</v>
      </c>
      <c r="G26" s="31">
        <v>0</v>
      </c>
      <c r="H26" s="31">
        <v>425.52</v>
      </c>
      <c r="I26" s="31"/>
      <c r="J26" s="31"/>
      <c r="K26" s="31"/>
      <c r="L26" s="31"/>
      <c r="M26" s="31"/>
      <c r="N26" s="31"/>
      <c r="O26" s="31">
        <v>425.52</v>
      </c>
      <c r="P26"/>
      <c r="Q26"/>
      <c r="R26"/>
      <c r="S26"/>
      <c r="T26"/>
      <c r="IB26" s="4">
        <f t="shared" si="14"/>
        <v>26</v>
      </c>
      <c r="IC26" s="4" t="str">
        <f t="shared" si="7"/>
        <v>Z</v>
      </c>
      <c r="ID26" s="4" t="str">
        <f t="shared" ca="1" si="3"/>
        <v xml:space="preserve"> </v>
      </c>
      <c r="IE26" s="4">
        <f t="shared" ca="1" si="8"/>
        <v>60</v>
      </c>
      <c r="IF26" s="4" t="str">
        <f t="shared" ca="1" si="9"/>
        <v xml:space="preserve"> </v>
      </c>
      <c r="IG26" s="4">
        <f t="shared" ca="1" si="10"/>
        <v>0</v>
      </c>
      <c r="IH26" s="4" t="str">
        <f t="shared" ca="1" si="11"/>
        <v/>
      </c>
      <c r="II26" s="4" t="str">
        <f t="shared" ref="II26:II62" ca="1" si="30">IF(ISERROR(VLOOKUP(ROW()-ROW($IH$2),$IG$3:$IH$62,2,FALSE)),"",VLOOKUP(ROW()-ROW($IH$2),$IG$3:$IH$62,2,FALSE))</f>
        <v/>
      </c>
      <c r="IJ26" s="4" t="str">
        <f t="shared" ref="IJ26:IJ62" ca="1" si="31">IF(ISERROR(VLOOKUP(ROW()-ROW($IF$2),$IE$3:$IF$62,2,FALSE)),"",VLOOKUP(ROW()-ROW($IF$2),$IE$3:$IF$62,2,FALSE))</f>
        <v/>
      </c>
      <c r="IR26" s="6" t="s">
        <v>11</v>
      </c>
      <c r="IS26" s="6">
        <f t="shared" ca="1" si="28"/>
        <v>69</v>
      </c>
      <c r="IT26" s="6">
        <f t="shared" ca="1" si="29"/>
        <v>70</v>
      </c>
      <c r="IU26" s="6" t="str">
        <f t="shared" ca="1" si="25"/>
        <v xml:space="preserve">Configuration Based Plan (Units) </v>
      </c>
    </row>
    <row r="27" spans="2:256">
      <c r="B27" s="24"/>
      <c r="C27" s="24"/>
      <c r="D27" s="24"/>
      <c r="E27" s="24" t="s">
        <v>119</v>
      </c>
      <c r="F27" s="29">
        <v>0</v>
      </c>
      <c r="G27" s="29">
        <v>0</v>
      </c>
      <c r="H27" s="29">
        <v>425.52</v>
      </c>
      <c r="I27" s="29"/>
      <c r="J27" s="29"/>
      <c r="K27" s="29"/>
      <c r="L27" s="29"/>
      <c r="M27" s="29"/>
      <c r="N27" s="29"/>
      <c r="O27" s="29">
        <v>425.52</v>
      </c>
      <c r="P27"/>
      <c r="Q27"/>
      <c r="R27"/>
      <c r="S27"/>
      <c r="T27"/>
      <c r="IB27" s="4">
        <f t="shared" si="14"/>
        <v>27</v>
      </c>
      <c r="IC27" s="4" t="str">
        <f t="shared" si="7"/>
        <v>AA</v>
      </c>
      <c r="ID27" s="4" t="str">
        <f t="shared" ca="1" si="3"/>
        <v xml:space="preserve"> </v>
      </c>
      <c r="IE27" s="4">
        <f t="shared" ca="1" si="8"/>
        <v>60</v>
      </c>
      <c r="IF27" s="4" t="str">
        <f t="shared" ca="1" si="9"/>
        <v xml:space="preserve"> </v>
      </c>
      <c r="IG27" s="4">
        <f t="shared" ca="1" si="10"/>
        <v>0</v>
      </c>
      <c r="IH27" s="4" t="str">
        <f t="shared" ca="1" si="11"/>
        <v/>
      </c>
      <c r="II27" s="4" t="str">
        <f t="shared" ca="1" si="30"/>
        <v/>
      </c>
      <c r="IJ27" s="4" t="str">
        <f t="shared" ca="1" si="31"/>
        <v/>
      </c>
      <c r="IR27" s="6" t="s">
        <v>12</v>
      </c>
      <c r="IS27" s="6" t="str">
        <f t="shared" ca="1" si="28"/>
        <v/>
      </c>
      <c r="IT27" s="6" t="str">
        <f t="shared" ca="1" si="29"/>
        <v/>
      </c>
      <c r="IU27" s="6" t="str">
        <f t="shared" ca="1" si="25"/>
        <v xml:space="preserve">VBP plus CBP Total (Units) </v>
      </c>
    </row>
    <row r="28" spans="2:256">
      <c r="B28" s="24"/>
      <c r="C28" s="24"/>
      <c r="D28" s="24"/>
      <c r="E28" s="24" t="s">
        <v>121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/>
      <c r="Q28"/>
      <c r="R28"/>
      <c r="S28"/>
      <c r="T28"/>
      <c r="IB28" s="4">
        <f t="shared" si="14"/>
        <v>28</v>
      </c>
      <c r="IC28" s="4" t="str">
        <f t="shared" si="7"/>
        <v>AB</v>
      </c>
      <c r="ID28" s="4" t="str">
        <f t="shared" ca="1" si="3"/>
        <v xml:space="preserve"> </v>
      </c>
      <c r="IE28" s="4">
        <f t="shared" ca="1" si="8"/>
        <v>60</v>
      </c>
      <c r="IF28" s="4" t="str">
        <f t="shared" ca="1" si="9"/>
        <v xml:space="preserve"> </v>
      </c>
      <c r="IG28" s="4">
        <f t="shared" ca="1" si="10"/>
        <v>0</v>
      </c>
      <c r="IH28" s="4" t="str">
        <f t="shared" ca="1" si="11"/>
        <v/>
      </c>
      <c r="II28" s="4" t="str">
        <f t="shared" ca="1" si="30"/>
        <v/>
      </c>
      <c r="IJ28" s="4" t="str">
        <f t="shared" ca="1" si="31"/>
        <v/>
      </c>
      <c r="IR28" s="6" t="s">
        <v>57</v>
      </c>
      <c r="IS28" s="6" t="str">
        <f t="shared" ca="1" si="28"/>
        <v/>
      </c>
      <c r="IT28" s="6" t="str">
        <f t="shared" ca="1" si="29"/>
        <v/>
      </c>
      <c r="IU28" s="6" t="str">
        <f t="shared" ca="1" si="25"/>
        <v xml:space="preserve">Locked CT Value Based Plan (Units) </v>
      </c>
    </row>
    <row r="29" spans="2:256">
      <c r="B29" s="24"/>
      <c r="C29" s="24"/>
      <c r="D29" s="24"/>
      <c r="E29" s="30" t="s">
        <v>123</v>
      </c>
      <c r="F29" s="31">
        <v>0</v>
      </c>
      <c r="G29" s="31">
        <v>0</v>
      </c>
      <c r="H29" s="31">
        <v>425.52</v>
      </c>
      <c r="I29" s="31"/>
      <c r="J29" s="31"/>
      <c r="K29" s="31"/>
      <c r="L29" s="31"/>
      <c r="M29" s="31"/>
      <c r="N29" s="31"/>
      <c r="O29" s="31">
        <v>425.52</v>
      </c>
      <c r="P29"/>
      <c r="Q29"/>
      <c r="R29"/>
      <c r="S29"/>
      <c r="T29"/>
      <c r="IB29" s="4">
        <f t="shared" si="14"/>
        <v>29</v>
      </c>
      <c r="IC29" s="4" t="str">
        <f t="shared" si="7"/>
        <v>AC</v>
      </c>
      <c r="ID29" s="4" t="str">
        <f t="shared" ca="1" si="3"/>
        <v xml:space="preserve"> </v>
      </c>
      <c r="IE29" s="4">
        <f t="shared" ca="1" si="8"/>
        <v>60</v>
      </c>
      <c r="IF29" s="4" t="str">
        <f t="shared" ca="1" si="9"/>
        <v xml:space="preserve"> </v>
      </c>
      <c r="IG29" s="4">
        <f t="shared" ca="1" si="10"/>
        <v>0</v>
      </c>
      <c r="IH29" s="4" t="str">
        <f t="shared" ca="1" si="11"/>
        <v/>
      </c>
      <c r="II29" s="4" t="str">
        <f t="shared" ca="1" si="30"/>
        <v/>
      </c>
      <c r="IJ29" s="4" t="str">
        <f t="shared" ca="1" si="31"/>
        <v/>
      </c>
      <c r="IR29" s="6" t="s">
        <v>13</v>
      </c>
      <c r="IS29" s="6" t="str">
        <f t="shared" ca="1" si="28"/>
        <v/>
      </c>
      <c r="IT29" s="6" t="str">
        <f t="shared" ca="1" si="29"/>
        <v/>
      </c>
      <c r="IU29" s="6" t="str">
        <f t="shared" ca="1" si="25"/>
        <v xml:space="preserve">Locked Configuration Based Plan (Units) </v>
      </c>
    </row>
    <row r="30" spans="2:256">
      <c r="B30" s="24"/>
      <c r="C30" s="24"/>
      <c r="D30" s="24" t="s">
        <v>159</v>
      </c>
      <c r="E30" s="24" t="s">
        <v>113</v>
      </c>
      <c r="F30" s="29">
        <v>0</v>
      </c>
      <c r="G30" s="29">
        <v>0</v>
      </c>
      <c r="H30" s="29">
        <v>425.52</v>
      </c>
      <c r="I30" s="29"/>
      <c r="J30" s="29"/>
      <c r="K30" s="29"/>
      <c r="L30" s="29"/>
      <c r="M30" s="29"/>
      <c r="N30" s="29"/>
      <c r="O30" s="29">
        <v>425.52</v>
      </c>
      <c r="P30"/>
      <c r="Q30"/>
      <c r="R30"/>
      <c r="S30"/>
      <c r="T30"/>
      <c r="IB30" s="4">
        <f t="shared" si="14"/>
        <v>30</v>
      </c>
      <c r="IC30" s="4" t="str">
        <f t="shared" si="7"/>
        <v>AD</v>
      </c>
      <c r="ID30" s="4" t="str">
        <f t="shared" ca="1" si="3"/>
        <v xml:space="preserve"> </v>
      </c>
      <c r="IE30" s="4">
        <f t="shared" ca="1" si="8"/>
        <v>60</v>
      </c>
      <c r="IF30" s="4" t="str">
        <f t="shared" ca="1" si="9"/>
        <v xml:space="preserve"> </v>
      </c>
      <c r="IG30" s="4">
        <f t="shared" ca="1" si="10"/>
        <v>0</v>
      </c>
      <c r="IH30" s="4" t="str">
        <f t="shared" ca="1" si="11"/>
        <v/>
      </c>
      <c r="II30" s="4" t="str">
        <f t="shared" ca="1" si="30"/>
        <v/>
      </c>
      <c r="IJ30" s="4" t="str">
        <f t="shared" ca="1" si="31"/>
        <v/>
      </c>
      <c r="IR30" s="6" t="s">
        <v>14</v>
      </c>
      <c r="IS30" s="6" t="str">
        <f t="shared" ca="1" si="28"/>
        <v/>
      </c>
      <c r="IT30" s="6" t="str">
        <f t="shared" ca="1" si="29"/>
        <v/>
      </c>
      <c r="IU30" s="6" t="str">
        <f t="shared" ca="1" si="25"/>
        <v xml:space="preserve">Locked VBP plus CBP Total (Units) </v>
      </c>
    </row>
    <row r="31" spans="2:256">
      <c r="B31" s="24"/>
      <c r="C31" s="24"/>
      <c r="D31" s="24"/>
      <c r="E31" s="24" t="s">
        <v>115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/>
      <c r="Q31"/>
      <c r="R31"/>
      <c r="S31"/>
      <c r="T31"/>
      <c r="IB31" s="4">
        <f t="shared" si="14"/>
        <v>31</v>
      </c>
      <c r="IC31" s="4" t="str">
        <f t="shared" si="7"/>
        <v>AE</v>
      </c>
      <c r="ID31" s="4" t="str">
        <f t="shared" ca="1" si="3"/>
        <v xml:space="preserve"> </v>
      </c>
      <c r="IE31" s="4">
        <f t="shared" ca="1" si="8"/>
        <v>60</v>
      </c>
      <c r="IF31" s="4" t="str">
        <f t="shared" ca="1" si="9"/>
        <v xml:space="preserve"> </v>
      </c>
      <c r="IG31" s="4">
        <f t="shared" ca="1" si="10"/>
        <v>0</v>
      </c>
      <c r="IH31" s="4" t="str">
        <f t="shared" ca="1" si="11"/>
        <v/>
      </c>
      <c r="II31" s="4" t="str">
        <f t="shared" ca="1" si="30"/>
        <v/>
      </c>
      <c r="IJ31" s="4" t="str">
        <f t="shared" ca="1" si="31"/>
        <v/>
      </c>
      <c r="IR31" s="6" t="s">
        <v>15</v>
      </c>
      <c r="IS31" s="6" t="str">
        <f t="shared" ca="1" si="28"/>
        <v/>
      </c>
      <c r="IT31" s="6" t="str">
        <f t="shared" ca="1" si="29"/>
        <v/>
      </c>
      <c r="IU31" s="6" t="str">
        <f t="shared" ca="1" si="25"/>
        <v xml:space="preserve">CT Value Based Plan (Units) </v>
      </c>
    </row>
    <row r="32" spans="2:256">
      <c r="B32" s="24"/>
      <c r="C32" s="24"/>
      <c r="D32" s="24"/>
      <c r="E32" s="30" t="s">
        <v>117</v>
      </c>
      <c r="F32" s="31">
        <v>0</v>
      </c>
      <c r="G32" s="31">
        <v>0</v>
      </c>
      <c r="H32" s="31">
        <v>425.52</v>
      </c>
      <c r="I32" s="31"/>
      <c r="J32" s="31"/>
      <c r="K32" s="31"/>
      <c r="L32" s="31"/>
      <c r="M32" s="31"/>
      <c r="N32" s="31"/>
      <c r="O32" s="31">
        <v>425.52</v>
      </c>
      <c r="P32"/>
      <c r="Q32"/>
      <c r="R32"/>
      <c r="S32"/>
      <c r="T32"/>
      <c r="IB32" s="4">
        <f t="shared" si="14"/>
        <v>32</v>
      </c>
      <c r="IC32" s="4" t="str">
        <f t="shared" si="7"/>
        <v>AF</v>
      </c>
      <c r="ID32" s="4" t="str">
        <f t="shared" ca="1" si="3"/>
        <v xml:space="preserve"> </v>
      </c>
      <c r="IE32" s="4">
        <f t="shared" ca="1" si="8"/>
        <v>60</v>
      </c>
      <c r="IF32" s="4" t="str">
        <f t="shared" ca="1" si="9"/>
        <v xml:space="preserve"> </v>
      </c>
      <c r="IG32" s="4">
        <f t="shared" ca="1" si="10"/>
        <v>0</v>
      </c>
      <c r="IH32" s="4" t="str">
        <f t="shared" ca="1" si="11"/>
        <v/>
      </c>
      <c r="II32" s="4" t="str">
        <f t="shared" ca="1" si="30"/>
        <v/>
      </c>
      <c r="IJ32" s="4" t="str">
        <f t="shared" ca="1" si="31"/>
        <v/>
      </c>
      <c r="IR32" s="6" t="s">
        <v>16</v>
      </c>
      <c r="IS32" s="6" t="str">
        <f t="shared" ca="1" si="28"/>
        <v/>
      </c>
      <c r="IT32" s="6" t="str">
        <f t="shared" ca="1" si="29"/>
        <v/>
      </c>
      <c r="IU32" s="6" t="str">
        <f t="shared" ca="1" si="25"/>
        <v xml:space="preserve">Configuration Based Plan (Units) </v>
      </c>
    </row>
    <row r="33" spans="2:255">
      <c r="B33" s="24"/>
      <c r="C33" s="24"/>
      <c r="D33" s="24"/>
      <c r="E33" s="24" t="s">
        <v>119</v>
      </c>
      <c r="F33" s="29">
        <v>0</v>
      </c>
      <c r="G33" s="29">
        <v>0</v>
      </c>
      <c r="H33" s="29">
        <v>425.52</v>
      </c>
      <c r="I33" s="29"/>
      <c r="J33" s="29"/>
      <c r="K33" s="29"/>
      <c r="L33" s="29"/>
      <c r="M33" s="29"/>
      <c r="N33" s="29"/>
      <c r="O33" s="29">
        <v>425.52</v>
      </c>
      <c r="P33"/>
      <c r="Q33"/>
      <c r="R33"/>
      <c r="S33"/>
      <c r="T33"/>
      <c r="IB33" s="4">
        <f t="shared" si="14"/>
        <v>33</v>
      </c>
      <c r="IC33" s="4" t="str">
        <f t="shared" si="7"/>
        <v>AG</v>
      </c>
      <c r="ID33" s="4" t="str">
        <f t="shared" ca="1" si="3"/>
        <v xml:space="preserve"> </v>
      </c>
      <c r="IE33" s="4">
        <f t="shared" ca="1" si="8"/>
        <v>60</v>
      </c>
      <c r="IF33" s="4" t="str">
        <f t="shared" ca="1" si="9"/>
        <v xml:space="preserve"> </v>
      </c>
      <c r="IG33" s="4">
        <f t="shared" ca="1" si="10"/>
        <v>0</v>
      </c>
      <c r="IH33" s="4" t="str">
        <f t="shared" ca="1" si="11"/>
        <v/>
      </c>
      <c r="II33" s="4" t="str">
        <f t="shared" ca="1" si="30"/>
        <v/>
      </c>
      <c r="IJ33" s="4" t="str">
        <f t="shared" ca="1" si="31"/>
        <v/>
      </c>
      <c r="IR33" s="6" t="s">
        <v>58</v>
      </c>
      <c r="IS33" s="6" t="str">
        <f t="shared" ca="1" si="28"/>
        <v/>
      </c>
      <c r="IT33" s="6" t="str">
        <f t="shared" ca="1" si="29"/>
        <v/>
      </c>
      <c r="IU33" s="6" t="str">
        <f t="shared" ca="1" si="25"/>
        <v xml:space="preserve">VBP plus CBP Total (Units) </v>
      </c>
    </row>
    <row r="34" spans="2:255">
      <c r="B34" s="24"/>
      <c r="C34" s="24"/>
      <c r="D34" s="24"/>
      <c r="E34" s="24" t="s">
        <v>121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/>
      <c r="Q34"/>
      <c r="R34"/>
      <c r="S34"/>
      <c r="T34"/>
      <c r="IB34" s="4">
        <f t="shared" si="14"/>
        <v>34</v>
      </c>
      <c r="IC34" s="4" t="str">
        <f t="shared" si="7"/>
        <v>AH</v>
      </c>
      <c r="ID34" s="4" t="str">
        <f t="shared" ca="1" si="3"/>
        <v xml:space="preserve"> </v>
      </c>
      <c r="IE34" s="4">
        <f t="shared" ca="1" si="8"/>
        <v>60</v>
      </c>
      <c r="IF34" s="4" t="str">
        <f t="shared" ca="1" si="9"/>
        <v xml:space="preserve"> </v>
      </c>
      <c r="IG34" s="4">
        <f t="shared" ca="1" si="10"/>
        <v>0</v>
      </c>
      <c r="IH34" s="4" t="str">
        <f t="shared" ca="1" si="11"/>
        <v/>
      </c>
      <c r="II34" s="4" t="str">
        <f t="shared" ca="1" si="30"/>
        <v/>
      </c>
      <c r="IJ34" s="4" t="str">
        <f t="shared" ca="1" si="31"/>
        <v/>
      </c>
      <c r="IU34" s="6" t="str">
        <f t="shared" ca="1" si="25"/>
        <v xml:space="preserve">Locked CT Value Based Plan (Units) </v>
      </c>
    </row>
    <row r="35" spans="2:255">
      <c r="B35" s="24"/>
      <c r="C35" s="24"/>
      <c r="D35" s="24"/>
      <c r="E35" s="30" t="s">
        <v>123</v>
      </c>
      <c r="F35" s="31">
        <v>0</v>
      </c>
      <c r="G35" s="31">
        <v>0</v>
      </c>
      <c r="H35" s="31">
        <v>425.52</v>
      </c>
      <c r="I35" s="31"/>
      <c r="J35" s="31"/>
      <c r="K35" s="31"/>
      <c r="L35" s="31"/>
      <c r="M35" s="31"/>
      <c r="N35" s="31"/>
      <c r="O35" s="31">
        <v>425.52</v>
      </c>
      <c r="P35"/>
      <c r="Q35"/>
      <c r="R35"/>
      <c r="S35"/>
      <c r="T35"/>
      <c r="IB35" s="4">
        <f t="shared" si="14"/>
        <v>35</v>
      </c>
      <c r="IC35" s="4" t="str">
        <f t="shared" si="7"/>
        <v>AI</v>
      </c>
      <c r="ID35" s="4" t="str">
        <f t="shared" ca="1" si="3"/>
        <v xml:space="preserve"> </v>
      </c>
      <c r="IE35" s="4">
        <f t="shared" ca="1" si="8"/>
        <v>60</v>
      </c>
      <c r="IF35" s="4" t="str">
        <f t="shared" ca="1" si="9"/>
        <v xml:space="preserve"> </v>
      </c>
      <c r="IG35" s="4">
        <f t="shared" ca="1" si="10"/>
        <v>0</v>
      </c>
      <c r="IH35" s="4" t="str">
        <f t="shared" ca="1" si="11"/>
        <v/>
      </c>
      <c r="II35" s="4" t="str">
        <f t="shared" ca="1" si="30"/>
        <v/>
      </c>
      <c r="IJ35" s="4" t="str">
        <f t="shared" ca="1" si="31"/>
        <v/>
      </c>
      <c r="IU35" s="6" t="str">
        <f t="shared" ca="1" si="25"/>
        <v xml:space="preserve">Locked Configuration Based Plan (Units) </v>
      </c>
    </row>
    <row r="36" spans="2:255">
      <c r="B36" s="24"/>
      <c r="C36" s="24"/>
      <c r="D36" s="24" t="s">
        <v>163</v>
      </c>
      <c r="E36" s="24" t="s">
        <v>113</v>
      </c>
      <c r="F36" s="29">
        <v>0</v>
      </c>
      <c r="G36" s="29">
        <v>0</v>
      </c>
      <c r="H36" s="29">
        <v>425.52</v>
      </c>
      <c r="I36" s="29"/>
      <c r="J36" s="29"/>
      <c r="K36" s="29"/>
      <c r="L36" s="29"/>
      <c r="M36" s="29"/>
      <c r="N36" s="29"/>
      <c r="O36" s="29">
        <v>425.52</v>
      </c>
      <c r="P36"/>
      <c r="Q36"/>
      <c r="R36"/>
      <c r="IB36" s="4">
        <f t="shared" si="14"/>
        <v>36</v>
      </c>
      <c r="IC36" s="4" t="str">
        <f t="shared" si="7"/>
        <v>AJ</v>
      </c>
      <c r="ID36" s="4" t="str">
        <f t="shared" ca="1" si="3"/>
        <v xml:space="preserve"> </v>
      </c>
      <c r="IE36" s="4">
        <f t="shared" ca="1" si="8"/>
        <v>60</v>
      </c>
      <c r="IF36" s="4" t="str">
        <f t="shared" ca="1" si="9"/>
        <v xml:space="preserve"> </v>
      </c>
      <c r="IG36" s="4">
        <f t="shared" ca="1" si="10"/>
        <v>0</v>
      </c>
      <c r="IH36" s="4" t="str">
        <f t="shared" ca="1" si="11"/>
        <v/>
      </c>
      <c r="II36" s="4" t="str">
        <f t="shared" ca="1" si="30"/>
        <v/>
      </c>
      <c r="IJ36" s="4" t="str">
        <f t="shared" ca="1" si="31"/>
        <v/>
      </c>
      <c r="IQ36" s="6">
        <f>65</f>
        <v>65</v>
      </c>
      <c r="IR36" s="6" t="s">
        <v>54</v>
      </c>
      <c r="IS36" s="6">
        <v>65</v>
      </c>
      <c r="IU36" s="6" t="str">
        <f t="shared" ca="1" si="25"/>
        <v xml:space="preserve">Locked VBP plus CBP Total (Units) </v>
      </c>
    </row>
    <row r="37" spans="2:255">
      <c r="B37" s="24"/>
      <c r="C37" s="24"/>
      <c r="D37" s="24"/>
      <c r="E37" s="24" t="s">
        <v>115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/>
      <c r="Q37"/>
      <c r="R37"/>
      <c r="IB37" s="4">
        <f t="shared" si="14"/>
        <v>37</v>
      </c>
      <c r="IC37" s="4" t="str">
        <f t="shared" si="7"/>
        <v>AK</v>
      </c>
      <c r="ID37" s="4" t="str">
        <f t="shared" ca="1" si="3"/>
        <v xml:space="preserve"> </v>
      </c>
      <c r="IE37" s="4">
        <f t="shared" ca="1" si="8"/>
        <v>60</v>
      </c>
      <c r="IF37" s="4" t="str">
        <f t="shared" ca="1" si="9"/>
        <v xml:space="preserve"> </v>
      </c>
      <c r="IG37" s="4">
        <f t="shared" ca="1" si="10"/>
        <v>0</v>
      </c>
      <c r="IH37" s="4" t="str">
        <f t="shared" ca="1" si="11"/>
        <v/>
      </c>
      <c r="II37" s="4" t="str">
        <f t="shared" ca="1" si="30"/>
        <v/>
      </c>
      <c r="IJ37" s="4" t="str">
        <f t="shared" ca="1" si="31"/>
        <v/>
      </c>
      <c r="IQ37" s="6">
        <f>IQ36+1</f>
        <v>66</v>
      </c>
      <c r="IR37" s="6" t="s">
        <v>56</v>
      </c>
      <c r="IS37" s="6">
        <v>66</v>
      </c>
      <c r="IU37" s="6" t="str">
        <f t="shared" ca="1" si="25"/>
        <v xml:space="preserve">CT Value Based Plan (Units) </v>
      </c>
    </row>
    <row r="38" spans="2:255">
      <c r="B38" s="24"/>
      <c r="C38" s="24"/>
      <c r="D38" s="24"/>
      <c r="E38" s="30" t="s">
        <v>117</v>
      </c>
      <c r="F38" s="31">
        <v>0</v>
      </c>
      <c r="G38" s="31">
        <v>0</v>
      </c>
      <c r="H38" s="31">
        <v>425.52</v>
      </c>
      <c r="I38" s="31"/>
      <c r="J38" s="31"/>
      <c r="K38" s="31"/>
      <c r="L38" s="31"/>
      <c r="M38" s="31"/>
      <c r="N38" s="31"/>
      <c r="O38" s="31">
        <v>425.52</v>
      </c>
      <c r="P38"/>
      <c r="Q38"/>
      <c r="R38"/>
      <c r="IB38" s="4">
        <f t="shared" si="14"/>
        <v>38</v>
      </c>
      <c r="IC38" s="4" t="str">
        <f t="shared" si="7"/>
        <v>AL</v>
      </c>
      <c r="ID38" s="4" t="str">
        <f t="shared" ca="1" si="3"/>
        <v xml:space="preserve"> </v>
      </c>
      <c r="IE38" s="4">
        <f t="shared" ca="1" si="8"/>
        <v>60</v>
      </c>
      <c r="IF38" s="4" t="str">
        <f t="shared" ca="1" si="9"/>
        <v xml:space="preserve"> </v>
      </c>
      <c r="IG38" s="4">
        <f t="shared" ca="1" si="10"/>
        <v>0</v>
      </c>
      <c r="IH38" s="4" t="str">
        <f t="shared" ca="1" si="11"/>
        <v/>
      </c>
      <c r="II38" s="4" t="str">
        <f t="shared" ca="1" si="30"/>
        <v/>
      </c>
      <c r="IJ38" s="4" t="str">
        <f t="shared" ca="1" si="31"/>
        <v/>
      </c>
      <c r="IQ38" s="6">
        <f t="shared" ref="IQ38:IQ87" si="32">IQ37+1</f>
        <v>67</v>
      </c>
      <c r="IR38" s="6" t="s">
        <v>9</v>
      </c>
      <c r="IS38" s="6">
        <v>67</v>
      </c>
      <c r="IU38" s="6" t="str">
        <f t="shared" ca="1" si="25"/>
        <v xml:space="preserve">Configuration Based Plan (Units) </v>
      </c>
    </row>
    <row r="39" spans="2:255">
      <c r="B39" s="24"/>
      <c r="C39" s="24"/>
      <c r="D39" s="24"/>
      <c r="E39" s="24" t="s">
        <v>119</v>
      </c>
      <c r="F39" s="29">
        <v>0</v>
      </c>
      <c r="G39" s="29">
        <v>0</v>
      </c>
      <c r="H39" s="29">
        <v>425.52</v>
      </c>
      <c r="I39" s="29"/>
      <c r="J39" s="29"/>
      <c r="K39" s="29"/>
      <c r="L39" s="29"/>
      <c r="M39" s="29"/>
      <c r="N39" s="29"/>
      <c r="O39" s="29">
        <v>425.52</v>
      </c>
      <c r="P39"/>
      <c r="Q39"/>
      <c r="R39"/>
      <c r="IB39" s="4">
        <f t="shared" si="14"/>
        <v>39</v>
      </c>
      <c r="IC39" s="4" t="str">
        <f t="shared" si="7"/>
        <v>AM</v>
      </c>
      <c r="ID39" s="4" t="str">
        <f t="shared" ca="1" si="3"/>
        <v xml:space="preserve"> </v>
      </c>
      <c r="IE39" s="4">
        <f t="shared" ca="1" si="8"/>
        <v>60</v>
      </c>
      <c r="IF39" s="4" t="str">
        <f t="shared" ca="1" si="9"/>
        <v xml:space="preserve"> </v>
      </c>
      <c r="IG39" s="4">
        <f t="shared" ca="1" si="10"/>
        <v>0</v>
      </c>
      <c r="IH39" s="4" t="str">
        <f t="shared" ca="1" si="11"/>
        <v/>
      </c>
      <c r="II39" s="4" t="str">
        <f t="shared" ca="1" si="30"/>
        <v/>
      </c>
      <c r="IJ39" s="4" t="str">
        <f t="shared" ca="1" si="31"/>
        <v/>
      </c>
      <c r="IQ39" s="6">
        <f>IQ38+1</f>
        <v>68</v>
      </c>
      <c r="IR39" s="6" t="s">
        <v>10</v>
      </c>
      <c r="IS39" s="6">
        <v>68</v>
      </c>
      <c r="IU39" s="6" t="str">
        <f t="shared" ca="1" si="25"/>
        <v xml:space="preserve">VBP plus CBP Total (Units) </v>
      </c>
    </row>
    <row r="40" spans="2:255">
      <c r="B40" s="24"/>
      <c r="C40" s="24"/>
      <c r="D40" s="24"/>
      <c r="E40" s="24" t="s">
        <v>121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/>
      <c r="Q40"/>
      <c r="R40"/>
      <c r="IB40" s="4">
        <f t="shared" si="14"/>
        <v>40</v>
      </c>
      <c r="IC40" s="4" t="str">
        <f t="shared" si="7"/>
        <v>AN</v>
      </c>
      <c r="ID40" s="4" t="str">
        <f t="shared" ca="1" si="3"/>
        <v xml:space="preserve"> </v>
      </c>
      <c r="IE40" s="4">
        <f t="shared" ca="1" si="8"/>
        <v>60</v>
      </c>
      <c r="IF40" s="4" t="str">
        <f t="shared" ca="1" si="9"/>
        <v xml:space="preserve"> </v>
      </c>
      <c r="IG40" s="4">
        <f t="shared" ca="1" si="10"/>
        <v>0</v>
      </c>
      <c r="IH40" s="4" t="str">
        <f t="shared" ca="1" si="11"/>
        <v/>
      </c>
      <c r="II40" s="4" t="str">
        <f t="shared" ca="1" si="30"/>
        <v/>
      </c>
      <c r="IJ40" s="4" t="str">
        <f t="shared" ca="1" si="31"/>
        <v/>
      </c>
      <c r="IQ40" s="6">
        <f t="shared" si="32"/>
        <v>69</v>
      </c>
      <c r="IR40" s="6" t="s">
        <v>11</v>
      </c>
      <c r="IS40" s="6">
        <v>69</v>
      </c>
      <c r="IU40" s="6" t="str">
        <f t="shared" ca="1" si="25"/>
        <v xml:space="preserve">Locked CT Value Based Plan (Units) </v>
      </c>
    </row>
    <row r="41" spans="2:255">
      <c r="B41" s="24"/>
      <c r="C41" s="24"/>
      <c r="D41" s="24"/>
      <c r="E41" s="30" t="s">
        <v>123</v>
      </c>
      <c r="F41" s="31">
        <v>0</v>
      </c>
      <c r="G41" s="31">
        <v>0</v>
      </c>
      <c r="H41" s="31">
        <v>425.52</v>
      </c>
      <c r="I41" s="31"/>
      <c r="J41" s="31"/>
      <c r="K41" s="31"/>
      <c r="L41" s="31"/>
      <c r="M41" s="31"/>
      <c r="N41" s="31"/>
      <c r="O41" s="31">
        <v>425.52</v>
      </c>
      <c r="P41"/>
      <c r="Q41"/>
      <c r="R41"/>
      <c r="IB41" s="4">
        <f t="shared" si="14"/>
        <v>41</v>
      </c>
      <c r="IC41" s="4" t="str">
        <f t="shared" si="7"/>
        <v>AO</v>
      </c>
      <c r="ID41" s="4" t="str">
        <f t="shared" ca="1" si="3"/>
        <v xml:space="preserve"> </v>
      </c>
      <c r="IE41" s="4">
        <f t="shared" ca="1" si="8"/>
        <v>60</v>
      </c>
      <c r="IF41" s="4" t="str">
        <f t="shared" ca="1" si="9"/>
        <v xml:space="preserve"> </v>
      </c>
      <c r="IG41" s="4">
        <f t="shared" ca="1" si="10"/>
        <v>0</v>
      </c>
      <c r="IH41" s="4" t="str">
        <f t="shared" ca="1" si="11"/>
        <v/>
      </c>
      <c r="II41" s="4" t="str">
        <f t="shared" ca="1" si="30"/>
        <v/>
      </c>
      <c r="IJ41" s="4" t="str">
        <f t="shared" ca="1" si="31"/>
        <v/>
      </c>
      <c r="IQ41" s="6">
        <f t="shared" si="32"/>
        <v>70</v>
      </c>
      <c r="IR41" s="6" t="s">
        <v>12</v>
      </c>
      <c r="IS41" s="6">
        <v>70</v>
      </c>
      <c r="IU41" s="6" t="str">
        <f t="shared" ca="1" si="25"/>
        <v xml:space="preserve">Locked Configuration Based Plan (Units) </v>
      </c>
    </row>
    <row r="42" spans="2:255">
      <c r="B42" s="24"/>
      <c r="C42" s="24"/>
      <c r="D42" s="24" t="s">
        <v>167</v>
      </c>
      <c r="E42" s="24" t="s">
        <v>113</v>
      </c>
      <c r="F42" s="29">
        <v>0</v>
      </c>
      <c r="G42" s="29">
        <v>0</v>
      </c>
      <c r="H42" s="29">
        <v>425.52</v>
      </c>
      <c r="I42" s="29"/>
      <c r="J42" s="29"/>
      <c r="K42" s="29"/>
      <c r="L42" s="29"/>
      <c r="M42" s="29"/>
      <c r="N42" s="29"/>
      <c r="O42" s="29">
        <v>425.52</v>
      </c>
      <c r="P42"/>
      <c r="Q42"/>
      <c r="R42"/>
      <c r="IB42" s="4">
        <f t="shared" si="14"/>
        <v>42</v>
      </c>
      <c r="IC42" s="4" t="str">
        <f t="shared" si="7"/>
        <v>AP</v>
      </c>
      <c r="ID42" s="4" t="str">
        <f t="shared" ca="1" si="3"/>
        <v xml:space="preserve"> </v>
      </c>
      <c r="IE42" s="4">
        <f t="shared" ca="1" si="8"/>
        <v>60</v>
      </c>
      <c r="IF42" s="4" t="str">
        <f t="shared" ca="1" si="9"/>
        <v xml:space="preserve"> </v>
      </c>
      <c r="IG42" s="4">
        <f t="shared" ca="1" si="10"/>
        <v>0</v>
      </c>
      <c r="IH42" s="4" t="str">
        <f t="shared" ca="1" si="11"/>
        <v/>
      </c>
      <c r="II42" s="4" t="str">
        <f t="shared" ca="1" si="30"/>
        <v/>
      </c>
      <c r="IJ42" s="4" t="str">
        <f t="shared" ca="1" si="31"/>
        <v/>
      </c>
      <c r="IQ42" s="6">
        <f t="shared" si="32"/>
        <v>71</v>
      </c>
      <c r="IR42" s="6" t="s">
        <v>57</v>
      </c>
      <c r="IS42" s="6">
        <v>71</v>
      </c>
      <c r="IU42" s="6" t="str">
        <f t="shared" ca="1" si="25"/>
        <v xml:space="preserve">Locked VBP plus CBP Total (Units) </v>
      </c>
    </row>
    <row r="43" spans="2:255">
      <c r="B43" s="24"/>
      <c r="C43" s="24"/>
      <c r="D43" s="24"/>
      <c r="E43" s="24" t="s">
        <v>115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/>
      <c r="Q43"/>
      <c r="R43"/>
      <c r="IB43" s="4">
        <f t="shared" si="14"/>
        <v>43</v>
      </c>
      <c r="IC43" s="4" t="str">
        <f t="shared" si="7"/>
        <v>AQ</v>
      </c>
      <c r="ID43" s="4" t="str">
        <f t="shared" ca="1" si="3"/>
        <v xml:space="preserve"> </v>
      </c>
      <c r="IE43" s="4">
        <f t="shared" ca="1" si="8"/>
        <v>60</v>
      </c>
      <c r="IF43" s="4" t="str">
        <f t="shared" ca="1" si="9"/>
        <v xml:space="preserve"> </v>
      </c>
      <c r="IG43" s="4">
        <f t="shared" ca="1" si="10"/>
        <v>0</v>
      </c>
      <c r="IH43" s="4" t="str">
        <f t="shared" ca="1" si="11"/>
        <v/>
      </c>
      <c r="II43" s="4" t="str">
        <f t="shared" ca="1" si="30"/>
        <v/>
      </c>
      <c r="IJ43" s="4" t="str">
        <f t="shared" ca="1" si="31"/>
        <v/>
      </c>
      <c r="IQ43" s="6">
        <f t="shared" si="32"/>
        <v>72</v>
      </c>
      <c r="IR43" s="6" t="s">
        <v>13</v>
      </c>
      <c r="IS43" s="6">
        <v>72</v>
      </c>
      <c r="IU43" s="6" t="str">
        <f t="shared" ca="1" si="25"/>
        <v xml:space="preserve">CT Value Based Plan (Units) </v>
      </c>
    </row>
    <row r="44" spans="2:255">
      <c r="B44" s="24"/>
      <c r="C44" s="24"/>
      <c r="D44" s="24"/>
      <c r="E44" s="30" t="s">
        <v>117</v>
      </c>
      <c r="F44" s="31">
        <v>0</v>
      </c>
      <c r="G44" s="31">
        <v>0</v>
      </c>
      <c r="H44" s="31">
        <v>425.52</v>
      </c>
      <c r="I44" s="31"/>
      <c r="J44" s="31"/>
      <c r="K44" s="31"/>
      <c r="L44" s="31"/>
      <c r="M44" s="31"/>
      <c r="N44" s="31"/>
      <c r="O44" s="31">
        <v>425.52</v>
      </c>
      <c r="P44"/>
      <c r="Q44"/>
      <c r="R44"/>
      <c r="IB44" s="4">
        <f t="shared" si="14"/>
        <v>44</v>
      </c>
      <c r="IC44" s="4" t="str">
        <f t="shared" si="7"/>
        <v>AR</v>
      </c>
      <c r="ID44" s="4" t="str">
        <f t="shared" ca="1" si="3"/>
        <v xml:space="preserve"> </v>
      </c>
      <c r="IE44" s="4">
        <f t="shared" ca="1" si="8"/>
        <v>60</v>
      </c>
      <c r="IF44" s="4" t="str">
        <f t="shared" ca="1" si="9"/>
        <v xml:space="preserve"> </v>
      </c>
      <c r="IG44" s="4">
        <f t="shared" ca="1" si="10"/>
        <v>0</v>
      </c>
      <c r="IH44" s="4" t="str">
        <f t="shared" ca="1" si="11"/>
        <v/>
      </c>
      <c r="II44" s="4" t="str">
        <f t="shared" ca="1" si="30"/>
        <v/>
      </c>
      <c r="IJ44" s="4" t="str">
        <f t="shared" ca="1" si="31"/>
        <v/>
      </c>
      <c r="IQ44" s="6">
        <f t="shared" si="32"/>
        <v>73</v>
      </c>
      <c r="IR44" s="6" t="s">
        <v>14</v>
      </c>
      <c r="IS44" s="6">
        <v>73</v>
      </c>
      <c r="IU44" s="6" t="str">
        <f t="shared" ca="1" si="25"/>
        <v xml:space="preserve">Configuration Based Plan (Units) </v>
      </c>
    </row>
    <row r="45" spans="2:255">
      <c r="B45" s="24"/>
      <c r="C45" s="24"/>
      <c r="D45" s="24"/>
      <c r="E45" s="24" t="s">
        <v>119</v>
      </c>
      <c r="F45" s="29">
        <v>0</v>
      </c>
      <c r="G45" s="29">
        <v>0</v>
      </c>
      <c r="H45" s="29">
        <v>425.52</v>
      </c>
      <c r="I45" s="29"/>
      <c r="J45" s="29"/>
      <c r="K45" s="29"/>
      <c r="L45" s="29"/>
      <c r="M45" s="29"/>
      <c r="N45" s="29"/>
      <c r="O45" s="29">
        <v>425.52</v>
      </c>
      <c r="P45"/>
      <c r="Q45"/>
      <c r="R45"/>
      <c r="IB45" s="4">
        <f t="shared" si="14"/>
        <v>45</v>
      </c>
      <c r="IC45" s="4" t="str">
        <f t="shared" si="7"/>
        <v>AS</v>
      </c>
      <c r="ID45" s="4" t="str">
        <f t="shared" ca="1" si="3"/>
        <v xml:space="preserve"> </v>
      </c>
      <c r="IE45" s="4">
        <f t="shared" ca="1" si="8"/>
        <v>60</v>
      </c>
      <c r="IF45" s="4" t="str">
        <f t="shared" ca="1" si="9"/>
        <v xml:space="preserve"> </v>
      </c>
      <c r="IG45" s="4">
        <f t="shared" ca="1" si="10"/>
        <v>0</v>
      </c>
      <c r="IH45" s="4" t="str">
        <f t="shared" ca="1" si="11"/>
        <v/>
      </c>
      <c r="II45" s="4" t="str">
        <f t="shared" ca="1" si="30"/>
        <v/>
      </c>
      <c r="IJ45" s="4" t="str">
        <f t="shared" ca="1" si="31"/>
        <v/>
      </c>
      <c r="IQ45" s="6">
        <f t="shared" si="32"/>
        <v>74</v>
      </c>
      <c r="IR45" s="6" t="s">
        <v>15</v>
      </c>
      <c r="IS45" s="6">
        <v>74</v>
      </c>
      <c r="IU45" s="6" t="str">
        <f t="shared" ca="1" si="25"/>
        <v xml:space="preserve">VBP plus CBP Total (Units) </v>
      </c>
    </row>
    <row r="46" spans="2:255">
      <c r="B46" s="24"/>
      <c r="C46" s="24"/>
      <c r="D46" s="24"/>
      <c r="E46" s="24" t="s">
        <v>121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/>
      <c r="Q46"/>
      <c r="R46"/>
      <c r="IB46" s="4">
        <f t="shared" si="14"/>
        <v>46</v>
      </c>
      <c r="IC46" s="4" t="str">
        <f t="shared" si="7"/>
        <v>AT</v>
      </c>
      <c r="ID46" s="4" t="str">
        <f t="shared" ca="1" si="3"/>
        <v xml:space="preserve"> </v>
      </c>
      <c r="IE46" s="4">
        <f t="shared" ca="1" si="8"/>
        <v>60</v>
      </c>
      <c r="IF46" s="4" t="str">
        <f t="shared" ca="1" si="9"/>
        <v xml:space="preserve"> </v>
      </c>
      <c r="IG46" s="4">
        <f t="shared" ca="1" si="10"/>
        <v>0</v>
      </c>
      <c r="IH46" s="4" t="str">
        <f t="shared" ca="1" si="11"/>
        <v/>
      </c>
      <c r="II46" s="4" t="str">
        <f t="shared" ca="1" si="30"/>
        <v/>
      </c>
      <c r="IJ46" s="4" t="str">
        <f t="shared" ca="1" si="31"/>
        <v/>
      </c>
      <c r="IQ46" s="6">
        <f t="shared" si="32"/>
        <v>75</v>
      </c>
      <c r="IR46" s="6" t="s">
        <v>16</v>
      </c>
      <c r="IS46" s="6">
        <v>75</v>
      </c>
      <c r="IU46" s="6" t="str">
        <f t="shared" ca="1" si="25"/>
        <v xml:space="preserve">Locked CT Value Based Plan (Units) </v>
      </c>
    </row>
    <row r="47" spans="2:255">
      <c r="B47" s="24"/>
      <c r="C47" s="24"/>
      <c r="D47" s="24"/>
      <c r="E47" s="30" t="s">
        <v>123</v>
      </c>
      <c r="F47" s="31">
        <v>0</v>
      </c>
      <c r="G47" s="31">
        <v>0</v>
      </c>
      <c r="H47" s="31">
        <v>425.52</v>
      </c>
      <c r="I47" s="31"/>
      <c r="J47" s="31"/>
      <c r="K47" s="31"/>
      <c r="L47" s="31"/>
      <c r="M47" s="31"/>
      <c r="N47" s="31"/>
      <c r="O47" s="31">
        <v>425.52</v>
      </c>
      <c r="P47"/>
      <c r="Q47"/>
      <c r="R47"/>
      <c r="IB47" s="4">
        <f t="shared" si="14"/>
        <v>47</v>
      </c>
      <c r="IC47" s="4" t="str">
        <f t="shared" si="7"/>
        <v>AU</v>
      </c>
      <c r="ID47" s="4" t="str">
        <f t="shared" ca="1" si="3"/>
        <v xml:space="preserve"> </v>
      </c>
      <c r="IE47" s="4">
        <f t="shared" ca="1" si="8"/>
        <v>60</v>
      </c>
      <c r="IF47" s="4" t="str">
        <f t="shared" ca="1" si="9"/>
        <v xml:space="preserve"> </v>
      </c>
      <c r="IG47" s="4">
        <f t="shared" ca="1" si="10"/>
        <v>0</v>
      </c>
      <c r="IH47" s="4" t="str">
        <f t="shared" ca="1" si="11"/>
        <v/>
      </c>
      <c r="II47" s="4" t="str">
        <f t="shared" ca="1" si="30"/>
        <v/>
      </c>
      <c r="IJ47" s="4" t="str">
        <f t="shared" ca="1" si="31"/>
        <v/>
      </c>
      <c r="IQ47" s="6">
        <f t="shared" si="32"/>
        <v>76</v>
      </c>
      <c r="IR47" s="6" t="s">
        <v>58</v>
      </c>
      <c r="IS47" s="6">
        <v>76</v>
      </c>
      <c r="IU47" s="6" t="str">
        <f t="shared" ca="1" si="25"/>
        <v xml:space="preserve">Locked Configuration Based Plan (Units) </v>
      </c>
    </row>
    <row r="48" spans="2:255">
      <c r="B48" s="24"/>
      <c r="C48" s="24"/>
      <c r="D48" s="24" t="s">
        <v>171</v>
      </c>
      <c r="E48" s="24" t="s">
        <v>113</v>
      </c>
      <c r="F48" s="29">
        <v>0</v>
      </c>
      <c r="G48" s="29">
        <v>0</v>
      </c>
      <c r="H48" s="29">
        <v>425.52</v>
      </c>
      <c r="I48" s="29"/>
      <c r="J48" s="29"/>
      <c r="K48" s="29"/>
      <c r="L48" s="29"/>
      <c r="M48" s="29"/>
      <c r="N48" s="29"/>
      <c r="O48" s="29">
        <v>425.52</v>
      </c>
      <c r="P48"/>
      <c r="Q48"/>
      <c r="R48"/>
      <c r="IB48" s="4">
        <f t="shared" si="14"/>
        <v>48</v>
      </c>
      <c r="IC48" s="4" t="str">
        <f t="shared" si="7"/>
        <v>AV</v>
      </c>
      <c r="ID48" s="4" t="str">
        <f t="shared" ca="1" si="3"/>
        <v xml:space="preserve"> </v>
      </c>
      <c r="IE48" s="4">
        <f t="shared" ca="1" si="8"/>
        <v>60</v>
      </c>
      <c r="IF48" s="4" t="str">
        <f t="shared" ca="1" si="9"/>
        <v xml:space="preserve"> </v>
      </c>
      <c r="IG48" s="4">
        <f t="shared" ca="1" si="10"/>
        <v>0</v>
      </c>
      <c r="IH48" s="4" t="str">
        <f t="shared" ca="1" si="11"/>
        <v/>
      </c>
      <c r="II48" s="4" t="str">
        <f t="shared" ca="1" si="30"/>
        <v/>
      </c>
      <c r="IJ48" s="4" t="str">
        <f t="shared" ca="1" si="31"/>
        <v/>
      </c>
      <c r="IQ48" s="6">
        <f t="shared" si="32"/>
        <v>77</v>
      </c>
      <c r="IR48" s="6" t="s">
        <v>59</v>
      </c>
      <c r="IS48" s="6">
        <v>77</v>
      </c>
      <c r="IU48" s="6" t="str">
        <f t="shared" ca="1" si="25"/>
        <v xml:space="preserve">Locked VBP plus CBP Total (Units) </v>
      </c>
    </row>
    <row r="49" spans="2:253">
      <c r="B49" s="24"/>
      <c r="C49" s="24"/>
      <c r="D49" s="24"/>
      <c r="E49" s="24" t="s">
        <v>115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/>
      <c r="Q49"/>
      <c r="R49"/>
      <c r="IB49" s="4">
        <f t="shared" si="14"/>
        <v>49</v>
      </c>
      <c r="IC49" s="4" t="str">
        <f t="shared" si="7"/>
        <v>AW</v>
      </c>
      <c r="ID49" s="4" t="str">
        <f t="shared" ca="1" si="3"/>
        <v xml:space="preserve"> </v>
      </c>
      <c r="IE49" s="4">
        <f t="shared" ca="1" si="8"/>
        <v>60</v>
      </c>
      <c r="IF49" s="4" t="str">
        <f t="shared" ca="1" si="9"/>
        <v xml:space="preserve"> </v>
      </c>
      <c r="IG49" s="4">
        <f t="shared" ca="1" si="10"/>
        <v>0</v>
      </c>
      <c r="IH49" s="4" t="str">
        <f t="shared" ca="1" si="11"/>
        <v/>
      </c>
      <c r="II49" s="4" t="str">
        <f t="shared" ca="1" si="30"/>
        <v/>
      </c>
      <c r="IJ49" s="4" t="str">
        <f t="shared" ca="1" si="31"/>
        <v/>
      </c>
      <c r="IQ49" s="6">
        <f t="shared" si="32"/>
        <v>78</v>
      </c>
      <c r="IR49" s="6" t="s">
        <v>17</v>
      </c>
      <c r="IS49" s="6">
        <v>78</v>
      </c>
    </row>
    <row r="50" spans="2:253">
      <c r="B50" s="24"/>
      <c r="C50" s="24"/>
      <c r="D50" s="24"/>
      <c r="E50" s="30" t="s">
        <v>117</v>
      </c>
      <c r="F50" s="31">
        <v>0</v>
      </c>
      <c r="G50" s="31">
        <v>0</v>
      </c>
      <c r="H50" s="31">
        <v>425.52</v>
      </c>
      <c r="I50" s="31"/>
      <c r="J50" s="31"/>
      <c r="K50" s="31"/>
      <c r="L50" s="31"/>
      <c r="M50" s="31"/>
      <c r="N50" s="31"/>
      <c r="O50" s="31">
        <v>425.52</v>
      </c>
      <c r="P50"/>
      <c r="Q50"/>
      <c r="R50"/>
      <c r="IB50" s="4">
        <f t="shared" si="14"/>
        <v>50</v>
      </c>
      <c r="IC50" s="4" t="str">
        <f t="shared" si="7"/>
        <v>AX</v>
      </c>
      <c r="ID50" s="4" t="str">
        <f t="shared" ca="1" si="3"/>
        <v xml:space="preserve"> </v>
      </c>
      <c r="IE50" s="4">
        <f t="shared" ca="1" si="8"/>
        <v>60</v>
      </c>
      <c r="IF50" s="4" t="str">
        <f t="shared" ca="1" si="9"/>
        <v xml:space="preserve"> </v>
      </c>
      <c r="IG50" s="4">
        <f t="shared" ca="1" si="10"/>
        <v>0</v>
      </c>
      <c r="IH50" s="4" t="str">
        <f t="shared" ca="1" si="11"/>
        <v/>
      </c>
      <c r="II50" s="4" t="str">
        <f t="shared" ca="1" si="30"/>
        <v/>
      </c>
      <c r="IJ50" s="4" t="str">
        <f t="shared" ca="1" si="31"/>
        <v/>
      </c>
      <c r="IQ50" s="6">
        <f t="shared" si="32"/>
        <v>79</v>
      </c>
      <c r="IR50" s="6" t="s">
        <v>18</v>
      </c>
      <c r="IS50" s="6">
        <v>79</v>
      </c>
    </row>
    <row r="51" spans="2:253">
      <c r="B51" s="24"/>
      <c r="C51" s="24"/>
      <c r="D51" s="24"/>
      <c r="E51" s="24" t="s">
        <v>119</v>
      </c>
      <c r="F51" s="29">
        <v>0</v>
      </c>
      <c r="G51" s="29">
        <v>0</v>
      </c>
      <c r="H51" s="29">
        <v>425.52</v>
      </c>
      <c r="I51" s="29"/>
      <c r="J51" s="29"/>
      <c r="K51" s="29"/>
      <c r="L51" s="29"/>
      <c r="M51" s="29"/>
      <c r="N51" s="29"/>
      <c r="O51" s="29">
        <v>425.52</v>
      </c>
      <c r="P51"/>
      <c r="Q51"/>
      <c r="R51"/>
      <c r="IB51" s="4">
        <f t="shared" si="14"/>
        <v>51</v>
      </c>
      <c r="IC51" s="4" t="str">
        <f t="shared" si="7"/>
        <v>AY</v>
      </c>
      <c r="ID51" s="4" t="str">
        <f t="shared" ca="1" si="3"/>
        <v xml:space="preserve"> </v>
      </c>
      <c r="IE51" s="4">
        <f t="shared" ca="1" si="8"/>
        <v>60</v>
      </c>
      <c r="IF51" s="4" t="str">
        <f t="shared" ca="1" si="9"/>
        <v xml:space="preserve"> </v>
      </c>
      <c r="IG51" s="4">
        <f t="shared" ca="1" si="10"/>
        <v>0</v>
      </c>
      <c r="IH51" s="4" t="str">
        <f t="shared" ca="1" si="11"/>
        <v/>
      </c>
      <c r="II51" s="4" t="str">
        <f t="shared" ca="1" si="30"/>
        <v/>
      </c>
      <c r="IJ51" s="4" t="str">
        <f t="shared" ca="1" si="31"/>
        <v/>
      </c>
      <c r="IQ51" s="6">
        <f>IQ50+1</f>
        <v>80</v>
      </c>
      <c r="IR51" s="6" t="s">
        <v>19</v>
      </c>
      <c r="IS51" s="6">
        <v>80</v>
      </c>
    </row>
    <row r="52" spans="2:253">
      <c r="B52" s="24"/>
      <c r="C52" s="24"/>
      <c r="D52" s="24"/>
      <c r="E52" s="24" t="s">
        <v>121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/>
      <c r="Q52"/>
      <c r="R52"/>
      <c r="IB52" s="4">
        <f t="shared" si="14"/>
        <v>52</v>
      </c>
      <c r="IC52" s="4" t="str">
        <f t="shared" si="7"/>
        <v>AZ</v>
      </c>
      <c r="ID52" s="4" t="str">
        <f t="shared" ca="1" si="3"/>
        <v xml:space="preserve"> </v>
      </c>
      <c r="IE52" s="4">
        <f t="shared" ca="1" si="8"/>
        <v>60</v>
      </c>
      <c r="IF52" s="4" t="str">
        <f t="shared" ca="1" si="9"/>
        <v xml:space="preserve"> </v>
      </c>
      <c r="IG52" s="4">
        <f t="shared" ca="1" si="10"/>
        <v>0</v>
      </c>
      <c r="IH52" s="4" t="str">
        <f t="shared" ca="1" si="11"/>
        <v/>
      </c>
      <c r="II52" s="4" t="str">
        <f t="shared" ca="1" si="30"/>
        <v/>
      </c>
      <c r="IJ52" s="4" t="str">
        <f t="shared" ca="1" si="31"/>
        <v/>
      </c>
      <c r="IQ52" s="6">
        <f t="shared" si="32"/>
        <v>81</v>
      </c>
      <c r="IR52" s="6" t="s">
        <v>20</v>
      </c>
      <c r="IS52" s="6">
        <v>81</v>
      </c>
    </row>
    <row r="53" spans="2:253">
      <c r="B53" s="24"/>
      <c r="C53" s="24"/>
      <c r="D53" s="24"/>
      <c r="E53" s="30" t="s">
        <v>123</v>
      </c>
      <c r="F53" s="31">
        <v>0</v>
      </c>
      <c r="G53" s="31">
        <v>0</v>
      </c>
      <c r="H53" s="31">
        <v>425.52</v>
      </c>
      <c r="I53" s="31"/>
      <c r="J53" s="31"/>
      <c r="K53" s="31"/>
      <c r="L53" s="31"/>
      <c r="M53" s="31"/>
      <c r="N53" s="31"/>
      <c r="O53" s="31">
        <v>425.52</v>
      </c>
      <c r="P53"/>
      <c r="Q53"/>
      <c r="R53"/>
      <c r="IB53" s="4">
        <f t="shared" si="14"/>
        <v>53</v>
      </c>
      <c r="IC53" s="4" t="str">
        <f t="shared" si="7"/>
        <v>BA</v>
      </c>
      <c r="ID53" s="4" t="str">
        <f t="shared" ca="1" si="3"/>
        <v xml:space="preserve"> </v>
      </c>
      <c r="IE53" s="4">
        <f t="shared" ca="1" si="8"/>
        <v>60</v>
      </c>
      <c r="IF53" s="4" t="str">
        <f t="shared" ca="1" si="9"/>
        <v xml:space="preserve"> </v>
      </c>
      <c r="IG53" s="4">
        <f t="shared" ca="1" si="10"/>
        <v>0</v>
      </c>
      <c r="IH53" s="4" t="str">
        <f t="shared" ca="1" si="11"/>
        <v/>
      </c>
      <c r="II53" s="4" t="str">
        <f t="shared" ca="1" si="30"/>
        <v/>
      </c>
      <c r="IJ53" s="4" t="str">
        <f t="shared" ca="1" si="31"/>
        <v/>
      </c>
      <c r="IQ53" s="6">
        <f t="shared" si="32"/>
        <v>82</v>
      </c>
      <c r="IR53" s="6" t="s">
        <v>21</v>
      </c>
      <c r="IS53" s="6">
        <v>82</v>
      </c>
    </row>
    <row r="54" spans="2:253">
      <c r="B54" s="24"/>
      <c r="C54" s="24"/>
      <c r="D54" s="24" t="s">
        <v>175</v>
      </c>
      <c r="E54" s="24" t="s">
        <v>113</v>
      </c>
      <c r="F54" s="29">
        <v>0</v>
      </c>
      <c r="G54" s="29">
        <v>0</v>
      </c>
      <c r="H54" s="29">
        <v>425.52</v>
      </c>
      <c r="I54" s="29"/>
      <c r="J54" s="29"/>
      <c r="K54" s="29"/>
      <c r="L54" s="29"/>
      <c r="M54" s="29"/>
      <c r="N54" s="29"/>
      <c r="O54" s="29">
        <v>425.52</v>
      </c>
      <c r="P54"/>
      <c r="Q54"/>
      <c r="R54"/>
      <c r="IB54" s="4">
        <f t="shared" si="14"/>
        <v>54</v>
      </c>
      <c r="IC54" s="4" t="str">
        <f t="shared" si="7"/>
        <v>BB</v>
      </c>
      <c r="ID54" s="4" t="str">
        <f t="shared" ca="1" si="3"/>
        <v xml:space="preserve"> </v>
      </c>
      <c r="IE54" s="4">
        <f t="shared" ca="1" si="8"/>
        <v>60</v>
      </c>
      <c r="IF54" s="4" t="str">
        <f t="shared" ca="1" si="9"/>
        <v xml:space="preserve"> </v>
      </c>
      <c r="IG54" s="4">
        <f t="shared" ca="1" si="10"/>
        <v>0</v>
      </c>
      <c r="IH54" s="4" t="str">
        <f t="shared" ca="1" si="11"/>
        <v/>
      </c>
      <c r="II54" s="4" t="str">
        <f t="shared" ca="1" si="30"/>
        <v/>
      </c>
      <c r="IJ54" s="4" t="str">
        <f t="shared" ca="1" si="31"/>
        <v/>
      </c>
      <c r="IQ54" s="6">
        <f t="shared" si="32"/>
        <v>83</v>
      </c>
      <c r="IR54" s="6" t="s">
        <v>22</v>
      </c>
      <c r="IS54" s="6">
        <v>83</v>
      </c>
    </row>
    <row r="55" spans="2:253">
      <c r="B55" s="24"/>
      <c r="C55" s="24"/>
      <c r="D55" s="24"/>
      <c r="E55" s="24" t="s">
        <v>115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/>
      <c r="Q55"/>
      <c r="R55"/>
      <c r="IB55" s="4">
        <f t="shared" si="14"/>
        <v>55</v>
      </c>
      <c r="IC55" s="4" t="str">
        <f t="shared" si="7"/>
        <v>BC</v>
      </c>
      <c r="ID55" s="4" t="str">
        <f t="shared" ca="1" si="3"/>
        <v xml:space="preserve"> </v>
      </c>
      <c r="IE55" s="4">
        <f t="shared" ca="1" si="8"/>
        <v>60</v>
      </c>
      <c r="IF55" s="4" t="str">
        <f t="shared" ca="1" si="9"/>
        <v xml:space="preserve"> </v>
      </c>
      <c r="IG55" s="4">
        <f t="shared" ca="1" si="10"/>
        <v>0</v>
      </c>
      <c r="IH55" s="4" t="str">
        <f t="shared" ca="1" si="11"/>
        <v/>
      </c>
      <c r="II55" s="4" t="str">
        <f t="shared" ca="1" si="30"/>
        <v/>
      </c>
      <c r="IJ55" s="4" t="str">
        <f t="shared" ca="1" si="31"/>
        <v/>
      </c>
      <c r="IQ55" s="6">
        <f t="shared" si="32"/>
        <v>84</v>
      </c>
      <c r="IR55" s="6" t="s">
        <v>23</v>
      </c>
      <c r="IS55" s="6">
        <v>84</v>
      </c>
    </row>
    <row r="56" spans="2:253">
      <c r="B56" s="24"/>
      <c r="C56" s="24"/>
      <c r="D56" s="24"/>
      <c r="E56" s="30" t="s">
        <v>117</v>
      </c>
      <c r="F56" s="31">
        <v>0</v>
      </c>
      <c r="G56" s="31">
        <v>0</v>
      </c>
      <c r="H56" s="31">
        <v>425.52</v>
      </c>
      <c r="I56" s="31"/>
      <c r="J56" s="31"/>
      <c r="K56" s="31"/>
      <c r="L56" s="31"/>
      <c r="M56" s="31"/>
      <c r="N56" s="31"/>
      <c r="O56" s="31">
        <v>425.52</v>
      </c>
      <c r="P56"/>
      <c r="Q56"/>
      <c r="R56"/>
      <c r="IB56" s="4">
        <f t="shared" si="14"/>
        <v>56</v>
      </c>
      <c r="IC56" s="4" t="str">
        <f t="shared" si="7"/>
        <v>BD</v>
      </c>
      <c r="ID56" s="4" t="str">
        <f t="shared" ca="1" si="3"/>
        <v xml:space="preserve"> </v>
      </c>
      <c r="IE56" s="4">
        <f t="shared" ca="1" si="8"/>
        <v>60</v>
      </c>
      <c r="IF56" s="4" t="str">
        <f t="shared" ca="1" si="9"/>
        <v xml:space="preserve"> </v>
      </c>
      <c r="IG56" s="4">
        <f t="shared" ca="1" si="10"/>
        <v>0</v>
      </c>
      <c r="IH56" s="4" t="str">
        <f t="shared" ca="1" si="11"/>
        <v/>
      </c>
      <c r="II56" s="4" t="str">
        <f t="shared" ca="1" si="30"/>
        <v/>
      </c>
      <c r="IJ56" s="4" t="str">
        <f t="shared" ca="1" si="31"/>
        <v/>
      </c>
      <c r="IQ56" s="6">
        <f t="shared" si="32"/>
        <v>85</v>
      </c>
      <c r="IR56" s="6" t="s">
        <v>24</v>
      </c>
      <c r="IS56" s="6">
        <v>85</v>
      </c>
    </row>
    <row r="57" spans="2:253">
      <c r="B57" s="24"/>
      <c r="C57" s="24"/>
      <c r="D57" s="24"/>
      <c r="E57" s="24" t="s">
        <v>119</v>
      </c>
      <c r="F57" s="29">
        <v>0</v>
      </c>
      <c r="G57" s="29">
        <v>0</v>
      </c>
      <c r="H57" s="29">
        <v>425.52</v>
      </c>
      <c r="I57" s="29"/>
      <c r="J57" s="29"/>
      <c r="K57" s="29"/>
      <c r="L57" s="29"/>
      <c r="M57" s="29"/>
      <c r="N57" s="29"/>
      <c r="O57" s="29">
        <v>425.52</v>
      </c>
      <c r="P57"/>
      <c r="Q57"/>
      <c r="R57"/>
      <c r="IB57" s="4">
        <f t="shared" si="14"/>
        <v>57</v>
      </c>
      <c r="IC57" s="4" t="str">
        <f t="shared" si="7"/>
        <v>BE</v>
      </c>
      <c r="ID57" s="4" t="str">
        <f t="shared" ca="1" si="3"/>
        <v xml:space="preserve"> </v>
      </c>
      <c r="IE57" s="4">
        <f t="shared" ca="1" si="8"/>
        <v>60</v>
      </c>
      <c r="IF57" s="4" t="str">
        <f t="shared" ca="1" si="9"/>
        <v xml:space="preserve"> </v>
      </c>
      <c r="IG57" s="4">
        <f t="shared" ca="1" si="10"/>
        <v>0</v>
      </c>
      <c r="IH57" s="4" t="str">
        <f t="shared" ca="1" si="11"/>
        <v/>
      </c>
      <c r="II57" s="4" t="str">
        <f t="shared" ca="1" si="30"/>
        <v/>
      </c>
      <c r="IJ57" s="4" t="str">
        <f t="shared" ca="1" si="31"/>
        <v/>
      </c>
      <c r="IQ57" s="6">
        <f t="shared" si="32"/>
        <v>86</v>
      </c>
      <c r="IR57" s="6" t="s">
        <v>25</v>
      </c>
      <c r="IS57" s="6">
        <v>86</v>
      </c>
    </row>
    <row r="58" spans="2:253">
      <c r="B58" s="24"/>
      <c r="C58" s="24"/>
      <c r="D58" s="24"/>
      <c r="E58" s="24" t="s">
        <v>121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IB58" s="4">
        <f t="shared" si="14"/>
        <v>58</v>
      </c>
      <c r="IC58" s="4" t="str">
        <f t="shared" si="7"/>
        <v>BF</v>
      </c>
      <c r="ID58" s="4" t="str">
        <f t="shared" ca="1" si="3"/>
        <v xml:space="preserve"> </v>
      </c>
      <c r="IE58" s="4">
        <f t="shared" ca="1" si="8"/>
        <v>60</v>
      </c>
      <c r="IF58" s="4" t="str">
        <f t="shared" ca="1" si="9"/>
        <v xml:space="preserve"> </v>
      </c>
      <c r="IG58" s="4">
        <f t="shared" ca="1" si="10"/>
        <v>0</v>
      </c>
      <c r="IH58" s="4" t="str">
        <f t="shared" ca="1" si="11"/>
        <v/>
      </c>
      <c r="II58" s="4" t="str">
        <f t="shared" ca="1" si="30"/>
        <v/>
      </c>
      <c r="IJ58" s="4" t="str">
        <f t="shared" ca="1" si="31"/>
        <v/>
      </c>
      <c r="IQ58" s="6">
        <f t="shared" si="32"/>
        <v>87</v>
      </c>
      <c r="IR58" s="6" t="s">
        <v>26</v>
      </c>
      <c r="IS58" s="6">
        <v>87</v>
      </c>
    </row>
    <row r="59" spans="2:253">
      <c r="B59" s="24"/>
      <c r="C59" s="24"/>
      <c r="D59" s="24"/>
      <c r="E59" s="30" t="s">
        <v>123</v>
      </c>
      <c r="F59" s="31">
        <v>0</v>
      </c>
      <c r="G59" s="31">
        <v>0</v>
      </c>
      <c r="H59" s="31">
        <v>425.52</v>
      </c>
      <c r="I59" s="31"/>
      <c r="J59" s="31"/>
      <c r="K59" s="31"/>
      <c r="L59" s="31"/>
      <c r="M59" s="31"/>
      <c r="N59" s="31"/>
      <c r="O59" s="31">
        <v>425.52</v>
      </c>
      <c r="IB59" s="4">
        <f t="shared" si="14"/>
        <v>59</v>
      </c>
      <c r="IC59" s="4" t="str">
        <f t="shared" si="7"/>
        <v>BG</v>
      </c>
      <c r="ID59" s="4" t="str">
        <f t="shared" ca="1" si="3"/>
        <v xml:space="preserve"> </v>
      </c>
      <c r="IE59" s="4">
        <f t="shared" ca="1" si="8"/>
        <v>60</v>
      </c>
      <c r="IF59" s="4" t="str">
        <f t="shared" ca="1" si="9"/>
        <v xml:space="preserve"> </v>
      </c>
      <c r="IG59" s="4">
        <f t="shared" ca="1" si="10"/>
        <v>0</v>
      </c>
      <c r="IH59" s="4" t="str">
        <f t="shared" ca="1" si="11"/>
        <v/>
      </c>
      <c r="II59" s="4" t="str">
        <f t="shared" ca="1" si="30"/>
        <v/>
      </c>
      <c r="IJ59" s="4" t="str">
        <f t="shared" ca="1" si="31"/>
        <v/>
      </c>
      <c r="IQ59" s="6">
        <f t="shared" si="32"/>
        <v>88</v>
      </c>
      <c r="IR59" s="6" t="s">
        <v>27</v>
      </c>
      <c r="IS59" s="6">
        <v>88</v>
      </c>
    </row>
    <row r="60" spans="2:253">
      <c r="B60" s="24"/>
      <c r="C60" s="24"/>
      <c r="D60" s="24" t="s">
        <v>179</v>
      </c>
      <c r="E60" s="24" t="s">
        <v>113</v>
      </c>
      <c r="F60" s="29">
        <v>0</v>
      </c>
      <c r="G60" s="29">
        <v>0</v>
      </c>
      <c r="H60" s="29">
        <v>425.52</v>
      </c>
      <c r="I60" s="29"/>
      <c r="J60" s="29"/>
      <c r="K60" s="29"/>
      <c r="L60" s="29"/>
      <c r="M60" s="29"/>
      <c r="N60" s="29"/>
      <c r="O60" s="29">
        <v>425.52</v>
      </c>
      <c r="IB60" s="4">
        <f t="shared" si="14"/>
        <v>60</v>
      </c>
      <c r="IC60" s="4" t="str">
        <f t="shared" si="7"/>
        <v>BH</v>
      </c>
      <c r="ID60" s="4" t="str">
        <f t="shared" ca="1" si="3"/>
        <v xml:space="preserve"> </v>
      </c>
      <c r="IE60" s="4">
        <f t="shared" ca="1" si="8"/>
        <v>60</v>
      </c>
      <c r="IF60" s="4" t="str">
        <f t="shared" ca="1" si="9"/>
        <v xml:space="preserve"> </v>
      </c>
      <c r="IG60" s="4">
        <f t="shared" ca="1" si="10"/>
        <v>0</v>
      </c>
      <c r="IH60" s="4" t="str">
        <f t="shared" ca="1" si="11"/>
        <v/>
      </c>
      <c r="II60" s="4" t="str">
        <f t="shared" ca="1" si="30"/>
        <v/>
      </c>
      <c r="IJ60" s="4" t="str">
        <f t="shared" ca="1" si="31"/>
        <v/>
      </c>
      <c r="IQ60" s="6">
        <f t="shared" si="32"/>
        <v>89</v>
      </c>
      <c r="IR60" s="6" t="s">
        <v>28</v>
      </c>
      <c r="IS60" s="6">
        <v>89</v>
      </c>
    </row>
    <row r="61" spans="2:253">
      <c r="B61" s="24"/>
      <c r="C61" s="24"/>
      <c r="D61" s="24"/>
      <c r="E61" s="24" t="s">
        <v>115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IB61" s="4">
        <f t="shared" si="14"/>
        <v>61</v>
      </c>
      <c r="IC61" s="4" t="str">
        <f t="shared" si="7"/>
        <v>BI</v>
      </c>
      <c r="ID61" s="4" t="str">
        <f t="shared" ca="1" si="3"/>
        <v xml:space="preserve"> </v>
      </c>
      <c r="IE61" s="4">
        <f t="shared" ca="1" si="8"/>
        <v>60</v>
      </c>
      <c r="IF61" s="4" t="str">
        <f t="shared" ca="1" si="9"/>
        <v xml:space="preserve"> </v>
      </c>
      <c r="IG61" s="4">
        <f t="shared" ca="1" si="10"/>
        <v>0</v>
      </c>
      <c r="IH61" s="4" t="str">
        <f t="shared" ca="1" si="11"/>
        <v/>
      </c>
      <c r="II61" s="4" t="str">
        <f t="shared" ca="1" si="30"/>
        <v/>
      </c>
      <c r="IJ61" s="4" t="str">
        <f t="shared" ca="1" si="31"/>
        <v/>
      </c>
      <c r="IQ61" s="6">
        <f t="shared" si="32"/>
        <v>90</v>
      </c>
      <c r="IR61" s="6" t="s">
        <v>29</v>
      </c>
      <c r="IS61" s="6">
        <v>90</v>
      </c>
    </row>
    <row r="62" spans="2:253">
      <c r="B62" s="24"/>
      <c r="C62" s="24"/>
      <c r="D62" s="24"/>
      <c r="E62" s="30" t="s">
        <v>117</v>
      </c>
      <c r="F62" s="31">
        <v>0</v>
      </c>
      <c r="G62" s="31">
        <v>0</v>
      </c>
      <c r="H62" s="31">
        <v>425.52</v>
      </c>
      <c r="I62" s="31"/>
      <c r="J62" s="31"/>
      <c r="K62" s="31"/>
      <c r="L62" s="31"/>
      <c r="M62" s="31"/>
      <c r="N62" s="31"/>
      <c r="O62" s="31">
        <v>425.52</v>
      </c>
      <c r="IB62" s="4">
        <f t="shared" si="14"/>
        <v>62</v>
      </c>
      <c r="IC62" s="4" t="str">
        <f t="shared" si="7"/>
        <v>BJ</v>
      </c>
      <c r="ID62" s="4" t="str">
        <f t="shared" ca="1" si="3"/>
        <v xml:space="preserve"> </v>
      </c>
      <c r="IE62" s="4">
        <f t="shared" ca="1" si="8"/>
        <v>60</v>
      </c>
      <c r="IF62" s="4" t="str">
        <f t="shared" ca="1" si="9"/>
        <v xml:space="preserve"> </v>
      </c>
      <c r="IG62" s="4">
        <f t="shared" ca="1" si="10"/>
        <v>0</v>
      </c>
      <c r="IH62" s="4" t="str">
        <f t="shared" ca="1" si="11"/>
        <v/>
      </c>
      <c r="II62" s="4" t="str">
        <f t="shared" ca="1" si="30"/>
        <v/>
      </c>
      <c r="IJ62" s="4" t="str">
        <f t="shared" ca="1" si="31"/>
        <v xml:space="preserve"> </v>
      </c>
      <c r="IQ62" s="6">
        <f t="shared" si="32"/>
        <v>91</v>
      </c>
      <c r="IR62" s="6" t="s">
        <v>30</v>
      </c>
      <c r="IS62" s="6">
        <v>91</v>
      </c>
    </row>
    <row r="63" spans="2:253">
      <c r="B63" s="24"/>
      <c r="C63" s="24"/>
      <c r="D63" s="24"/>
      <c r="E63" s="24" t="s">
        <v>119</v>
      </c>
      <c r="F63" s="29">
        <v>0</v>
      </c>
      <c r="G63" s="29">
        <v>0</v>
      </c>
      <c r="H63" s="29">
        <v>425.52</v>
      </c>
      <c r="I63" s="29"/>
      <c r="J63" s="29"/>
      <c r="K63" s="29"/>
      <c r="L63" s="29"/>
      <c r="M63" s="29"/>
      <c r="N63" s="29"/>
      <c r="O63" s="29">
        <v>425.52</v>
      </c>
      <c r="IQ63" s="6">
        <f t="shared" si="32"/>
        <v>92</v>
      </c>
      <c r="IR63" s="6" t="s">
        <v>31</v>
      </c>
      <c r="IS63" s="6">
        <v>92</v>
      </c>
    </row>
    <row r="64" spans="2:253">
      <c r="B64" s="24"/>
      <c r="C64" s="24"/>
      <c r="D64" s="24"/>
      <c r="E64" s="24" t="s">
        <v>121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  <c r="IQ64" s="6">
        <f t="shared" si="32"/>
        <v>93</v>
      </c>
      <c r="IR64" s="6" t="s">
        <v>32</v>
      </c>
      <c r="IS64" s="6">
        <v>93</v>
      </c>
    </row>
    <row r="65" spans="2:253">
      <c r="B65" s="24"/>
      <c r="C65" s="24"/>
      <c r="D65" s="24"/>
      <c r="E65" s="30" t="s">
        <v>123</v>
      </c>
      <c r="F65" s="31">
        <v>0</v>
      </c>
      <c r="G65" s="31">
        <v>0</v>
      </c>
      <c r="H65" s="31">
        <v>425.52</v>
      </c>
      <c r="I65" s="31"/>
      <c r="J65" s="31"/>
      <c r="K65" s="31"/>
      <c r="L65" s="31"/>
      <c r="M65" s="31"/>
      <c r="N65" s="31"/>
      <c r="O65" s="31">
        <v>425.52</v>
      </c>
      <c r="IQ65" s="6">
        <f t="shared" si="32"/>
        <v>94</v>
      </c>
      <c r="IR65" s="6" t="s">
        <v>33</v>
      </c>
      <c r="IS65" s="6">
        <v>94</v>
      </c>
    </row>
    <row r="66" spans="2:253">
      <c r="B66" s="24"/>
      <c r="C66" s="24"/>
      <c r="D66" s="24" t="s">
        <v>183</v>
      </c>
      <c r="E66" s="24" t="s">
        <v>113</v>
      </c>
      <c r="F66" s="29">
        <v>0</v>
      </c>
      <c r="G66" s="29">
        <v>0</v>
      </c>
      <c r="H66" s="29">
        <v>425.52</v>
      </c>
      <c r="I66" s="29"/>
      <c r="J66" s="29"/>
      <c r="K66" s="29"/>
      <c r="L66" s="29"/>
      <c r="M66" s="29"/>
      <c r="N66" s="29"/>
      <c r="O66" s="29">
        <v>425.52</v>
      </c>
      <c r="IQ66" s="6">
        <f t="shared" si="32"/>
        <v>95</v>
      </c>
      <c r="IR66" s="6" t="s">
        <v>0</v>
      </c>
      <c r="IS66" s="6">
        <v>95</v>
      </c>
    </row>
    <row r="67" spans="2:253">
      <c r="B67" s="24"/>
      <c r="C67" s="24"/>
      <c r="D67" s="24"/>
      <c r="E67" s="24" t="s">
        <v>115</v>
      </c>
      <c r="F67" s="29"/>
      <c r="G67" s="29"/>
      <c r="H67" s="29"/>
      <c r="I67" s="29"/>
      <c r="J67" s="29"/>
      <c r="K67" s="29"/>
      <c r="L67" s="29"/>
      <c r="M67" s="29"/>
      <c r="N67" s="29"/>
      <c r="O67" s="29"/>
      <c r="IQ67" s="6">
        <f t="shared" si="32"/>
        <v>96</v>
      </c>
      <c r="IR67" s="6" t="s">
        <v>34</v>
      </c>
      <c r="IS67" s="6">
        <v>96</v>
      </c>
    </row>
    <row r="68" spans="2:253">
      <c r="B68" s="24"/>
      <c r="C68" s="24"/>
      <c r="D68" s="24"/>
      <c r="E68" s="30" t="s">
        <v>117</v>
      </c>
      <c r="F68" s="31">
        <v>0</v>
      </c>
      <c r="G68" s="31">
        <v>0</v>
      </c>
      <c r="H68" s="31">
        <v>425.52</v>
      </c>
      <c r="I68" s="31"/>
      <c r="J68" s="31"/>
      <c r="K68" s="31"/>
      <c r="L68" s="31"/>
      <c r="M68" s="31"/>
      <c r="N68" s="31"/>
      <c r="O68" s="31">
        <v>425.52</v>
      </c>
      <c r="IQ68" s="6">
        <f t="shared" si="32"/>
        <v>97</v>
      </c>
      <c r="IR68" s="6" t="s">
        <v>35</v>
      </c>
      <c r="IS68" s="6">
        <v>97</v>
      </c>
    </row>
    <row r="69" spans="2:253">
      <c r="B69" s="24"/>
      <c r="C69" s="24"/>
      <c r="D69" s="24"/>
      <c r="E69" s="24" t="s">
        <v>119</v>
      </c>
      <c r="F69" s="29">
        <v>0</v>
      </c>
      <c r="G69" s="29">
        <v>0</v>
      </c>
      <c r="H69" s="29">
        <v>425.52</v>
      </c>
      <c r="I69" s="29"/>
      <c r="J69" s="29"/>
      <c r="K69" s="29"/>
      <c r="L69" s="29"/>
      <c r="M69" s="29"/>
      <c r="N69" s="29"/>
      <c r="O69" s="29">
        <v>425.52</v>
      </c>
      <c r="IQ69" s="6">
        <f t="shared" si="32"/>
        <v>98</v>
      </c>
      <c r="IR69" s="6" t="s">
        <v>36</v>
      </c>
      <c r="IS69" s="6">
        <v>98</v>
      </c>
    </row>
    <row r="70" spans="2:253">
      <c r="B70" s="24"/>
      <c r="C70" s="24"/>
      <c r="D70" s="24"/>
      <c r="E70" s="24" t="s">
        <v>121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IQ70" s="6">
        <f t="shared" si="32"/>
        <v>99</v>
      </c>
      <c r="IR70" s="6" t="s">
        <v>37</v>
      </c>
      <c r="IS70" s="6">
        <v>99</v>
      </c>
    </row>
    <row r="71" spans="2:253">
      <c r="B71" s="24"/>
      <c r="C71" s="24"/>
      <c r="D71" s="24"/>
      <c r="E71" s="30" t="s">
        <v>123</v>
      </c>
      <c r="F71" s="31">
        <v>0</v>
      </c>
      <c r="G71" s="31">
        <v>0</v>
      </c>
      <c r="H71" s="31">
        <v>425.52</v>
      </c>
      <c r="I71" s="31"/>
      <c r="J71" s="31"/>
      <c r="K71" s="31"/>
      <c r="L71" s="31"/>
      <c r="M71" s="31"/>
      <c r="N71" s="31"/>
      <c r="O71" s="31">
        <v>425.52</v>
      </c>
      <c r="IQ71" s="6">
        <f t="shared" si="32"/>
        <v>100</v>
      </c>
      <c r="IR71" s="6" t="s">
        <v>38</v>
      </c>
      <c r="IS71" s="6">
        <v>100</v>
      </c>
    </row>
    <row r="72" spans="2:253">
      <c r="B72" s="24"/>
      <c r="C72" s="24"/>
      <c r="D72" s="24" t="s">
        <v>187</v>
      </c>
      <c r="E72" s="24" t="s">
        <v>113</v>
      </c>
      <c r="F72" s="29">
        <v>0</v>
      </c>
      <c r="G72" s="29">
        <v>0</v>
      </c>
      <c r="H72" s="29">
        <v>425.52</v>
      </c>
      <c r="I72" s="29"/>
      <c r="J72" s="29"/>
      <c r="K72" s="29"/>
      <c r="L72" s="29"/>
      <c r="M72" s="29"/>
      <c r="N72" s="29"/>
      <c r="O72" s="29">
        <v>425.52</v>
      </c>
      <c r="IQ72" s="6">
        <f t="shared" si="32"/>
        <v>101</v>
      </c>
      <c r="IR72" s="6" t="s">
        <v>39</v>
      </c>
      <c r="IS72" s="6">
        <v>101</v>
      </c>
    </row>
    <row r="73" spans="2:253">
      <c r="B73" s="24"/>
      <c r="C73" s="24"/>
      <c r="D73" s="24"/>
      <c r="E73" s="24" t="s">
        <v>115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IQ73" s="6">
        <f t="shared" si="32"/>
        <v>102</v>
      </c>
      <c r="IR73" s="6" t="s">
        <v>40</v>
      </c>
      <c r="IS73" s="6">
        <v>102</v>
      </c>
    </row>
    <row r="74" spans="2:253">
      <c r="B74" s="24"/>
      <c r="C74" s="24"/>
      <c r="D74" s="24"/>
      <c r="E74" s="30" t="s">
        <v>117</v>
      </c>
      <c r="F74" s="31">
        <v>0</v>
      </c>
      <c r="G74" s="31">
        <v>0</v>
      </c>
      <c r="H74" s="31">
        <v>425.52</v>
      </c>
      <c r="I74" s="31"/>
      <c r="J74" s="31"/>
      <c r="K74" s="31"/>
      <c r="L74" s="31"/>
      <c r="M74" s="31"/>
      <c r="N74" s="31"/>
      <c r="O74" s="31">
        <v>425.52</v>
      </c>
      <c r="IQ74" s="6">
        <f t="shared" si="32"/>
        <v>103</v>
      </c>
      <c r="IR74" s="6" t="s">
        <v>55</v>
      </c>
      <c r="IS74" s="6">
        <v>103</v>
      </c>
    </row>
    <row r="75" spans="2:253">
      <c r="B75" s="24"/>
      <c r="C75" s="24"/>
      <c r="D75" s="24"/>
      <c r="E75" s="24" t="s">
        <v>119</v>
      </c>
      <c r="F75" s="29">
        <v>0</v>
      </c>
      <c r="G75" s="29">
        <v>0</v>
      </c>
      <c r="H75" s="29">
        <v>425.52</v>
      </c>
      <c r="I75" s="29"/>
      <c r="J75" s="29"/>
      <c r="K75" s="29"/>
      <c r="L75" s="29"/>
      <c r="M75" s="29"/>
      <c r="N75" s="29"/>
      <c r="O75" s="29">
        <v>425.52</v>
      </c>
      <c r="IQ75" s="6">
        <f t="shared" si="32"/>
        <v>104</v>
      </c>
      <c r="IR75" s="6" t="s">
        <v>41</v>
      </c>
      <c r="IS75" s="6">
        <v>104</v>
      </c>
    </row>
    <row r="76" spans="2:253">
      <c r="B76" s="24"/>
      <c r="C76" s="24"/>
      <c r="D76" s="24"/>
      <c r="E76" s="24" t="s">
        <v>121</v>
      </c>
      <c r="F76" s="29"/>
      <c r="G76" s="29"/>
      <c r="H76" s="29"/>
      <c r="I76" s="29"/>
      <c r="J76" s="29"/>
      <c r="K76" s="29"/>
      <c r="L76" s="29"/>
      <c r="M76" s="29"/>
      <c r="N76" s="29"/>
      <c r="O76" s="29"/>
      <c r="IQ76" s="6">
        <f t="shared" si="32"/>
        <v>105</v>
      </c>
      <c r="IR76" s="6" t="s">
        <v>42</v>
      </c>
      <c r="IS76" s="6">
        <v>105</v>
      </c>
    </row>
    <row r="77" spans="2:253">
      <c r="B77" s="24"/>
      <c r="C77" s="24"/>
      <c r="D77" s="24"/>
      <c r="E77" s="30" t="s">
        <v>123</v>
      </c>
      <c r="F77" s="31">
        <v>0</v>
      </c>
      <c r="G77" s="31">
        <v>0</v>
      </c>
      <c r="H77" s="31">
        <v>425.52</v>
      </c>
      <c r="I77" s="31"/>
      <c r="J77" s="31"/>
      <c r="K77" s="31"/>
      <c r="L77" s="31"/>
      <c r="M77" s="31"/>
      <c r="N77" s="31"/>
      <c r="O77" s="31">
        <v>425.52</v>
      </c>
      <c r="IQ77" s="6">
        <f t="shared" si="32"/>
        <v>106</v>
      </c>
      <c r="IR77" s="6" t="s">
        <v>43</v>
      </c>
      <c r="IS77" s="6">
        <v>106</v>
      </c>
    </row>
    <row r="78" spans="2:253">
      <c r="B78" s="24"/>
      <c r="C78" s="24"/>
      <c r="D78" s="24" t="s">
        <v>191</v>
      </c>
      <c r="E78" s="24" t="s">
        <v>113</v>
      </c>
      <c r="F78" s="29">
        <v>0</v>
      </c>
      <c r="G78" s="29">
        <v>0</v>
      </c>
      <c r="H78" s="29">
        <v>425.52</v>
      </c>
      <c r="I78" s="29"/>
      <c r="J78" s="29"/>
      <c r="K78" s="29"/>
      <c r="L78" s="29"/>
      <c r="M78" s="29"/>
      <c r="N78" s="29"/>
      <c r="O78" s="29">
        <v>425.52</v>
      </c>
      <c r="IQ78" s="6">
        <f t="shared" si="32"/>
        <v>107</v>
      </c>
      <c r="IR78" s="6" t="s">
        <v>44</v>
      </c>
      <c r="IS78" s="6">
        <v>107</v>
      </c>
    </row>
    <row r="79" spans="2:253">
      <c r="B79" s="24"/>
      <c r="C79" s="24"/>
      <c r="D79" s="24"/>
      <c r="E79" s="24" t="s">
        <v>115</v>
      </c>
      <c r="F79" s="29"/>
      <c r="G79" s="29"/>
      <c r="H79" s="29"/>
      <c r="I79" s="29"/>
      <c r="J79" s="29"/>
      <c r="K79" s="29"/>
      <c r="L79" s="29"/>
      <c r="M79" s="29"/>
      <c r="N79" s="29"/>
      <c r="O79" s="29"/>
      <c r="IQ79" s="6">
        <f t="shared" si="32"/>
        <v>108</v>
      </c>
      <c r="IR79" s="6" t="s">
        <v>1</v>
      </c>
      <c r="IS79" s="6">
        <v>108</v>
      </c>
    </row>
    <row r="80" spans="2:253">
      <c r="B80" s="24"/>
      <c r="C80" s="24"/>
      <c r="D80" s="24"/>
      <c r="E80" s="30" t="s">
        <v>117</v>
      </c>
      <c r="F80" s="31">
        <v>0</v>
      </c>
      <c r="G80" s="31">
        <v>0</v>
      </c>
      <c r="H80" s="31">
        <v>425.52</v>
      </c>
      <c r="I80" s="31"/>
      <c r="J80" s="31"/>
      <c r="K80" s="31"/>
      <c r="L80" s="31"/>
      <c r="M80" s="31"/>
      <c r="N80" s="31"/>
      <c r="O80" s="31">
        <v>425.52</v>
      </c>
      <c r="IQ80" s="6">
        <f t="shared" si="32"/>
        <v>109</v>
      </c>
      <c r="IR80" s="6" t="s">
        <v>45</v>
      </c>
      <c r="IS80" s="6">
        <v>109</v>
      </c>
    </row>
    <row r="81" spans="2:253">
      <c r="B81" s="24"/>
      <c r="C81" s="24"/>
      <c r="D81" s="24"/>
      <c r="E81" s="24" t="s">
        <v>119</v>
      </c>
      <c r="F81" s="29">
        <v>0</v>
      </c>
      <c r="G81" s="29">
        <v>0</v>
      </c>
      <c r="H81" s="29">
        <v>425.52</v>
      </c>
      <c r="I81" s="29"/>
      <c r="J81" s="29"/>
      <c r="K81" s="29"/>
      <c r="L81" s="29"/>
      <c r="M81" s="29"/>
      <c r="N81" s="29"/>
      <c r="O81" s="29">
        <v>425.52</v>
      </c>
      <c r="IQ81" s="6">
        <f t="shared" si="32"/>
        <v>110</v>
      </c>
      <c r="IR81" s="6" t="s">
        <v>2</v>
      </c>
      <c r="IS81" s="6">
        <v>110</v>
      </c>
    </row>
    <row r="82" spans="2:253">
      <c r="B82" s="24"/>
      <c r="C82" s="24"/>
      <c r="D82" s="24"/>
      <c r="E82" s="24" t="s">
        <v>121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IQ82" s="6">
        <f t="shared" si="32"/>
        <v>111</v>
      </c>
      <c r="IR82" s="6" t="s">
        <v>3</v>
      </c>
      <c r="IS82" s="6">
        <v>111</v>
      </c>
    </row>
    <row r="83" spans="2:253">
      <c r="B83" s="24"/>
      <c r="C83" s="24"/>
      <c r="D83" s="24"/>
      <c r="E83" s="30" t="s">
        <v>123</v>
      </c>
      <c r="F83" s="31">
        <v>0</v>
      </c>
      <c r="G83" s="31">
        <v>0</v>
      </c>
      <c r="H83" s="31">
        <v>425.52</v>
      </c>
      <c r="I83" s="31"/>
      <c r="J83" s="31"/>
      <c r="K83" s="31"/>
      <c r="L83" s="31"/>
      <c r="M83" s="31"/>
      <c r="N83" s="31"/>
      <c r="O83" s="31">
        <v>425.52</v>
      </c>
      <c r="IQ83" s="6">
        <f t="shared" si="32"/>
        <v>112</v>
      </c>
      <c r="IR83" s="6" t="s">
        <v>46</v>
      </c>
      <c r="IS83" s="6">
        <v>112</v>
      </c>
    </row>
    <row r="84" spans="2:253">
      <c r="B84" s="24"/>
      <c r="C84" s="24"/>
      <c r="D84" s="24" t="s">
        <v>195</v>
      </c>
      <c r="E84" s="24" t="s">
        <v>113</v>
      </c>
      <c r="F84" s="29">
        <v>0</v>
      </c>
      <c r="G84" s="29">
        <v>0</v>
      </c>
      <c r="H84" s="29">
        <v>425.52</v>
      </c>
      <c r="I84" s="29"/>
      <c r="J84" s="29"/>
      <c r="K84" s="29"/>
      <c r="L84" s="29"/>
      <c r="M84" s="29"/>
      <c r="N84" s="29"/>
      <c r="O84" s="29">
        <v>425.52</v>
      </c>
      <c r="IQ84" s="6">
        <f t="shared" si="32"/>
        <v>113</v>
      </c>
      <c r="IR84" s="6" t="s">
        <v>47</v>
      </c>
      <c r="IS84" s="6">
        <v>113</v>
      </c>
    </row>
    <row r="85" spans="2:253">
      <c r="B85" s="24"/>
      <c r="C85" s="24"/>
      <c r="D85" s="24"/>
      <c r="E85" s="24" t="s">
        <v>115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IQ85" s="6">
        <f t="shared" si="32"/>
        <v>114</v>
      </c>
      <c r="IR85" s="6" t="s">
        <v>48</v>
      </c>
      <c r="IS85" s="6">
        <v>114</v>
      </c>
    </row>
    <row r="86" spans="2:253">
      <c r="B86" s="24"/>
      <c r="C86" s="24"/>
      <c r="D86" s="24"/>
      <c r="E86" s="30" t="s">
        <v>117</v>
      </c>
      <c r="F86" s="31">
        <v>0</v>
      </c>
      <c r="G86" s="31">
        <v>0</v>
      </c>
      <c r="H86" s="31">
        <v>425.52</v>
      </c>
      <c r="I86" s="31"/>
      <c r="J86" s="31"/>
      <c r="K86" s="31"/>
      <c r="L86" s="31"/>
      <c r="M86" s="31"/>
      <c r="N86" s="31"/>
      <c r="O86" s="31">
        <v>425.52</v>
      </c>
      <c r="IQ86" s="6">
        <f t="shared" si="32"/>
        <v>115</v>
      </c>
      <c r="IR86" s="6" t="s">
        <v>49</v>
      </c>
      <c r="IS86" s="6">
        <v>115</v>
      </c>
    </row>
    <row r="87" spans="2:253">
      <c r="B87" s="24"/>
      <c r="C87" s="24"/>
      <c r="D87" s="24"/>
      <c r="E87" s="24" t="s">
        <v>119</v>
      </c>
      <c r="F87" s="29">
        <v>0</v>
      </c>
      <c r="G87" s="29">
        <v>0</v>
      </c>
      <c r="H87" s="29">
        <v>425.52</v>
      </c>
      <c r="I87" s="29"/>
      <c r="J87" s="29"/>
      <c r="K87" s="29"/>
      <c r="L87" s="29"/>
      <c r="M87" s="29"/>
      <c r="N87" s="29"/>
      <c r="O87" s="29">
        <v>425.52</v>
      </c>
      <c r="IQ87" s="6">
        <f t="shared" si="32"/>
        <v>116</v>
      </c>
      <c r="IR87" s="6" t="s">
        <v>50</v>
      </c>
      <c r="IS87" s="6">
        <v>116</v>
      </c>
    </row>
    <row r="88" spans="2:253">
      <c r="B88" s="24"/>
      <c r="C88" s="24"/>
      <c r="D88" s="24"/>
      <c r="E88" s="24" t="s">
        <v>121</v>
      </c>
      <c r="F88" s="29"/>
      <c r="G88" s="29"/>
      <c r="H88" s="29"/>
      <c r="I88" s="29"/>
      <c r="J88" s="29"/>
      <c r="K88" s="29"/>
      <c r="L88" s="29"/>
      <c r="M88" s="29"/>
      <c r="N88" s="29"/>
      <c r="O88" s="29"/>
    </row>
    <row r="89" spans="2:253">
      <c r="B89" s="24"/>
      <c r="C89" s="24"/>
      <c r="D89" s="24"/>
      <c r="E89" s="30" t="s">
        <v>123</v>
      </c>
      <c r="F89" s="31">
        <v>0</v>
      </c>
      <c r="G89" s="31">
        <v>0</v>
      </c>
      <c r="H89" s="31">
        <v>425.52</v>
      </c>
      <c r="I89" s="31"/>
      <c r="J89" s="31"/>
      <c r="K89" s="31"/>
      <c r="L89" s="31"/>
      <c r="M89" s="31"/>
      <c r="N89" s="31"/>
      <c r="O89" s="31">
        <v>425.52</v>
      </c>
    </row>
    <row r="90" spans="2:253">
      <c r="B90" s="24"/>
      <c r="C90" s="24"/>
      <c r="D90" s="24" t="s">
        <v>199</v>
      </c>
      <c r="E90" s="24" t="s">
        <v>113</v>
      </c>
      <c r="F90" s="29">
        <v>0</v>
      </c>
      <c r="G90" s="29">
        <v>0</v>
      </c>
      <c r="H90" s="29">
        <v>425.52</v>
      </c>
      <c r="I90" s="29"/>
      <c r="J90" s="29"/>
      <c r="K90" s="29"/>
      <c r="L90" s="29"/>
      <c r="M90" s="29"/>
      <c r="N90" s="29"/>
      <c r="O90" s="29">
        <v>425.52</v>
      </c>
    </row>
    <row r="91" spans="2:253">
      <c r="B91" s="24"/>
      <c r="C91" s="24"/>
      <c r="D91" s="24"/>
      <c r="E91" s="24" t="s">
        <v>115</v>
      </c>
      <c r="F91" s="29"/>
      <c r="G91" s="29"/>
      <c r="H91" s="29"/>
      <c r="I91" s="29"/>
      <c r="J91" s="29"/>
      <c r="K91" s="29"/>
      <c r="L91" s="29"/>
      <c r="M91" s="29"/>
      <c r="N91" s="29"/>
      <c r="O91" s="29"/>
      <c r="IR91" s="33" t="s">
        <v>51</v>
      </c>
      <c r="IS91" s="34"/>
    </row>
    <row r="92" spans="2:253">
      <c r="B92" s="24"/>
      <c r="C92" s="24"/>
      <c r="D92" s="24"/>
      <c r="E92" s="30" t="s">
        <v>117</v>
      </c>
      <c r="F92" s="31">
        <v>0</v>
      </c>
      <c r="G92" s="31">
        <v>0</v>
      </c>
      <c r="H92" s="31">
        <v>425.52</v>
      </c>
      <c r="I92" s="31"/>
      <c r="J92" s="31"/>
      <c r="K92" s="31"/>
      <c r="L92" s="31"/>
      <c r="M92" s="31"/>
      <c r="N92" s="31"/>
      <c r="O92" s="31">
        <v>425.52</v>
      </c>
      <c r="IR92" s="33" t="s">
        <v>67</v>
      </c>
      <c r="IS92" s="34" t="s">
        <v>52</v>
      </c>
    </row>
    <row r="93" spans="2:253">
      <c r="B93" s="24"/>
      <c r="C93" s="24"/>
      <c r="D93" s="24"/>
      <c r="E93" s="24" t="s">
        <v>119</v>
      </c>
      <c r="F93" s="29">
        <v>0</v>
      </c>
      <c r="G93" s="29">
        <v>0</v>
      </c>
      <c r="H93" s="29">
        <v>425.52</v>
      </c>
      <c r="I93" s="29"/>
      <c r="J93" s="29"/>
      <c r="K93" s="29"/>
      <c r="L93" s="29"/>
      <c r="M93" s="29"/>
      <c r="N93" s="29"/>
      <c r="O93" s="29">
        <v>425.52</v>
      </c>
      <c r="IR93" s="35">
        <v>41146</v>
      </c>
      <c r="IS93" s="36">
        <v>100</v>
      </c>
    </row>
    <row r="94" spans="2:253">
      <c r="B94" s="24"/>
      <c r="C94" s="24"/>
      <c r="D94" s="24"/>
      <c r="E94" s="24" t="s">
        <v>121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IR94" s="37">
        <v>41181</v>
      </c>
      <c r="IS94" s="38">
        <v>105</v>
      </c>
    </row>
    <row r="95" spans="2:253">
      <c r="B95" s="24"/>
      <c r="C95" s="24"/>
      <c r="D95" s="24"/>
      <c r="E95" s="30" t="s">
        <v>123</v>
      </c>
      <c r="F95" s="31">
        <v>0</v>
      </c>
      <c r="G95" s="31">
        <v>0</v>
      </c>
      <c r="H95" s="31">
        <v>425.52</v>
      </c>
      <c r="I95" s="31"/>
      <c r="J95" s="31"/>
      <c r="K95" s="31"/>
      <c r="L95" s="31"/>
      <c r="M95" s="31"/>
      <c r="N95" s="31"/>
      <c r="O95" s="31">
        <v>425.52</v>
      </c>
      <c r="IR95" s="37">
        <v>41209</v>
      </c>
      <c r="IS95" s="38">
        <v>103</v>
      </c>
    </row>
    <row r="96" spans="2:253">
      <c r="B96" s="24"/>
      <c r="C96" s="24"/>
      <c r="D96" s="24" t="s">
        <v>203</v>
      </c>
      <c r="E96" s="24" t="s">
        <v>113</v>
      </c>
      <c r="F96" s="29">
        <v>0</v>
      </c>
      <c r="G96" s="29">
        <v>0</v>
      </c>
      <c r="H96" s="29">
        <v>425.52</v>
      </c>
      <c r="I96" s="29"/>
      <c r="J96" s="29"/>
      <c r="K96" s="29"/>
      <c r="L96" s="29"/>
      <c r="M96" s="29"/>
      <c r="N96" s="29"/>
      <c r="O96" s="29">
        <v>425.52</v>
      </c>
      <c r="IR96" s="37">
        <v>41237</v>
      </c>
      <c r="IS96" s="38">
        <v>8</v>
      </c>
    </row>
    <row r="97" spans="2:253">
      <c r="B97" s="24"/>
      <c r="C97" s="24"/>
      <c r="D97" s="24"/>
      <c r="E97" s="24" t="s">
        <v>115</v>
      </c>
      <c r="F97" s="29"/>
      <c r="G97" s="29"/>
      <c r="H97" s="29"/>
      <c r="I97" s="29"/>
      <c r="J97" s="29"/>
      <c r="K97" s="29"/>
      <c r="L97" s="29"/>
      <c r="M97" s="29"/>
      <c r="N97" s="29"/>
      <c r="O97" s="29"/>
      <c r="IR97" s="37">
        <v>41272</v>
      </c>
      <c r="IS97" s="38">
        <v>8</v>
      </c>
    </row>
    <row r="98" spans="2:253">
      <c r="B98" s="24"/>
      <c r="C98" s="24"/>
      <c r="D98" s="24"/>
      <c r="E98" s="30" t="s">
        <v>117</v>
      </c>
      <c r="F98" s="31">
        <v>0</v>
      </c>
      <c r="G98" s="31">
        <v>0</v>
      </c>
      <c r="H98" s="31">
        <v>425.52</v>
      </c>
      <c r="I98" s="31"/>
      <c r="J98" s="31"/>
      <c r="K98" s="31"/>
      <c r="L98" s="31"/>
      <c r="M98" s="31"/>
      <c r="N98" s="31"/>
      <c r="O98" s="31">
        <v>425.52</v>
      </c>
      <c r="IR98" s="37">
        <v>41307</v>
      </c>
      <c r="IS98" s="38">
        <v>8</v>
      </c>
    </row>
    <row r="99" spans="2:253">
      <c r="B99" s="24"/>
      <c r="C99" s="24"/>
      <c r="D99" s="24"/>
      <c r="E99" s="24" t="s">
        <v>119</v>
      </c>
      <c r="F99" s="29">
        <v>0</v>
      </c>
      <c r="G99" s="29">
        <v>0</v>
      </c>
      <c r="H99" s="29">
        <v>425.52</v>
      </c>
      <c r="I99" s="29"/>
      <c r="J99" s="29"/>
      <c r="K99" s="29"/>
      <c r="L99" s="29"/>
      <c r="M99" s="29"/>
      <c r="N99" s="29"/>
      <c r="O99" s="29">
        <v>425.52</v>
      </c>
      <c r="IR99" s="37">
        <v>41335</v>
      </c>
      <c r="IS99" s="38">
        <v>8</v>
      </c>
    </row>
    <row r="100" spans="2:253">
      <c r="B100" s="24"/>
      <c r="C100" s="24"/>
      <c r="D100" s="24"/>
      <c r="E100" s="24" t="s">
        <v>121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IR100" s="37">
        <v>41370</v>
      </c>
      <c r="IS100" s="38">
        <v>7</v>
      </c>
    </row>
    <row r="101" spans="2:253">
      <c r="B101" s="24"/>
      <c r="C101" s="24"/>
      <c r="D101" s="24"/>
      <c r="E101" s="30" t="s">
        <v>123</v>
      </c>
      <c r="F101" s="31">
        <v>0</v>
      </c>
      <c r="G101" s="31">
        <v>0</v>
      </c>
      <c r="H101" s="31">
        <v>425.52</v>
      </c>
      <c r="I101" s="31"/>
      <c r="J101" s="31"/>
      <c r="K101" s="31"/>
      <c r="L101" s="31"/>
      <c r="M101" s="31"/>
      <c r="N101" s="31"/>
      <c r="O101" s="31">
        <v>425.52</v>
      </c>
      <c r="IR101" s="37">
        <v>41398</v>
      </c>
      <c r="IS101" s="38">
        <v>2</v>
      </c>
    </row>
    <row r="102" spans="2:253">
      <c r="B102" s="24"/>
      <c r="C102" s="24"/>
      <c r="D102" s="24" t="s">
        <v>207</v>
      </c>
      <c r="E102" s="24" t="s">
        <v>113</v>
      </c>
      <c r="F102" s="29">
        <v>0</v>
      </c>
      <c r="G102" s="29">
        <v>0</v>
      </c>
      <c r="H102" s="29">
        <v>425.52</v>
      </c>
      <c r="I102" s="29"/>
      <c r="J102" s="29"/>
      <c r="K102" s="29"/>
      <c r="L102" s="29"/>
      <c r="M102" s="29"/>
      <c r="N102" s="29"/>
      <c r="O102" s="29">
        <v>425.52</v>
      </c>
      <c r="IR102" s="39" t="s">
        <v>60</v>
      </c>
      <c r="IS102" s="40">
        <v>349</v>
      </c>
    </row>
    <row r="103" spans="2:253">
      <c r="B103" s="24"/>
      <c r="C103" s="24"/>
      <c r="D103" s="24"/>
      <c r="E103" s="24" t="s">
        <v>115</v>
      </c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IR103"/>
      <c r="IS103"/>
    </row>
    <row r="104" spans="2:253">
      <c r="B104" s="24"/>
      <c r="C104" s="24"/>
      <c r="D104" s="24"/>
      <c r="E104" s="30" t="s">
        <v>117</v>
      </c>
      <c r="F104" s="31">
        <v>0</v>
      </c>
      <c r="G104" s="31">
        <v>0</v>
      </c>
      <c r="H104" s="31">
        <v>425.52</v>
      </c>
      <c r="I104" s="31"/>
      <c r="J104" s="31"/>
      <c r="K104" s="31"/>
      <c r="L104" s="31"/>
      <c r="M104" s="31"/>
      <c r="N104" s="31"/>
      <c r="O104" s="31">
        <v>425.52</v>
      </c>
      <c r="IR104"/>
      <c r="IS104"/>
    </row>
    <row r="105" spans="2:253">
      <c r="B105" s="24"/>
      <c r="C105" s="24"/>
      <c r="D105" s="24"/>
      <c r="E105" s="24" t="s">
        <v>119</v>
      </c>
      <c r="F105" s="29">
        <v>0</v>
      </c>
      <c r="G105" s="29">
        <v>0</v>
      </c>
      <c r="H105" s="29">
        <v>425.52</v>
      </c>
      <c r="I105" s="29"/>
      <c r="J105" s="29"/>
      <c r="K105" s="29"/>
      <c r="L105" s="29"/>
      <c r="M105" s="29"/>
      <c r="N105" s="29"/>
      <c r="O105" s="29">
        <v>425.52</v>
      </c>
      <c r="IR105"/>
      <c r="IS105"/>
    </row>
    <row r="106" spans="2:253">
      <c r="B106" s="24"/>
      <c r="C106" s="24"/>
      <c r="D106" s="24"/>
      <c r="E106" s="24" t="s">
        <v>121</v>
      </c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IR106"/>
      <c r="IS106"/>
    </row>
    <row r="107" spans="2:253">
      <c r="B107" s="24"/>
      <c r="C107" s="24"/>
      <c r="D107" s="24"/>
      <c r="E107" s="30" t="s">
        <v>123</v>
      </c>
      <c r="F107" s="31">
        <v>0</v>
      </c>
      <c r="G107" s="31">
        <v>0</v>
      </c>
      <c r="H107" s="31">
        <v>425.52</v>
      </c>
      <c r="I107" s="31"/>
      <c r="J107" s="31"/>
      <c r="K107" s="31"/>
      <c r="L107" s="31"/>
      <c r="M107" s="31"/>
      <c r="N107" s="31"/>
      <c r="O107" s="31">
        <v>425.52</v>
      </c>
      <c r="IR107"/>
      <c r="IS107"/>
    </row>
    <row r="108" spans="2:253">
      <c r="B108" s="24"/>
      <c r="C108" s="24"/>
      <c r="D108" s="24" t="s">
        <v>211</v>
      </c>
      <c r="E108" s="24" t="s">
        <v>113</v>
      </c>
      <c r="F108" s="29">
        <v>0</v>
      </c>
      <c r="G108" s="29">
        <v>0</v>
      </c>
      <c r="H108" s="29">
        <v>425.52</v>
      </c>
      <c r="I108" s="29"/>
      <c r="J108" s="29"/>
      <c r="K108" s="29"/>
      <c r="L108" s="29"/>
      <c r="M108" s="29"/>
      <c r="N108" s="29"/>
      <c r="O108" s="29">
        <v>425.52</v>
      </c>
      <c r="IR108" s="4"/>
      <c r="IS108" s="4"/>
    </row>
    <row r="109" spans="2:253">
      <c r="B109" s="24"/>
      <c r="C109" s="24"/>
      <c r="D109" s="24"/>
      <c r="E109" s="24" t="s">
        <v>115</v>
      </c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IR109" s="4"/>
      <c r="IS109" s="4"/>
    </row>
    <row r="110" spans="2:253">
      <c r="B110" s="24"/>
      <c r="C110" s="24"/>
      <c r="D110" s="24"/>
      <c r="E110" s="30" t="s">
        <v>117</v>
      </c>
      <c r="F110" s="31">
        <v>0</v>
      </c>
      <c r="G110" s="31">
        <v>0</v>
      </c>
      <c r="H110" s="31">
        <v>425.52</v>
      </c>
      <c r="I110" s="31"/>
      <c r="J110" s="31"/>
      <c r="K110" s="31"/>
      <c r="L110" s="31"/>
      <c r="M110" s="31"/>
      <c r="N110" s="31"/>
      <c r="O110" s="31">
        <v>425.52</v>
      </c>
      <c r="IR110" s="4"/>
      <c r="IS110" s="4"/>
    </row>
    <row r="111" spans="2:253">
      <c r="B111" s="24"/>
      <c r="C111" s="24"/>
      <c r="D111" s="24"/>
      <c r="E111" s="24" t="s">
        <v>119</v>
      </c>
      <c r="F111" s="29">
        <v>0</v>
      </c>
      <c r="G111" s="29">
        <v>0</v>
      </c>
      <c r="H111" s="29">
        <v>425.52</v>
      </c>
      <c r="I111" s="29"/>
      <c r="J111" s="29"/>
      <c r="K111" s="29"/>
      <c r="L111" s="29"/>
      <c r="M111" s="29"/>
      <c r="N111" s="29"/>
      <c r="O111" s="29">
        <v>425.52</v>
      </c>
      <c r="IR111" s="4"/>
      <c r="IS111" s="4"/>
    </row>
    <row r="112" spans="2:253">
      <c r="B112" s="24"/>
      <c r="C112" s="24"/>
      <c r="D112" s="24"/>
      <c r="E112" s="24" t="s">
        <v>121</v>
      </c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IR112" s="4"/>
      <c r="IS112" s="4"/>
    </row>
    <row r="113" spans="2:253">
      <c r="B113" s="24"/>
      <c r="C113" s="24"/>
      <c r="D113" s="24"/>
      <c r="E113" s="30" t="s">
        <v>123</v>
      </c>
      <c r="F113" s="31">
        <v>0</v>
      </c>
      <c r="G113" s="31">
        <v>0</v>
      </c>
      <c r="H113" s="31">
        <v>425.52</v>
      </c>
      <c r="I113" s="31"/>
      <c r="J113" s="31"/>
      <c r="K113" s="31"/>
      <c r="L113" s="31"/>
      <c r="M113" s="31"/>
      <c r="N113" s="31"/>
      <c r="O113" s="31">
        <v>425.52</v>
      </c>
      <c r="IR113" s="4"/>
      <c r="IS113" s="4"/>
    </row>
    <row r="114" spans="2:253">
      <c r="B114" s="24"/>
      <c r="C114" s="24"/>
      <c r="D114" s="24" t="s">
        <v>215</v>
      </c>
      <c r="E114" s="24" t="s">
        <v>113</v>
      </c>
      <c r="F114" s="29">
        <v>0</v>
      </c>
      <c r="G114" s="29">
        <v>0</v>
      </c>
      <c r="H114" s="29">
        <v>425.52</v>
      </c>
      <c r="I114" s="29"/>
      <c r="J114" s="29"/>
      <c r="K114" s="29"/>
      <c r="L114" s="29"/>
      <c r="M114" s="29"/>
      <c r="N114" s="29"/>
      <c r="O114" s="29">
        <v>425.52</v>
      </c>
      <c r="IR114" s="4"/>
      <c r="IS114" s="4"/>
    </row>
    <row r="115" spans="2:253">
      <c r="B115" s="24"/>
      <c r="C115" s="24"/>
      <c r="D115" s="24"/>
      <c r="E115" s="24" t="s">
        <v>115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IR115" s="4"/>
      <c r="IS115" s="4"/>
    </row>
    <row r="116" spans="2:253">
      <c r="B116" s="24"/>
      <c r="C116" s="24"/>
      <c r="D116" s="24"/>
      <c r="E116" s="30" t="s">
        <v>117</v>
      </c>
      <c r="F116" s="31">
        <v>0</v>
      </c>
      <c r="G116" s="31">
        <v>0</v>
      </c>
      <c r="H116" s="31">
        <v>425.52</v>
      </c>
      <c r="I116" s="31"/>
      <c r="J116" s="31"/>
      <c r="K116" s="31"/>
      <c r="L116" s="31"/>
      <c r="M116" s="31"/>
      <c r="N116" s="31"/>
      <c r="O116" s="31">
        <v>425.52</v>
      </c>
      <c r="IR116" s="4"/>
      <c r="IS116" s="4"/>
    </row>
    <row r="117" spans="2:253">
      <c r="B117" s="24"/>
      <c r="C117" s="24"/>
      <c r="D117" s="24"/>
      <c r="E117" s="24" t="s">
        <v>119</v>
      </c>
      <c r="F117" s="29">
        <v>0</v>
      </c>
      <c r="G117" s="29">
        <v>0</v>
      </c>
      <c r="H117" s="29">
        <v>425.52</v>
      </c>
      <c r="I117" s="29"/>
      <c r="J117" s="29"/>
      <c r="K117" s="29"/>
      <c r="L117" s="29"/>
      <c r="M117" s="29"/>
      <c r="N117" s="29"/>
      <c r="O117" s="29">
        <v>425.52</v>
      </c>
      <c r="IR117" s="4"/>
      <c r="IS117" s="4"/>
    </row>
    <row r="118" spans="2:253">
      <c r="B118" s="24"/>
      <c r="C118" s="24"/>
      <c r="D118" s="24"/>
      <c r="E118" s="24" t="s">
        <v>121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</row>
    <row r="119" spans="2:253">
      <c r="B119" s="24"/>
      <c r="C119" s="24"/>
      <c r="D119" s="24"/>
      <c r="E119" s="30" t="s">
        <v>123</v>
      </c>
      <c r="F119" s="31">
        <v>0</v>
      </c>
      <c r="G119" s="31">
        <v>0</v>
      </c>
      <c r="H119" s="31">
        <v>425.52</v>
      </c>
      <c r="I119" s="31"/>
      <c r="J119" s="31"/>
      <c r="K119" s="31"/>
      <c r="L119" s="31"/>
      <c r="M119" s="31"/>
      <c r="N119" s="31"/>
      <c r="O119" s="31">
        <v>425.52</v>
      </c>
    </row>
    <row r="120" spans="2:253">
      <c r="B120" s="24"/>
      <c r="C120" s="24"/>
      <c r="D120" s="24" t="s">
        <v>219</v>
      </c>
      <c r="E120" s="24" t="s">
        <v>113</v>
      </c>
      <c r="F120" s="29">
        <v>0</v>
      </c>
      <c r="G120" s="29">
        <v>0</v>
      </c>
      <c r="H120" s="29">
        <v>425.52</v>
      </c>
      <c r="I120" s="29"/>
      <c r="J120" s="29"/>
      <c r="K120" s="29"/>
      <c r="L120" s="29"/>
      <c r="M120" s="29"/>
      <c r="N120" s="29"/>
      <c r="O120" s="29">
        <v>425.52</v>
      </c>
    </row>
    <row r="121" spans="2:253">
      <c r="B121" s="24"/>
      <c r="C121" s="24"/>
      <c r="D121" s="24"/>
      <c r="E121" s="24" t="s">
        <v>115</v>
      </c>
      <c r="F121" s="29"/>
      <c r="G121" s="29"/>
      <c r="H121" s="29"/>
      <c r="I121" s="29"/>
      <c r="J121" s="29"/>
      <c r="K121" s="29"/>
      <c r="L121" s="29"/>
      <c r="M121" s="29"/>
      <c r="N121" s="29"/>
      <c r="O121" s="29"/>
    </row>
    <row r="122" spans="2:253">
      <c r="B122" s="24"/>
      <c r="C122" s="24"/>
      <c r="D122" s="24"/>
      <c r="E122" s="30" t="s">
        <v>117</v>
      </c>
      <c r="F122" s="31">
        <v>0</v>
      </c>
      <c r="G122" s="31">
        <v>0</v>
      </c>
      <c r="H122" s="31">
        <v>425.52</v>
      </c>
      <c r="I122" s="31"/>
      <c r="J122" s="31"/>
      <c r="K122" s="31"/>
      <c r="L122" s="31"/>
      <c r="M122" s="31"/>
      <c r="N122" s="31"/>
      <c r="O122" s="31">
        <v>425.52</v>
      </c>
    </row>
    <row r="123" spans="2:253">
      <c r="B123" s="24"/>
      <c r="C123" s="24"/>
      <c r="D123" s="24"/>
      <c r="E123" s="24" t="s">
        <v>119</v>
      </c>
      <c r="F123" s="29">
        <v>0</v>
      </c>
      <c r="G123" s="29">
        <v>0</v>
      </c>
      <c r="H123" s="29">
        <v>425.52</v>
      </c>
      <c r="I123" s="29"/>
      <c r="J123" s="29"/>
      <c r="K123" s="29"/>
      <c r="L123" s="29"/>
      <c r="M123" s="29"/>
      <c r="N123" s="29"/>
      <c r="O123" s="29">
        <v>425.52</v>
      </c>
    </row>
    <row r="124" spans="2:253">
      <c r="B124" s="24"/>
      <c r="C124" s="24"/>
      <c r="D124" s="24"/>
      <c r="E124" s="24" t="s">
        <v>121</v>
      </c>
      <c r="F124" s="29"/>
      <c r="G124" s="29"/>
      <c r="H124" s="29"/>
      <c r="I124" s="29"/>
      <c r="J124" s="29"/>
      <c r="K124" s="29"/>
      <c r="L124" s="29"/>
      <c r="M124" s="29"/>
      <c r="N124" s="29"/>
      <c r="O124" s="29"/>
    </row>
    <row r="125" spans="2:253">
      <c r="B125" s="24"/>
      <c r="C125" s="24"/>
      <c r="D125" s="24"/>
      <c r="E125" s="30" t="s">
        <v>123</v>
      </c>
      <c r="F125" s="31">
        <v>0</v>
      </c>
      <c r="G125" s="31">
        <v>0</v>
      </c>
      <c r="H125" s="31">
        <v>425.52</v>
      </c>
      <c r="I125" s="31"/>
      <c r="J125" s="31"/>
      <c r="K125" s="31"/>
      <c r="L125" s="31"/>
      <c r="M125" s="31"/>
      <c r="N125" s="31"/>
      <c r="O125" s="31">
        <v>425.52</v>
      </c>
    </row>
    <row r="126" spans="2:253">
      <c r="B126" s="24"/>
      <c r="C126" s="24"/>
      <c r="D126" s="24" t="s">
        <v>223</v>
      </c>
      <c r="E126" s="24" t="s">
        <v>113</v>
      </c>
      <c r="F126" s="29">
        <v>0</v>
      </c>
      <c r="G126" s="29">
        <v>0</v>
      </c>
      <c r="H126" s="29">
        <v>425.52</v>
      </c>
      <c r="I126" s="29"/>
      <c r="J126" s="29"/>
      <c r="K126" s="29"/>
      <c r="L126" s="29"/>
      <c r="M126" s="29"/>
      <c r="N126" s="29"/>
      <c r="O126" s="29">
        <v>425.52</v>
      </c>
    </row>
    <row r="127" spans="2:253">
      <c r="B127" s="24"/>
      <c r="C127" s="24"/>
      <c r="D127" s="24"/>
      <c r="E127" s="24" t="s">
        <v>115</v>
      </c>
      <c r="F127" s="29"/>
      <c r="G127" s="29"/>
      <c r="H127" s="29"/>
      <c r="I127" s="29"/>
      <c r="J127" s="29"/>
      <c r="K127" s="29"/>
      <c r="L127" s="29"/>
      <c r="M127" s="29"/>
      <c r="N127" s="29"/>
      <c r="O127" s="29"/>
    </row>
    <row r="128" spans="2:253">
      <c r="B128" s="24"/>
      <c r="C128" s="24"/>
      <c r="D128" s="24"/>
      <c r="E128" s="30" t="s">
        <v>117</v>
      </c>
      <c r="F128" s="31">
        <v>0</v>
      </c>
      <c r="G128" s="31">
        <v>0</v>
      </c>
      <c r="H128" s="31">
        <v>425.52</v>
      </c>
      <c r="I128" s="31"/>
      <c r="J128" s="31"/>
      <c r="K128" s="31"/>
      <c r="L128" s="31"/>
      <c r="M128" s="31"/>
      <c r="N128" s="31"/>
      <c r="O128" s="31">
        <v>425.52</v>
      </c>
    </row>
    <row r="129" spans="2:15">
      <c r="B129" s="24"/>
      <c r="C129" s="24"/>
      <c r="D129" s="24"/>
      <c r="E129" s="24" t="s">
        <v>119</v>
      </c>
      <c r="F129" s="29">
        <v>0</v>
      </c>
      <c r="G129" s="29">
        <v>0</v>
      </c>
      <c r="H129" s="29">
        <v>425.52</v>
      </c>
      <c r="I129" s="29"/>
      <c r="J129" s="29"/>
      <c r="K129" s="29"/>
      <c r="L129" s="29"/>
      <c r="M129" s="29"/>
      <c r="N129" s="29"/>
      <c r="O129" s="29">
        <v>425.52</v>
      </c>
    </row>
    <row r="130" spans="2:15">
      <c r="B130" s="24"/>
      <c r="C130" s="24"/>
      <c r="D130" s="24"/>
      <c r="E130" s="24" t="s">
        <v>121</v>
      </c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2:15">
      <c r="B131" s="24"/>
      <c r="C131" s="24"/>
      <c r="D131" s="24"/>
      <c r="E131" s="30" t="s">
        <v>123</v>
      </c>
      <c r="F131" s="31">
        <v>0</v>
      </c>
      <c r="G131" s="31">
        <v>0</v>
      </c>
      <c r="H131" s="31">
        <v>425.52</v>
      </c>
      <c r="I131" s="31"/>
      <c r="J131" s="31"/>
      <c r="K131" s="31"/>
      <c r="L131" s="31"/>
      <c r="M131" s="31"/>
      <c r="N131" s="31"/>
      <c r="O131" s="31">
        <v>425.52</v>
      </c>
    </row>
    <row r="132" spans="2:15">
      <c r="B132" s="24"/>
      <c r="C132" s="24"/>
      <c r="D132" s="24" t="s">
        <v>227</v>
      </c>
      <c r="E132" s="24" t="s">
        <v>113</v>
      </c>
      <c r="F132" s="29">
        <v>0</v>
      </c>
      <c r="G132" s="29">
        <v>0</v>
      </c>
      <c r="H132" s="29">
        <v>425.52</v>
      </c>
      <c r="I132" s="29"/>
      <c r="J132" s="29"/>
      <c r="K132" s="29"/>
      <c r="L132" s="29"/>
      <c r="M132" s="29"/>
      <c r="N132" s="29"/>
      <c r="O132" s="29">
        <v>425.52</v>
      </c>
    </row>
    <row r="133" spans="2:15">
      <c r="B133" s="24"/>
      <c r="C133" s="24"/>
      <c r="D133" s="24"/>
      <c r="E133" s="24" t="s">
        <v>115</v>
      </c>
      <c r="F133" s="29"/>
      <c r="G133" s="29"/>
      <c r="H133" s="29"/>
      <c r="I133" s="29"/>
      <c r="J133" s="29"/>
      <c r="K133" s="29"/>
      <c r="L133" s="29"/>
      <c r="M133" s="29"/>
      <c r="N133" s="29"/>
      <c r="O133" s="29"/>
    </row>
    <row r="134" spans="2:15">
      <c r="B134" s="24"/>
      <c r="C134" s="24"/>
      <c r="D134" s="24"/>
      <c r="E134" s="30" t="s">
        <v>117</v>
      </c>
      <c r="F134" s="31">
        <v>0</v>
      </c>
      <c r="G134" s="31">
        <v>0</v>
      </c>
      <c r="H134" s="31">
        <v>425.52</v>
      </c>
      <c r="I134" s="31"/>
      <c r="J134" s="31"/>
      <c r="K134" s="31"/>
      <c r="L134" s="31"/>
      <c r="M134" s="31"/>
      <c r="N134" s="31"/>
      <c r="O134" s="31">
        <v>425.52</v>
      </c>
    </row>
    <row r="135" spans="2:15">
      <c r="B135" s="24"/>
      <c r="C135" s="24"/>
      <c r="D135" s="24"/>
      <c r="E135" s="24" t="s">
        <v>119</v>
      </c>
      <c r="F135" s="29">
        <v>0</v>
      </c>
      <c r="G135" s="29">
        <v>0</v>
      </c>
      <c r="H135" s="29">
        <v>425.52</v>
      </c>
      <c r="I135" s="29"/>
      <c r="J135" s="29"/>
      <c r="K135" s="29"/>
      <c r="L135" s="29"/>
      <c r="M135" s="29"/>
      <c r="N135" s="29"/>
      <c r="O135" s="29">
        <v>425.52</v>
      </c>
    </row>
    <row r="136" spans="2:15">
      <c r="B136" s="24"/>
      <c r="C136" s="24"/>
      <c r="D136" s="24"/>
      <c r="E136" s="24" t="s">
        <v>121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2:15">
      <c r="B137" s="24"/>
      <c r="C137" s="24"/>
      <c r="D137" s="24"/>
      <c r="E137" s="30" t="s">
        <v>123</v>
      </c>
      <c r="F137" s="31">
        <v>0</v>
      </c>
      <c r="G137" s="31">
        <v>0</v>
      </c>
      <c r="H137" s="31">
        <v>425.52</v>
      </c>
      <c r="I137" s="31"/>
      <c r="J137" s="31"/>
      <c r="K137" s="31"/>
      <c r="L137" s="31"/>
      <c r="M137" s="31"/>
      <c r="N137" s="31"/>
      <c r="O137" s="31">
        <v>425.52</v>
      </c>
    </row>
    <row r="138" spans="2:15">
      <c r="B138" s="24"/>
      <c r="C138" s="24"/>
      <c r="D138" s="24" t="s">
        <v>231</v>
      </c>
      <c r="E138" s="24" t="s">
        <v>113</v>
      </c>
      <c r="F138" s="29">
        <v>0</v>
      </c>
      <c r="G138" s="29">
        <v>0</v>
      </c>
      <c r="H138" s="29">
        <v>425.52</v>
      </c>
      <c r="I138" s="29"/>
      <c r="J138" s="29"/>
      <c r="K138" s="29"/>
      <c r="L138" s="29"/>
      <c r="M138" s="29"/>
      <c r="N138" s="29"/>
      <c r="O138" s="29">
        <v>425.52</v>
      </c>
    </row>
    <row r="139" spans="2:15">
      <c r="B139" s="24"/>
      <c r="C139" s="24"/>
      <c r="D139" s="24"/>
      <c r="E139" s="24" t="s">
        <v>115</v>
      </c>
      <c r="F139" s="29"/>
      <c r="G139" s="29"/>
      <c r="H139" s="29"/>
      <c r="I139" s="29"/>
      <c r="J139" s="29"/>
      <c r="K139" s="29"/>
      <c r="L139" s="29"/>
      <c r="M139" s="29"/>
      <c r="N139" s="29"/>
      <c r="O139" s="29"/>
    </row>
    <row r="140" spans="2:15">
      <c r="B140" s="24"/>
      <c r="C140" s="24"/>
      <c r="D140" s="24"/>
      <c r="E140" s="30" t="s">
        <v>117</v>
      </c>
      <c r="F140" s="31">
        <v>0</v>
      </c>
      <c r="G140" s="31">
        <v>0</v>
      </c>
      <c r="H140" s="31">
        <v>425.52</v>
      </c>
      <c r="I140" s="31"/>
      <c r="J140" s="31"/>
      <c r="K140" s="31"/>
      <c r="L140" s="31"/>
      <c r="M140" s="31"/>
      <c r="N140" s="31"/>
      <c r="O140" s="31">
        <v>425.52</v>
      </c>
    </row>
    <row r="141" spans="2:15">
      <c r="B141" s="24"/>
      <c r="C141" s="24"/>
      <c r="D141" s="24"/>
      <c r="E141" s="24" t="s">
        <v>119</v>
      </c>
      <c r="F141" s="29">
        <v>0</v>
      </c>
      <c r="G141" s="29">
        <v>0</v>
      </c>
      <c r="H141" s="29">
        <v>425.52</v>
      </c>
      <c r="I141" s="29"/>
      <c r="J141" s="29"/>
      <c r="K141" s="29"/>
      <c r="L141" s="29"/>
      <c r="M141" s="29"/>
      <c r="N141" s="29"/>
      <c r="O141" s="29">
        <v>425.52</v>
      </c>
    </row>
    <row r="142" spans="2:15">
      <c r="B142" s="24"/>
      <c r="C142" s="24"/>
      <c r="D142" s="24"/>
      <c r="E142" s="24" t="s">
        <v>121</v>
      </c>
      <c r="F142" s="29"/>
      <c r="G142" s="29"/>
      <c r="H142" s="29"/>
      <c r="I142" s="29"/>
      <c r="J142" s="29"/>
      <c r="K142" s="29"/>
      <c r="L142" s="29"/>
      <c r="M142" s="29"/>
      <c r="N142" s="29"/>
      <c r="O142" s="29"/>
    </row>
    <row r="143" spans="2:15">
      <c r="B143" s="24"/>
      <c r="C143" s="24"/>
      <c r="D143" s="24"/>
      <c r="E143" s="30" t="s">
        <v>123</v>
      </c>
      <c r="F143" s="31">
        <v>0</v>
      </c>
      <c r="G143" s="31">
        <v>0</v>
      </c>
      <c r="H143" s="31">
        <v>425.52</v>
      </c>
      <c r="I143" s="31"/>
      <c r="J143" s="31"/>
      <c r="K143" s="31"/>
      <c r="L143" s="31"/>
      <c r="M143" s="31"/>
      <c r="N143" s="31"/>
      <c r="O143" s="31">
        <v>425.52</v>
      </c>
    </row>
    <row r="144" spans="2:15">
      <c r="B144" s="24"/>
      <c r="C144" s="24"/>
      <c r="D144" s="24" t="s">
        <v>235</v>
      </c>
      <c r="E144" s="24" t="s">
        <v>113</v>
      </c>
      <c r="F144" s="29">
        <v>0</v>
      </c>
      <c r="G144" s="29">
        <v>0</v>
      </c>
      <c r="H144" s="29">
        <v>425.52</v>
      </c>
      <c r="I144" s="29"/>
      <c r="J144" s="29"/>
      <c r="K144" s="29"/>
      <c r="L144" s="29"/>
      <c r="M144" s="29"/>
      <c r="N144" s="29"/>
      <c r="O144" s="29">
        <v>425.52</v>
      </c>
    </row>
    <row r="145" spans="2:15">
      <c r="B145" s="24"/>
      <c r="C145" s="24"/>
      <c r="D145" s="24"/>
      <c r="E145" s="24" t="s">
        <v>115</v>
      </c>
      <c r="F145" s="29"/>
      <c r="G145" s="29"/>
      <c r="H145" s="29"/>
      <c r="I145" s="29"/>
      <c r="J145" s="29"/>
      <c r="K145" s="29"/>
      <c r="L145" s="29"/>
      <c r="M145" s="29"/>
      <c r="N145" s="29"/>
      <c r="O145" s="29"/>
    </row>
    <row r="146" spans="2:15">
      <c r="B146" s="24"/>
      <c r="C146" s="24"/>
      <c r="D146" s="24"/>
      <c r="E146" s="30" t="s">
        <v>117</v>
      </c>
      <c r="F146" s="31">
        <v>0</v>
      </c>
      <c r="G146" s="31">
        <v>0</v>
      </c>
      <c r="H146" s="31">
        <v>425.52</v>
      </c>
      <c r="I146" s="31"/>
      <c r="J146" s="31"/>
      <c r="K146" s="31"/>
      <c r="L146" s="31"/>
      <c r="M146" s="31"/>
      <c r="N146" s="31"/>
      <c r="O146" s="31">
        <v>425.52</v>
      </c>
    </row>
    <row r="147" spans="2:15">
      <c r="B147" s="24"/>
      <c r="C147" s="24"/>
      <c r="D147" s="24"/>
      <c r="E147" s="24" t="s">
        <v>119</v>
      </c>
      <c r="F147" s="29">
        <v>0</v>
      </c>
      <c r="G147" s="29">
        <v>0</v>
      </c>
      <c r="H147" s="29">
        <v>425.52</v>
      </c>
      <c r="I147" s="29"/>
      <c r="J147" s="29"/>
      <c r="K147" s="29"/>
      <c r="L147" s="29"/>
      <c r="M147" s="29"/>
      <c r="N147" s="29"/>
      <c r="O147" s="29">
        <v>425.52</v>
      </c>
    </row>
    <row r="148" spans="2:15">
      <c r="B148" s="24"/>
      <c r="C148" s="24"/>
      <c r="D148" s="24"/>
      <c r="E148" s="24" t="s">
        <v>121</v>
      </c>
      <c r="F148" s="29"/>
      <c r="G148" s="29"/>
      <c r="H148" s="29"/>
      <c r="I148" s="29"/>
      <c r="J148" s="29"/>
      <c r="K148" s="29"/>
      <c r="L148" s="29"/>
      <c r="M148" s="29"/>
      <c r="N148" s="29"/>
      <c r="O148" s="29"/>
    </row>
    <row r="149" spans="2:15">
      <c r="B149" s="24"/>
      <c r="C149" s="24"/>
      <c r="D149" s="24"/>
      <c r="E149" s="30" t="s">
        <v>123</v>
      </c>
      <c r="F149" s="31">
        <v>0</v>
      </c>
      <c r="G149" s="31">
        <v>0</v>
      </c>
      <c r="H149" s="31">
        <v>425.52</v>
      </c>
      <c r="I149" s="31"/>
      <c r="J149" s="31"/>
      <c r="K149" s="31"/>
      <c r="L149" s="31"/>
      <c r="M149" s="31"/>
      <c r="N149" s="31"/>
      <c r="O149" s="31">
        <v>425.52</v>
      </c>
    </row>
    <row r="150" spans="2:15">
      <c r="B150" s="24"/>
      <c r="C150" s="24"/>
      <c r="D150" s="24" t="s">
        <v>239</v>
      </c>
      <c r="E150" s="24" t="s">
        <v>113</v>
      </c>
      <c r="F150" s="29">
        <v>0</v>
      </c>
      <c r="G150" s="29">
        <v>0</v>
      </c>
      <c r="H150" s="29">
        <v>425.52</v>
      </c>
      <c r="I150" s="29"/>
      <c r="J150" s="29"/>
      <c r="K150" s="29"/>
      <c r="L150" s="29"/>
      <c r="M150" s="29"/>
      <c r="N150" s="29"/>
      <c r="O150" s="29">
        <v>425.52</v>
      </c>
    </row>
    <row r="151" spans="2:15">
      <c r="B151" s="24"/>
      <c r="C151" s="24"/>
      <c r="D151" s="24"/>
      <c r="E151" s="24" t="s">
        <v>115</v>
      </c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 spans="2:15">
      <c r="B152" s="24"/>
      <c r="C152" s="24"/>
      <c r="D152" s="24"/>
      <c r="E152" s="30" t="s">
        <v>117</v>
      </c>
      <c r="F152" s="31">
        <v>0</v>
      </c>
      <c r="G152" s="31">
        <v>0</v>
      </c>
      <c r="H152" s="31">
        <v>425.52</v>
      </c>
      <c r="I152" s="31"/>
      <c r="J152" s="31"/>
      <c r="K152" s="31"/>
      <c r="L152" s="31"/>
      <c r="M152" s="31"/>
      <c r="N152" s="31"/>
      <c r="O152" s="31">
        <v>425.52</v>
      </c>
    </row>
    <row r="153" spans="2:15">
      <c r="B153" s="24"/>
      <c r="C153" s="24"/>
      <c r="D153" s="24"/>
      <c r="E153" s="24" t="s">
        <v>119</v>
      </c>
      <c r="F153" s="29">
        <v>0</v>
      </c>
      <c r="G153" s="29">
        <v>0</v>
      </c>
      <c r="H153" s="29">
        <v>425.52</v>
      </c>
      <c r="I153" s="29"/>
      <c r="J153" s="29"/>
      <c r="K153" s="29"/>
      <c r="L153" s="29"/>
      <c r="M153" s="29"/>
      <c r="N153" s="29"/>
      <c r="O153" s="29">
        <v>425.52</v>
      </c>
    </row>
    <row r="154" spans="2:15">
      <c r="B154" s="24"/>
      <c r="C154" s="24"/>
      <c r="D154" s="24"/>
      <c r="E154" s="24" t="s">
        <v>121</v>
      </c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 spans="2:15">
      <c r="B155" s="24"/>
      <c r="C155" s="24"/>
      <c r="D155" s="24"/>
      <c r="E155" s="30" t="s">
        <v>123</v>
      </c>
      <c r="F155" s="31">
        <v>0</v>
      </c>
      <c r="G155" s="31">
        <v>0</v>
      </c>
      <c r="H155" s="31">
        <v>425.52</v>
      </c>
      <c r="I155" s="31"/>
      <c r="J155" s="31"/>
      <c r="K155" s="31"/>
      <c r="L155" s="31"/>
      <c r="M155" s="31"/>
      <c r="N155" s="31"/>
      <c r="O155" s="31">
        <v>425.52</v>
      </c>
    </row>
    <row r="156" spans="2:15">
      <c r="B156" s="24"/>
      <c r="C156" s="24"/>
      <c r="D156" s="24" t="s">
        <v>243</v>
      </c>
      <c r="E156" s="24" t="s">
        <v>113</v>
      </c>
      <c r="F156" s="29">
        <v>0</v>
      </c>
      <c r="G156" s="29">
        <v>0</v>
      </c>
      <c r="H156" s="29">
        <v>425.52</v>
      </c>
      <c r="I156" s="29"/>
      <c r="J156" s="29"/>
      <c r="K156" s="29"/>
      <c r="L156" s="29"/>
      <c r="M156" s="29"/>
      <c r="N156" s="29"/>
      <c r="O156" s="29">
        <v>425.52</v>
      </c>
    </row>
    <row r="157" spans="2:15">
      <c r="B157" s="24"/>
      <c r="C157" s="24"/>
      <c r="D157" s="24"/>
      <c r="E157" s="24" t="s">
        <v>115</v>
      </c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 spans="2:15">
      <c r="B158" s="24"/>
      <c r="C158" s="24"/>
      <c r="D158" s="24"/>
      <c r="E158" s="30" t="s">
        <v>117</v>
      </c>
      <c r="F158" s="31">
        <v>0</v>
      </c>
      <c r="G158" s="31">
        <v>0</v>
      </c>
      <c r="H158" s="31">
        <v>425.52</v>
      </c>
      <c r="I158" s="31"/>
      <c r="J158" s="31"/>
      <c r="K158" s="31"/>
      <c r="L158" s="31"/>
      <c r="M158" s="31"/>
      <c r="N158" s="31"/>
      <c r="O158" s="31">
        <v>425.52</v>
      </c>
    </row>
    <row r="159" spans="2:15">
      <c r="B159" s="24"/>
      <c r="C159" s="24"/>
      <c r="D159" s="24"/>
      <c r="E159" s="24" t="s">
        <v>119</v>
      </c>
      <c r="F159" s="29">
        <v>0</v>
      </c>
      <c r="G159" s="29">
        <v>0</v>
      </c>
      <c r="H159" s="29">
        <v>425.52</v>
      </c>
      <c r="I159" s="29"/>
      <c r="J159" s="29"/>
      <c r="K159" s="29"/>
      <c r="L159" s="29"/>
      <c r="M159" s="29"/>
      <c r="N159" s="29"/>
      <c r="O159" s="29">
        <v>425.52</v>
      </c>
    </row>
    <row r="160" spans="2:15">
      <c r="B160" s="24"/>
      <c r="C160" s="24"/>
      <c r="D160" s="24"/>
      <c r="E160" s="24" t="s">
        <v>121</v>
      </c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 spans="2:15">
      <c r="B161" s="24"/>
      <c r="C161" s="24"/>
      <c r="D161" s="24"/>
      <c r="E161" s="30" t="s">
        <v>123</v>
      </c>
      <c r="F161" s="31">
        <v>0</v>
      </c>
      <c r="G161" s="31">
        <v>0</v>
      </c>
      <c r="H161" s="31">
        <v>425.52</v>
      </c>
      <c r="I161" s="31"/>
      <c r="J161" s="31"/>
      <c r="K161" s="31"/>
      <c r="L161" s="31"/>
      <c r="M161" s="31"/>
      <c r="N161" s="31"/>
      <c r="O161" s="31">
        <v>425.52</v>
      </c>
    </row>
    <row r="162" spans="2:15">
      <c r="B162" s="24"/>
      <c r="C162" s="24"/>
      <c r="D162" s="24" t="s">
        <v>247</v>
      </c>
      <c r="E162" s="24" t="s">
        <v>113</v>
      </c>
      <c r="F162" s="29">
        <v>0</v>
      </c>
      <c r="G162" s="29">
        <v>0</v>
      </c>
      <c r="H162" s="29">
        <v>425.52</v>
      </c>
      <c r="I162" s="29"/>
      <c r="J162" s="29"/>
      <c r="K162" s="29"/>
      <c r="L162" s="29"/>
      <c r="M162" s="29"/>
      <c r="N162" s="29"/>
      <c r="O162" s="29">
        <v>425.52</v>
      </c>
    </row>
    <row r="163" spans="2:15">
      <c r="B163" s="24"/>
      <c r="C163" s="24"/>
      <c r="D163" s="24"/>
      <c r="E163" s="24" t="s">
        <v>115</v>
      </c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 spans="2:15">
      <c r="B164" s="24"/>
      <c r="C164" s="24"/>
      <c r="D164" s="24"/>
      <c r="E164" s="30" t="s">
        <v>117</v>
      </c>
      <c r="F164" s="31">
        <v>0</v>
      </c>
      <c r="G164" s="31">
        <v>0</v>
      </c>
      <c r="H164" s="31">
        <v>425.52</v>
      </c>
      <c r="I164" s="31"/>
      <c r="J164" s="31"/>
      <c r="K164" s="31"/>
      <c r="L164" s="31"/>
      <c r="M164" s="31"/>
      <c r="N164" s="31"/>
      <c r="O164" s="31">
        <v>425.52</v>
      </c>
    </row>
    <row r="165" spans="2:15">
      <c r="B165" s="24"/>
      <c r="C165" s="24"/>
      <c r="D165" s="24"/>
      <c r="E165" s="24" t="s">
        <v>119</v>
      </c>
      <c r="F165" s="29">
        <v>0</v>
      </c>
      <c r="G165" s="29">
        <v>0</v>
      </c>
      <c r="H165" s="29">
        <v>425.52</v>
      </c>
      <c r="I165" s="29"/>
      <c r="J165" s="29"/>
      <c r="K165" s="29"/>
      <c r="L165" s="29"/>
      <c r="M165" s="29"/>
      <c r="N165" s="29"/>
      <c r="O165" s="29">
        <v>425.52</v>
      </c>
    </row>
    <row r="166" spans="2:15">
      <c r="B166" s="24"/>
      <c r="C166" s="24"/>
      <c r="D166" s="24"/>
      <c r="E166" s="24" t="s">
        <v>121</v>
      </c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 spans="2:15">
      <c r="B167" s="24"/>
      <c r="C167" s="24"/>
      <c r="D167" s="24"/>
      <c r="E167" s="30" t="s">
        <v>123</v>
      </c>
      <c r="F167" s="31">
        <v>0</v>
      </c>
      <c r="G167" s="31">
        <v>0</v>
      </c>
      <c r="H167" s="31">
        <v>425.52</v>
      </c>
      <c r="I167" s="31"/>
      <c r="J167" s="31"/>
      <c r="K167" s="31"/>
      <c r="L167" s="31"/>
      <c r="M167" s="31"/>
      <c r="N167" s="31"/>
      <c r="O167" s="31">
        <v>425.52</v>
      </c>
    </row>
    <row r="168" spans="2:15">
      <c r="B168" s="24"/>
      <c r="C168" s="24"/>
      <c r="D168" s="24" t="s">
        <v>251</v>
      </c>
      <c r="E168" s="24" t="s">
        <v>113</v>
      </c>
      <c r="F168" s="29">
        <v>0</v>
      </c>
      <c r="G168" s="29">
        <v>0</v>
      </c>
      <c r="H168" s="29">
        <v>425.52</v>
      </c>
      <c r="I168" s="29"/>
      <c r="J168" s="29"/>
      <c r="K168" s="29"/>
      <c r="L168" s="29"/>
      <c r="M168" s="29"/>
      <c r="N168" s="29"/>
      <c r="O168" s="29">
        <v>425.52</v>
      </c>
    </row>
    <row r="169" spans="2:15">
      <c r="B169" s="24"/>
      <c r="C169" s="24"/>
      <c r="D169" s="24"/>
      <c r="E169" s="24" t="s">
        <v>115</v>
      </c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 spans="2:15">
      <c r="B170" s="24"/>
      <c r="C170" s="24"/>
      <c r="D170" s="24"/>
      <c r="E170" s="30" t="s">
        <v>117</v>
      </c>
      <c r="F170" s="31">
        <v>0</v>
      </c>
      <c r="G170" s="31">
        <v>0</v>
      </c>
      <c r="H170" s="31">
        <v>425.52</v>
      </c>
      <c r="I170" s="31"/>
      <c r="J170" s="31"/>
      <c r="K170" s="31"/>
      <c r="L170" s="31"/>
      <c r="M170" s="31"/>
      <c r="N170" s="31"/>
      <c r="O170" s="31">
        <v>425.52</v>
      </c>
    </row>
    <row r="171" spans="2:15">
      <c r="B171" s="24"/>
      <c r="C171" s="24"/>
      <c r="D171" s="24"/>
      <c r="E171" s="24" t="s">
        <v>119</v>
      </c>
      <c r="F171" s="29">
        <v>0</v>
      </c>
      <c r="G171" s="29">
        <v>0</v>
      </c>
      <c r="H171" s="29">
        <v>425.52</v>
      </c>
      <c r="I171" s="29"/>
      <c r="J171" s="29"/>
      <c r="K171" s="29"/>
      <c r="L171" s="29"/>
      <c r="M171" s="29"/>
      <c r="N171" s="29"/>
      <c r="O171" s="29">
        <v>425.52</v>
      </c>
    </row>
    <row r="172" spans="2:15">
      <c r="B172" s="24"/>
      <c r="C172" s="24"/>
      <c r="D172" s="24"/>
      <c r="E172" s="24" t="s">
        <v>121</v>
      </c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spans="2:15">
      <c r="B173" s="24"/>
      <c r="C173" s="24"/>
      <c r="D173" s="24"/>
      <c r="E173" s="30" t="s">
        <v>123</v>
      </c>
      <c r="F173" s="31">
        <v>0</v>
      </c>
      <c r="G173" s="31">
        <v>0</v>
      </c>
      <c r="H173" s="31">
        <v>425.52</v>
      </c>
      <c r="I173" s="31"/>
      <c r="J173" s="31"/>
      <c r="K173" s="31"/>
      <c r="L173" s="31"/>
      <c r="M173" s="31"/>
      <c r="N173" s="31"/>
      <c r="O173" s="31">
        <v>425.52</v>
      </c>
    </row>
    <row r="174" spans="2:15">
      <c r="B174" s="24"/>
      <c r="C174" s="24"/>
      <c r="D174" s="24" t="s">
        <v>255</v>
      </c>
      <c r="E174" s="24" t="s">
        <v>113</v>
      </c>
      <c r="F174" s="29">
        <v>0</v>
      </c>
      <c r="G174" s="29">
        <v>0</v>
      </c>
      <c r="H174" s="29">
        <v>425.52</v>
      </c>
      <c r="I174" s="29"/>
      <c r="J174" s="29"/>
      <c r="K174" s="29"/>
      <c r="L174" s="29"/>
      <c r="M174" s="29"/>
      <c r="N174" s="29"/>
      <c r="O174" s="29">
        <v>425.52</v>
      </c>
    </row>
    <row r="175" spans="2:15">
      <c r="B175" s="24"/>
      <c r="C175" s="24"/>
      <c r="D175" s="24"/>
      <c r="E175" s="24" t="s">
        <v>115</v>
      </c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 spans="2:15">
      <c r="B176" s="24"/>
      <c r="C176" s="24"/>
      <c r="D176" s="24"/>
      <c r="E176" s="30" t="s">
        <v>117</v>
      </c>
      <c r="F176" s="31">
        <v>0</v>
      </c>
      <c r="G176" s="31">
        <v>0</v>
      </c>
      <c r="H176" s="31">
        <v>425.52</v>
      </c>
      <c r="I176" s="31"/>
      <c r="J176" s="31"/>
      <c r="K176" s="31"/>
      <c r="L176" s="31"/>
      <c r="M176" s="31"/>
      <c r="N176" s="31"/>
      <c r="O176" s="31">
        <v>425.52</v>
      </c>
    </row>
    <row r="177" spans="2:15">
      <c r="B177" s="24"/>
      <c r="C177" s="24"/>
      <c r="D177" s="24"/>
      <c r="E177" s="24" t="s">
        <v>119</v>
      </c>
      <c r="F177" s="29">
        <v>0</v>
      </c>
      <c r="G177" s="29">
        <v>0</v>
      </c>
      <c r="H177" s="29">
        <v>425.52</v>
      </c>
      <c r="I177" s="29"/>
      <c r="J177" s="29"/>
      <c r="K177" s="29"/>
      <c r="L177" s="29"/>
      <c r="M177" s="29"/>
      <c r="N177" s="29"/>
      <c r="O177" s="29">
        <v>425.52</v>
      </c>
    </row>
    <row r="178" spans="2:15">
      <c r="B178" s="24"/>
      <c r="C178" s="24"/>
      <c r="D178" s="24"/>
      <c r="E178" s="24" t="s">
        <v>121</v>
      </c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 spans="2:15">
      <c r="B179" s="24"/>
      <c r="C179" s="24"/>
      <c r="D179" s="24"/>
      <c r="E179" s="30" t="s">
        <v>123</v>
      </c>
      <c r="F179" s="31">
        <v>0</v>
      </c>
      <c r="G179" s="31">
        <v>0</v>
      </c>
      <c r="H179" s="31">
        <v>425.52</v>
      </c>
      <c r="I179" s="31"/>
      <c r="J179" s="31"/>
      <c r="K179" s="31"/>
      <c r="L179" s="31"/>
      <c r="M179" s="31"/>
      <c r="N179" s="31"/>
      <c r="O179" s="31">
        <v>425.52</v>
      </c>
    </row>
    <row r="180" spans="2:15">
      <c r="B180" s="24"/>
      <c r="C180" s="24"/>
      <c r="D180" s="24" t="s">
        <v>259</v>
      </c>
      <c r="E180" s="24" t="s">
        <v>113</v>
      </c>
      <c r="F180" s="29">
        <v>0</v>
      </c>
      <c r="G180" s="29">
        <v>0</v>
      </c>
      <c r="H180" s="29">
        <v>425.52</v>
      </c>
      <c r="I180" s="29"/>
      <c r="J180" s="29"/>
      <c r="K180" s="29"/>
      <c r="L180" s="29"/>
      <c r="M180" s="29"/>
      <c r="N180" s="29"/>
      <c r="O180" s="29">
        <v>425.52</v>
      </c>
    </row>
    <row r="181" spans="2:15">
      <c r="B181" s="24"/>
      <c r="C181" s="24"/>
      <c r="D181" s="24"/>
      <c r="E181" s="24" t="s">
        <v>115</v>
      </c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 spans="2:15">
      <c r="B182" s="24"/>
      <c r="C182" s="24"/>
      <c r="D182" s="24"/>
      <c r="E182" s="30" t="s">
        <v>117</v>
      </c>
      <c r="F182" s="31">
        <v>0</v>
      </c>
      <c r="G182" s="31">
        <v>0</v>
      </c>
      <c r="H182" s="31">
        <v>425.52</v>
      </c>
      <c r="I182" s="31"/>
      <c r="J182" s="31"/>
      <c r="K182" s="31"/>
      <c r="L182" s="31"/>
      <c r="M182" s="31"/>
      <c r="N182" s="31"/>
      <c r="O182" s="31">
        <v>425.52</v>
      </c>
    </row>
    <row r="183" spans="2:15">
      <c r="B183" s="24"/>
      <c r="C183" s="24"/>
      <c r="D183" s="24"/>
      <c r="E183" s="24" t="s">
        <v>119</v>
      </c>
      <c r="F183" s="29">
        <v>0</v>
      </c>
      <c r="G183" s="29">
        <v>0</v>
      </c>
      <c r="H183" s="29">
        <v>425.52</v>
      </c>
      <c r="I183" s="29"/>
      <c r="J183" s="29"/>
      <c r="K183" s="29"/>
      <c r="L183" s="29"/>
      <c r="M183" s="29"/>
      <c r="N183" s="29"/>
      <c r="O183" s="29">
        <v>425.52</v>
      </c>
    </row>
    <row r="184" spans="2:15">
      <c r="B184" s="24"/>
      <c r="C184" s="24"/>
      <c r="D184" s="24"/>
      <c r="E184" s="24" t="s">
        <v>121</v>
      </c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 spans="2:15">
      <c r="B185" s="24"/>
      <c r="C185" s="24"/>
      <c r="D185" s="24"/>
      <c r="E185" s="30" t="s">
        <v>123</v>
      </c>
      <c r="F185" s="31">
        <v>0</v>
      </c>
      <c r="G185" s="31">
        <v>0</v>
      </c>
      <c r="H185" s="31">
        <v>425.52</v>
      </c>
      <c r="I185" s="31"/>
      <c r="J185" s="31"/>
      <c r="K185" s="31"/>
      <c r="L185" s="31"/>
      <c r="M185" s="31"/>
      <c r="N185" s="31"/>
      <c r="O185" s="31">
        <v>425.52</v>
      </c>
    </row>
    <row r="186" spans="2:15">
      <c r="B186" s="24"/>
      <c r="C186" s="24"/>
      <c r="D186" s="24" t="s">
        <v>263</v>
      </c>
      <c r="E186" s="24" t="s">
        <v>113</v>
      </c>
      <c r="F186" s="29">
        <v>0</v>
      </c>
      <c r="G186" s="29">
        <v>0</v>
      </c>
      <c r="H186" s="29">
        <v>425.52</v>
      </c>
      <c r="I186" s="29"/>
      <c r="J186" s="29"/>
      <c r="K186" s="29"/>
      <c r="L186" s="29"/>
      <c r="M186" s="29"/>
      <c r="N186" s="29"/>
      <c r="O186" s="29">
        <v>425.52</v>
      </c>
    </row>
    <row r="187" spans="2:15">
      <c r="B187" s="24"/>
      <c r="C187" s="24"/>
      <c r="D187" s="24"/>
      <c r="E187" s="24" t="s">
        <v>115</v>
      </c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 spans="2:15">
      <c r="B188" s="24"/>
      <c r="C188" s="24"/>
      <c r="D188" s="24"/>
      <c r="E188" s="30" t="s">
        <v>117</v>
      </c>
      <c r="F188" s="31">
        <v>0</v>
      </c>
      <c r="G188" s="31">
        <v>0</v>
      </c>
      <c r="H188" s="31">
        <v>425.52</v>
      </c>
      <c r="I188" s="31"/>
      <c r="J188" s="31"/>
      <c r="K188" s="31"/>
      <c r="L188" s="31"/>
      <c r="M188" s="31"/>
      <c r="N188" s="31"/>
      <c r="O188" s="31">
        <v>425.52</v>
      </c>
    </row>
    <row r="189" spans="2:15">
      <c r="B189" s="24"/>
      <c r="C189" s="24"/>
      <c r="D189" s="24"/>
      <c r="E189" s="24" t="s">
        <v>119</v>
      </c>
      <c r="F189" s="29">
        <v>0</v>
      </c>
      <c r="G189" s="29">
        <v>0</v>
      </c>
      <c r="H189" s="29">
        <v>425.52</v>
      </c>
      <c r="I189" s="29"/>
      <c r="J189" s="29"/>
      <c r="K189" s="29"/>
      <c r="L189" s="29"/>
      <c r="M189" s="29"/>
      <c r="N189" s="29"/>
      <c r="O189" s="29">
        <v>425.52</v>
      </c>
    </row>
    <row r="190" spans="2:15">
      <c r="B190" s="24"/>
      <c r="C190" s="24"/>
      <c r="D190" s="24"/>
      <c r="E190" s="24" t="s">
        <v>121</v>
      </c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 spans="2:15">
      <c r="B191" s="24"/>
      <c r="C191" s="24"/>
      <c r="D191" s="24"/>
      <c r="E191" s="30" t="s">
        <v>123</v>
      </c>
      <c r="F191" s="31">
        <v>0</v>
      </c>
      <c r="G191" s="31">
        <v>0</v>
      </c>
      <c r="H191" s="31">
        <v>425.52</v>
      </c>
      <c r="I191" s="31"/>
      <c r="J191" s="31"/>
      <c r="K191" s="31"/>
      <c r="L191" s="31"/>
      <c r="M191" s="31"/>
      <c r="N191" s="31"/>
      <c r="O191" s="31">
        <v>425.52</v>
      </c>
    </row>
    <row r="192" spans="2:15">
      <c r="B192" s="24"/>
      <c r="C192" s="24"/>
      <c r="D192" s="24" t="s">
        <v>267</v>
      </c>
      <c r="E192" s="24" t="s">
        <v>113</v>
      </c>
      <c r="F192" s="29">
        <v>0</v>
      </c>
      <c r="G192" s="29">
        <v>0</v>
      </c>
      <c r="H192" s="29">
        <v>425.52</v>
      </c>
      <c r="I192" s="29"/>
      <c r="J192" s="29"/>
      <c r="K192" s="29"/>
      <c r="L192" s="29"/>
      <c r="M192" s="29"/>
      <c r="N192" s="29"/>
      <c r="O192" s="29">
        <v>425.52</v>
      </c>
    </row>
    <row r="193" spans="2:15">
      <c r="B193" s="24"/>
      <c r="C193" s="24"/>
      <c r="D193" s="24"/>
      <c r="E193" s="24" t="s">
        <v>115</v>
      </c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2:15">
      <c r="B194" s="24"/>
      <c r="C194" s="24"/>
      <c r="D194" s="24"/>
      <c r="E194" s="30" t="s">
        <v>117</v>
      </c>
      <c r="F194" s="31">
        <v>0</v>
      </c>
      <c r="G194" s="31">
        <v>0</v>
      </c>
      <c r="H194" s="31">
        <v>425.52</v>
      </c>
      <c r="I194" s="31"/>
      <c r="J194" s="31"/>
      <c r="K194" s="31"/>
      <c r="L194" s="31"/>
      <c r="M194" s="31"/>
      <c r="N194" s="31"/>
      <c r="O194" s="31">
        <v>425.52</v>
      </c>
    </row>
    <row r="195" spans="2:15">
      <c r="B195" s="24"/>
      <c r="C195" s="24"/>
      <c r="D195" s="24"/>
      <c r="E195" s="24" t="s">
        <v>119</v>
      </c>
      <c r="F195" s="29">
        <v>0</v>
      </c>
      <c r="G195" s="29">
        <v>0</v>
      </c>
      <c r="H195" s="29">
        <v>425.52</v>
      </c>
      <c r="I195" s="29"/>
      <c r="J195" s="29"/>
      <c r="K195" s="29"/>
      <c r="L195" s="29"/>
      <c r="M195" s="29"/>
      <c r="N195" s="29"/>
      <c r="O195" s="29">
        <v>425.52</v>
      </c>
    </row>
    <row r="196" spans="2:15">
      <c r="B196" s="24"/>
      <c r="C196" s="24"/>
      <c r="D196" s="24"/>
      <c r="E196" s="24" t="s">
        <v>121</v>
      </c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 spans="2:15">
      <c r="B197" s="24"/>
      <c r="C197" s="24"/>
      <c r="D197" s="24"/>
      <c r="E197" s="30" t="s">
        <v>123</v>
      </c>
      <c r="F197" s="31">
        <v>0</v>
      </c>
      <c r="G197" s="31">
        <v>0</v>
      </c>
      <c r="H197" s="31">
        <v>425.52</v>
      </c>
      <c r="I197" s="31"/>
      <c r="J197" s="31"/>
      <c r="K197" s="31"/>
      <c r="L197" s="31"/>
      <c r="M197" s="31"/>
      <c r="N197" s="31"/>
      <c r="O197" s="31">
        <v>425.52</v>
      </c>
    </row>
    <row r="198" spans="2:15">
      <c r="B198" s="24"/>
      <c r="C198" s="24"/>
      <c r="D198" s="24" t="s">
        <v>271</v>
      </c>
      <c r="E198" s="24" t="s">
        <v>113</v>
      </c>
      <c r="F198" s="29">
        <v>0</v>
      </c>
      <c r="G198" s="29">
        <v>0</v>
      </c>
      <c r="H198" s="29">
        <v>425.52</v>
      </c>
      <c r="I198" s="29"/>
      <c r="J198" s="29"/>
      <c r="K198" s="29"/>
      <c r="L198" s="29"/>
      <c r="M198" s="29"/>
      <c r="N198" s="29"/>
      <c r="O198" s="29">
        <v>425.52</v>
      </c>
    </row>
    <row r="199" spans="2:15">
      <c r="B199" s="24"/>
      <c r="C199" s="24"/>
      <c r="D199" s="24"/>
      <c r="E199" s="24" t="s">
        <v>115</v>
      </c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 spans="2:15">
      <c r="B200" s="24"/>
      <c r="C200" s="24"/>
      <c r="D200" s="24"/>
      <c r="E200" s="30" t="s">
        <v>117</v>
      </c>
      <c r="F200" s="31">
        <v>0</v>
      </c>
      <c r="G200" s="31">
        <v>0</v>
      </c>
      <c r="H200" s="31">
        <v>425.52</v>
      </c>
      <c r="I200" s="31"/>
      <c r="J200" s="31"/>
      <c r="K200" s="31"/>
      <c r="L200" s="31"/>
      <c r="M200" s="31"/>
      <c r="N200" s="31"/>
      <c r="O200" s="31">
        <v>425.52</v>
      </c>
    </row>
    <row r="201" spans="2:15">
      <c r="B201" s="24"/>
      <c r="C201" s="24"/>
      <c r="D201" s="24"/>
      <c r="E201" s="24" t="s">
        <v>119</v>
      </c>
      <c r="F201" s="29">
        <v>0</v>
      </c>
      <c r="G201" s="29">
        <v>0</v>
      </c>
      <c r="H201" s="29">
        <v>425.52</v>
      </c>
      <c r="I201" s="29"/>
      <c r="J201" s="29"/>
      <c r="K201" s="29"/>
      <c r="L201" s="29"/>
      <c r="M201" s="29"/>
      <c r="N201" s="29"/>
      <c r="O201" s="29">
        <v>425.52</v>
      </c>
    </row>
    <row r="202" spans="2:15">
      <c r="B202" s="24"/>
      <c r="C202" s="24"/>
      <c r="D202" s="24"/>
      <c r="E202" s="24" t="s">
        <v>121</v>
      </c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 spans="2:15">
      <c r="B203" s="24"/>
      <c r="C203" s="24"/>
      <c r="D203" s="24"/>
      <c r="E203" s="30" t="s">
        <v>123</v>
      </c>
      <c r="F203" s="31">
        <v>0</v>
      </c>
      <c r="G203" s="31">
        <v>0</v>
      </c>
      <c r="H203" s="31">
        <v>425.52</v>
      </c>
      <c r="I203" s="31"/>
      <c r="J203" s="31"/>
      <c r="K203" s="31"/>
      <c r="L203" s="31"/>
      <c r="M203" s="31"/>
      <c r="N203" s="31"/>
      <c r="O203" s="31">
        <v>425.52</v>
      </c>
    </row>
    <row r="204" spans="2:15">
      <c r="B204" s="24"/>
      <c r="C204" s="24"/>
      <c r="D204" s="24" t="s">
        <v>275</v>
      </c>
      <c r="E204" s="24" t="s">
        <v>113</v>
      </c>
      <c r="F204" s="29">
        <v>0</v>
      </c>
      <c r="G204" s="29">
        <v>0</v>
      </c>
      <c r="H204" s="29">
        <v>425.52</v>
      </c>
      <c r="I204" s="29"/>
      <c r="J204" s="29"/>
      <c r="K204" s="29"/>
      <c r="L204" s="29"/>
      <c r="M204" s="29"/>
      <c r="N204" s="29"/>
      <c r="O204" s="29">
        <v>425.52</v>
      </c>
    </row>
    <row r="205" spans="2:15">
      <c r="B205" s="24"/>
      <c r="C205" s="24"/>
      <c r="D205" s="24"/>
      <c r="E205" s="24" t="s">
        <v>115</v>
      </c>
      <c r="F205" s="29"/>
      <c r="G205" s="29"/>
      <c r="H205" s="29"/>
      <c r="I205" s="29"/>
      <c r="J205" s="29"/>
      <c r="K205" s="29"/>
      <c r="L205" s="29"/>
      <c r="M205" s="29"/>
      <c r="N205" s="29"/>
      <c r="O205" s="29"/>
    </row>
    <row r="206" spans="2:15">
      <c r="B206" s="24"/>
      <c r="C206" s="24"/>
      <c r="D206" s="24"/>
      <c r="E206" s="30" t="s">
        <v>117</v>
      </c>
      <c r="F206" s="31">
        <v>0</v>
      </c>
      <c r="G206" s="31">
        <v>0</v>
      </c>
      <c r="H206" s="31">
        <v>425.52</v>
      </c>
      <c r="I206" s="31"/>
      <c r="J206" s="31"/>
      <c r="K206" s="31"/>
      <c r="L206" s="31"/>
      <c r="M206" s="31"/>
      <c r="N206" s="31"/>
      <c r="O206" s="31">
        <v>425.52</v>
      </c>
    </row>
    <row r="207" spans="2:15">
      <c r="B207" s="24"/>
      <c r="C207" s="24"/>
      <c r="D207" s="24"/>
      <c r="E207" s="24" t="s">
        <v>119</v>
      </c>
      <c r="F207" s="29">
        <v>0</v>
      </c>
      <c r="G207" s="29">
        <v>0</v>
      </c>
      <c r="H207" s="29">
        <v>425.52</v>
      </c>
      <c r="I207" s="29"/>
      <c r="J207" s="29"/>
      <c r="K207" s="29"/>
      <c r="L207" s="29"/>
      <c r="M207" s="29"/>
      <c r="N207" s="29"/>
      <c r="O207" s="29">
        <v>425.52</v>
      </c>
    </row>
    <row r="208" spans="2:15">
      <c r="B208" s="24"/>
      <c r="C208" s="24"/>
      <c r="D208" s="24"/>
      <c r="E208" s="24" t="s">
        <v>121</v>
      </c>
      <c r="F208" s="29"/>
      <c r="G208" s="29"/>
      <c r="H208" s="29"/>
      <c r="I208" s="29"/>
      <c r="J208" s="29"/>
      <c r="K208" s="29"/>
      <c r="L208" s="29"/>
      <c r="M208" s="29"/>
      <c r="N208" s="29"/>
      <c r="O208" s="29"/>
    </row>
    <row r="209" spans="2:15">
      <c r="B209" s="24"/>
      <c r="C209" s="24"/>
      <c r="D209" s="24"/>
      <c r="E209" s="30" t="s">
        <v>123</v>
      </c>
      <c r="F209" s="31">
        <v>0</v>
      </c>
      <c r="G209" s="31">
        <v>0</v>
      </c>
      <c r="H209" s="31">
        <v>425.52</v>
      </c>
      <c r="I209" s="31"/>
      <c r="J209" s="31"/>
      <c r="K209" s="31"/>
      <c r="L209" s="31"/>
      <c r="M209" s="31"/>
      <c r="N209" s="31"/>
      <c r="O209" s="31">
        <v>425.52</v>
      </c>
    </row>
    <row r="210" spans="2:15">
      <c r="B210" s="24"/>
      <c r="C210" s="24"/>
      <c r="D210" s="24" t="s">
        <v>279</v>
      </c>
      <c r="E210" s="24" t="s">
        <v>113</v>
      </c>
      <c r="F210" s="29">
        <v>0</v>
      </c>
      <c r="G210" s="29">
        <v>0</v>
      </c>
      <c r="H210" s="29">
        <v>425.52</v>
      </c>
      <c r="I210" s="29"/>
      <c r="J210" s="29"/>
      <c r="K210" s="29"/>
      <c r="L210" s="29"/>
      <c r="M210" s="29"/>
      <c r="N210" s="29"/>
      <c r="O210" s="29">
        <v>425.52</v>
      </c>
    </row>
    <row r="211" spans="2:15">
      <c r="B211" s="24"/>
      <c r="C211" s="24"/>
      <c r="D211" s="24"/>
      <c r="E211" s="24" t="s">
        <v>115</v>
      </c>
      <c r="F211" s="29"/>
      <c r="G211" s="29"/>
      <c r="H211" s="29"/>
      <c r="I211" s="29"/>
      <c r="J211" s="29"/>
      <c r="K211" s="29"/>
      <c r="L211" s="29"/>
      <c r="M211" s="29"/>
      <c r="N211" s="29"/>
      <c r="O211" s="29"/>
    </row>
    <row r="212" spans="2:15">
      <c r="B212" s="24"/>
      <c r="C212" s="24"/>
      <c r="D212" s="24"/>
      <c r="E212" s="30" t="s">
        <v>117</v>
      </c>
      <c r="F212" s="31">
        <v>0</v>
      </c>
      <c r="G212" s="31">
        <v>0</v>
      </c>
      <c r="H212" s="31">
        <v>425.52</v>
      </c>
      <c r="I212" s="31"/>
      <c r="J212" s="31"/>
      <c r="K212" s="31"/>
      <c r="L212" s="31"/>
      <c r="M212" s="31"/>
      <c r="N212" s="31"/>
      <c r="O212" s="31">
        <v>425.52</v>
      </c>
    </row>
    <row r="213" spans="2:15">
      <c r="B213" s="24"/>
      <c r="C213" s="24"/>
      <c r="D213" s="24"/>
      <c r="E213" s="24" t="s">
        <v>119</v>
      </c>
      <c r="F213" s="29">
        <v>0</v>
      </c>
      <c r="G213" s="29">
        <v>0</v>
      </c>
      <c r="H213" s="29">
        <v>425.52</v>
      </c>
      <c r="I213" s="29"/>
      <c r="J213" s="29"/>
      <c r="K213" s="29"/>
      <c r="L213" s="29"/>
      <c r="M213" s="29"/>
      <c r="N213" s="29"/>
      <c r="O213" s="29">
        <v>425.52</v>
      </c>
    </row>
    <row r="214" spans="2:15">
      <c r="B214" s="24"/>
      <c r="C214" s="24"/>
      <c r="D214" s="24"/>
      <c r="E214" s="24" t="s">
        <v>121</v>
      </c>
      <c r="F214" s="29"/>
      <c r="G214" s="29"/>
      <c r="H214" s="29"/>
      <c r="I214" s="29"/>
      <c r="J214" s="29"/>
      <c r="K214" s="29"/>
      <c r="L214" s="29"/>
      <c r="M214" s="29"/>
      <c r="N214" s="29"/>
      <c r="O214" s="29"/>
    </row>
    <row r="215" spans="2:15">
      <c r="B215" s="24"/>
      <c r="C215" s="24"/>
      <c r="D215" s="24"/>
      <c r="E215" s="30" t="s">
        <v>123</v>
      </c>
      <c r="F215" s="31">
        <v>0</v>
      </c>
      <c r="G215" s="31">
        <v>0</v>
      </c>
      <c r="H215" s="31">
        <v>425.52</v>
      </c>
      <c r="I215" s="31"/>
      <c r="J215" s="31"/>
      <c r="K215" s="31"/>
      <c r="L215" s="31"/>
      <c r="M215" s="31"/>
      <c r="N215" s="31"/>
      <c r="O215" s="31">
        <v>425.52</v>
      </c>
    </row>
    <row r="216" spans="2:15">
      <c r="B216" s="24"/>
      <c r="C216" s="24"/>
      <c r="D216" s="24" t="s">
        <v>283</v>
      </c>
      <c r="E216" s="24" t="s">
        <v>113</v>
      </c>
      <c r="F216" s="29">
        <v>0</v>
      </c>
      <c r="G216" s="29">
        <v>0</v>
      </c>
      <c r="H216" s="29">
        <v>425.52</v>
      </c>
      <c r="I216" s="29"/>
      <c r="J216" s="29"/>
      <c r="K216" s="29"/>
      <c r="L216" s="29"/>
      <c r="M216" s="29"/>
      <c r="N216" s="29"/>
      <c r="O216" s="29">
        <v>425.52</v>
      </c>
    </row>
    <row r="217" spans="2:15">
      <c r="B217" s="24"/>
      <c r="C217" s="24"/>
      <c r="D217" s="24"/>
      <c r="E217" s="24" t="s">
        <v>115</v>
      </c>
      <c r="F217" s="29"/>
      <c r="G217" s="29"/>
      <c r="H217" s="29"/>
      <c r="I217" s="29"/>
      <c r="J217" s="29"/>
      <c r="K217" s="29"/>
      <c r="L217" s="29"/>
      <c r="M217" s="29"/>
      <c r="N217" s="29"/>
      <c r="O217" s="29"/>
    </row>
    <row r="218" spans="2:15">
      <c r="B218" s="24"/>
      <c r="C218" s="24"/>
      <c r="D218" s="24"/>
      <c r="E218" s="30" t="s">
        <v>117</v>
      </c>
      <c r="F218" s="31">
        <v>0</v>
      </c>
      <c r="G218" s="31">
        <v>0</v>
      </c>
      <c r="H218" s="31">
        <v>425.52</v>
      </c>
      <c r="I218" s="31"/>
      <c r="J218" s="31"/>
      <c r="K218" s="31"/>
      <c r="L218" s="31"/>
      <c r="M218" s="31"/>
      <c r="N218" s="31"/>
      <c r="O218" s="31">
        <v>425.52</v>
      </c>
    </row>
    <row r="219" spans="2:15">
      <c r="B219" s="24"/>
      <c r="C219" s="24"/>
      <c r="D219" s="24"/>
      <c r="E219" s="24" t="s">
        <v>119</v>
      </c>
      <c r="F219" s="29">
        <v>0</v>
      </c>
      <c r="G219" s="29">
        <v>0</v>
      </c>
      <c r="H219" s="29">
        <v>425.52</v>
      </c>
      <c r="I219" s="29"/>
      <c r="J219" s="29"/>
      <c r="K219" s="29"/>
      <c r="L219" s="29"/>
      <c r="M219" s="29"/>
      <c r="N219" s="29"/>
      <c r="O219" s="29">
        <v>425.52</v>
      </c>
    </row>
    <row r="220" spans="2:15">
      <c r="B220" s="24"/>
      <c r="C220" s="24"/>
      <c r="D220" s="24"/>
      <c r="E220" s="24" t="s">
        <v>121</v>
      </c>
      <c r="F220" s="29"/>
      <c r="G220" s="29"/>
      <c r="H220" s="29"/>
      <c r="I220" s="29"/>
      <c r="J220" s="29"/>
      <c r="K220" s="29"/>
      <c r="L220" s="29"/>
      <c r="M220" s="29"/>
      <c r="N220" s="29"/>
      <c r="O220" s="29"/>
    </row>
    <row r="221" spans="2:15">
      <c r="B221" s="24"/>
      <c r="C221" s="24"/>
      <c r="D221" s="24"/>
      <c r="E221" s="30" t="s">
        <v>123</v>
      </c>
      <c r="F221" s="31">
        <v>0</v>
      </c>
      <c r="G221" s="31">
        <v>0</v>
      </c>
      <c r="H221" s="31">
        <v>425.52</v>
      </c>
      <c r="I221" s="31"/>
      <c r="J221" s="31"/>
      <c r="K221" s="31"/>
      <c r="L221" s="31"/>
      <c r="M221" s="31"/>
      <c r="N221" s="31"/>
      <c r="O221" s="31">
        <v>425.52</v>
      </c>
    </row>
    <row r="222" spans="2:15">
      <c r="B222" s="24"/>
      <c r="C222" s="24"/>
      <c r="D222" s="24" t="s">
        <v>287</v>
      </c>
      <c r="E222" s="24" t="s">
        <v>113</v>
      </c>
      <c r="F222" s="29">
        <v>0</v>
      </c>
      <c r="G222" s="29">
        <v>0</v>
      </c>
      <c r="H222" s="29">
        <v>425.52</v>
      </c>
      <c r="I222" s="29"/>
      <c r="J222" s="29"/>
      <c r="K222" s="29"/>
      <c r="L222" s="29"/>
      <c r="M222" s="29"/>
      <c r="N222" s="29"/>
      <c r="O222" s="29">
        <v>425.52</v>
      </c>
    </row>
    <row r="223" spans="2:15">
      <c r="B223" s="24"/>
      <c r="C223" s="24"/>
      <c r="D223" s="24"/>
      <c r="E223" s="24" t="s">
        <v>115</v>
      </c>
      <c r="F223" s="29"/>
      <c r="G223" s="29"/>
      <c r="H223" s="29"/>
      <c r="I223" s="29"/>
      <c r="J223" s="29"/>
      <c r="K223" s="29"/>
      <c r="L223" s="29"/>
      <c r="M223" s="29"/>
      <c r="N223" s="29"/>
      <c r="O223" s="29"/>
    </row>
    <row r="224" spans="2:15">
      <c r="B224" s="24"/>
      <c r="C224" s="24"/>
      <c r="D224" s="24"/>
      <c r="E224" s="30" t="s">
        <v>117</v>
      </c>
      <c r="F224" s="31">
        <v>0</v>
      </c>
      <c r="G224" s="31">
        <v>0</v>
      </c>
      <c r="H224" s="31">
        <v>425.52</v>
      </c>
      <c r="I224" s="31"/>
      <c r="J224" s="31"/>
      <c r="K224" s="31"/>
      <c r="L224" s="31"/>
      <c r="M224" s="31"/>
      <c r="N224" s="31"/>
      <c r="O224" s="31">
        <v>425.52</v>
      </c>
    </row>
    <row r="225" spans="2:15">
      <c r="B225" s="24"/>
      <c r="C225" s="24"/>
      <c r="D225" s="24"/>
      <c r="E225" s="24" t="s">
        <v>119</v>
      </c>
      <c r="F225" s="29">
        <v>0</v>
      </c>
      <c r="G225" s="29">
        <v>0</v>
      </c>
      <c r="H225" s="29">
        <v>425.52</v>
      </c>
      <c r="I225" s="29"/>
      <c r="J225" s="29"/>
      <c r="K225" s="29"/>
      <c r="L225" s="29"/>
      <c r="M225" s="29"/>
      <c r="N225" s="29"/>
      <c r="O225" s="29">
        <v>425.52</v>
      </c>
    </row>
    <row r="226" spans="2:15">
      <c r="B226" s="24"/>
      <c r="C226" s="24"/>
      <c r="D226" s="24"/>
      <c r="E226" s="24" t="s">
        <v>121</v>
      </c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2:15">
      <c r="B227" s="24"/>
      <c r="C227" s="24"/>
      <c r="D227" s="24"/>
      <c r="E227" s="30" t="s">
        <v>123</v>
      </c>
      <c r="F227" s="31">
        <v>0</v>
      </c>
      <c r="G227" s="31">
        <v>0</v>
      </c>
      <c r="H227" s="31">
        <v>425.52</v>
      </c>
      <c r="I227" s="31"/>
      <c r="J227" s="31"/>
      <c r="K227" s="31"/>
      <c r="L227" s="31"/>
      <c r="M227" s="31"/>
      <c r="N227" s="31"/>
      <c r="O227" s="31">
        <v>425.52</v>
      </c>
    </row>
    <row r="228" spans="2:15">
      <c r="B228" s="24"/>
      <c r="C228" s="24"/>
      <c r="D228" s="24" t="s">
        <v>291</v>
      </c>
      <c r="E228" s="24" t="s">
        <v>113</v>
      </c>
      <c r="F228" s="29">
        <v>0</v>
      </c>
      <c r="G228" s="29">
        <v>0</v>
      </c>
      <c r="H228" s="29">
        <v>425.52</v>
      </c>
      <c r="I228" s="29"/>
      <c r="J228" s="29"/>
      <c r="K228" s="29"/>
      <c r="L228" s="29"/>
      <c r="M228" s="29"/>
      <c r="N228" s="29"/>
      <c r="O228" s="29">
        <v>425.52</v>
      </c>
    </row>
    <row r="229" spans="2:15">
      <c r="B229" s="24"/>
      <c r="C229" s="24"/>
      <c r="D229" s="24"/>
      <c r="E229" s="24" t="s">
        <v>115</v>
      </c>
      <c r="F229" s="29"/>
      <c r="G229" s="29"/>
      <c r="H229" s="29"/>
      <c r="I229" s="29"/>
      <c r="J229" s="29"/>
      <c r="K229" s="29"/>
      <c r="L229" s="29"/>
      <c r="M229" s="29"/>
      <c r="N229" s="29"/>
      <c r="O229" s="29"/>
    </row>
    <row r="230" spans="2:15">
      <c r="B230" s="24"/>
      <c r="C230" s="24"/>
      <c r="D230" s="24"/>
      <c r="E230" s="30" t="s">
        <v>117</v>
      </c>
      <c r="F230" s="31">
        <v>0</v>
      </c>
      <c r="G230" s="31">
        <v>0</v>
      </c>
      <c r="H230" s="31">
        <v>425.52</v>
      </c>
      <c r="I230" s="31"/>
      <c r="J230" s="31"/>
      <c r="K230" s="31"/>
      <c r="L230" s="31"/>
      <c r="M230" s="31"/>
      <c r="N230" s="31"/>
      <c r="O230" s="31">
        <v>425.52</v>
      </c>
    </row>
    <row r="231" spans="2:15">
      <c r="B231" s="24"/>
      <c r="C231" s="24"/>
      <c r="D231" s="24"/>
      <c r="E231" s="24" t="s">
        <v>119</v>
      </c>
      <c r="F231" s="29">
        <v>0</v>
      </c>
      <c r="G231" s="29">
        <v>0</v>
      </c>
      <c r="H231" s="29">
        <v>425.52</v>
      </c>
      <c r="I231" s="29"/>
      <c r="J231" s="29"/>
      <c r="K231" s="29"/>
      <c r="L231" s="29"/>
      <c r="M231" s="29"/>
      <c r="N231" s="29"/>
      <c r="O231" s="29">
        <v>425.52</v>
      </c>
    </row>
    <row r="232" spans="2:15">
      <c r="B232" s="24"/>
      <c r="C232" s="24"/>
      <c r="D232" s="24"/>
      <c r="E232" s="24" t="s">
        <v>121</v>
      </c>
      <c r="F232" s="29"/>
      <c r="G232" s="29"/>
      <c r="H232" s="29"/>
      <c r="I232" s="29"/>
      <c r="J232" s="29"/>
      <c r="K232" s="29"/>
      <c r="L232" s="29"/>
      <c r="M232" s="29"/>
      <c r="N232" s="29"/>
      <c r="O232" s="29"/>
    </row>
    <row r="233" spans="2:15">
      <c r="B233" s="24"/>
      <c r="C233" s="24"/>
      <c r="D233" s="24"/>
      <c r="E233" s="30" t="s">
        <v>123</v>
      </c>
      <c r="F233" s="31">
        <v>0</v>
      </c>
      <c r="G233" s="31">
        <v>0</v>
      </c>
      <c r="H233" s="31">
        <v>425.52</v>
      </c>
      <c r="I233" s="31"/>
      <c r="J233" s="31"/>
      <c r="K233" s="31"/>
      <c r="L233" s="31"/>
      <c r="M233" s="31"/>
      <c r="N233" s="31"/>
      <c r="O233" s="31">
        <v>425.52</v>
      </c>
    </row>
    <row r="234" spans="2:15">
      <c r="B234" s="24"/>
      <c r="C234" s="24"/>
      <c r="D234" s="24" t="s">
        <v>295</v>
      </c>
      <c r="E234" s="24" t="s">
        <v>113</v>
      </c>
      <c r="F234" s="29">
        <v>0</v>
      </c>
      <c r="G234" s="29">
        <v>0</v>
      </c>
      <c r="H234" s="29">
        <v>425.52</v>
      </c>
      <c r="I234" s="29"/>
      <c r="J234" s="29"/>
      <c r="K234" s="29"/>
      <c r="L234" s="29"/>
      <c r="M234" s="29"/>
      <c r="N234" s="29"/>
      <c r="O234" s="29">
        <v>425.52</v>
      </c>
    </row>
    <row r="235" spans="2:15">
      <c r="B235" s="24"/>
      <c r="C235" s="24"/>
      <c r="D235" s="24"/>
      <c r="E235" s="24" t="s">
        <v>115</v>
      </c>
      <c r="F235" s="29"/>
      <c r="G235" s="29"/>
      <c r="H235" s="29"/>
      <c r="I235" s="29"/>
      <c r="J235" s="29"/>
      <c r="K235" s="29"/>
      <c r="L235" s="29"/>
      <c r="M235" s="29"/>
      <c r="N235" s="29"/>
      <c r="O235" s="29"/>
    </row>
    <row r="236" spans="2:15">
      <c r="B236" s="24"/>
      <c r="C236" s="24"/>
      <c r="D236" s="24"/>
      <c r="E236" s="30" t="s">
        <v>117</v>
      </c>
      <c r="F236" s="31">
        <v>0</v>
      </c>
      <c r="G236" s="31">
        <v>0</v>
      </c>
      <c r="H236" s="31">
        <v>425.52</v>
      </c>
      <c r="I236" s="31"/>
      <c r="J236" s="31"/>
      <c r="K236" s="31"/>
      <c r="L236" s="31"/>
      <c r="M236" s="31"/>
      <c r="N236" s="31"/>
      <c r="O236" s="31">
        <v>425.52</v>
      </c>
    </row>
    <row r="237" spans="2:15">
      <c r="B237" s="24"/>
      <c r="C237" s="24"/>
      <c r="D237" s="24"/>
      <c r="E237" s="24" t="s">
        <v>119</v>
      </c>
      <c r="F237" s="29">
        <v>0</v>
      </c>
      <c r="G237" s="29">
        <v>0</v>
      </c>
      <c r="H237" s="29">
        <v>425.52</v>
      </c>
      <c r="I237" s="29"/>
      <c r="J237" s="29"/>
      <c r="K237" s="29"/>
      <c r="L237" s="29"/>
      <c r="M237" s="29"/>
      <c r="N237" s="29"/>
      <c r="O237" s="29">
        <v>425.52</v>
      </c>
    </row>
    <row r="238" spans="2:15">
      <c r="B238" s="24"/>
      <c r="C238" s="24"/>
      <c r="D238" s="24"/>
      <c r="E238" s="24" t="s">
        <v>121</v>
      </c>
      <c r="F238" s="29"/>
      <c r="G238" s="29"/>
      <c r="H238" s="29"/>
      <c r="I238" s="29"/>
      <c r="J238" s="29"/>
      <c r="K238" s="29"/>
      <c r="L238" s="29"/>
      <c r="M238" s="29"/>
      <c r="N238" s="29"/>
      <c r="O238" s="29"/>
    </row>
    <row r="239" spans="2:15">
      <c r="B239" s="24"/>
      <c r="C239" s="24"/>
      <c r="D239" s="24"/>
      <c r="E239" s="30" t="s">
        <v>123</v>
      </c>
      <c r="F239" s="31">
        <v>0</v>
      </c>
      <c r="G239" s="31">
        <v>0</v>
      </c>
      <c r="H239" s="31">
        <v>425.52</v>
      </c>
      <c r="I239" s="31"/>
      <c r="J239" s="31"/>
      <c r="K239" s="31"/>
      <c r="L239" s="31"/>
      <c r="M239" s="31"/>
      <c r="N239" s="31"/>
      <c r="O239" s="31">
        <v>425.52</v>
      </c>
    </row>
    <row r="240" spans="2:15">
      <c r="B240" s="24"/>
      <c r="C240" s="24"/>
      <c r="D240" s="24" t="s">
        <v>299</v>
      </c>
      <c r="E240" s="24" t="s">
        <v>113</v>
      </c>
      <c r="F240" s="29">
        <v>0</v>
      </c>
      <c r="G240" s="29">
        <v>0</v>
      </c>
      <c r="H240" s="29">
        <v>425.52</v>
      </c>
      <c r="I240" s="29"/>
      <c r="J240" s="29"/>
      <c r="K240" s="29"/>
      <c r="L240" s="29"/>
      <c r="M240" s="29"/>
      <c r="N240" s="29"/>
      <c r="O240" s="29">
        <v>425.52</v>
      </c>
    </row>
    <row r="241" spans="2:15">
      <c r="B241" s="24"/>
      <c r="C241" s="24"/>
      <c r="D241" s="24"/>
      <c r="E241" s="24" t="s">
        <v>115</v>
      </c>
      <c r="F241" s="29"/>
      <c r="G241" s="29"/>
      <c r="H241" s="29"/>
      <c r="I241" s="29"/>
      <c r="J241" s="29"/>
      <c r="K241" s="29"/>
      <c r="L241" s="29"/>
      <c r="M241" s="29"/>
      <c r="N241" s="29"/>
      <c r="O241" s="29"/>
    </row>
    <row r="242" spans="2:15">
      <c r="B242" s="24"/>
      <c r="C242" s="24"/>
      <c r="D242" s="24"/>
      <c r="E242" s="30" t="s">
        <v>117</v>
      </c>
      <c r="F242" s="31">
        <v>0</v>
      </c>
      <c r="G242" s="31">
        <v>0</v>
      </c>
      <c r="H242" s="31">
        <v>425.52</v>
      </c>
      <c r="I242" s="31"/>
      <c r="J242" s="31"/>
      <c r="K242" s="31"/>
      <c r="L242" s="31"/>
      <c r="M242" s="31"/>
      <c r="N242" s="31"/>
      <c r="O242" s="31">
        <v>425.52</v>
      </c>
    </row>
    <row r="243" spans="2:15">
      <c r="B243" s="24"/>
      <c r="C243" s="24"/>
      <c r="D243" s="24"/>
      <c r="E243" s="24" t="s">
        <v>119</v>
      </c>
      <c r="F243" s="29">
        <v>0</v>
      </c>
      <c r="G243" s="29">
        <v>0</v>
      </c>
      <c r="H243" s="29">
        <v>425.52</v>
      </c>
      <c r="I243" s="29"/>
      <c r="J243" s="29"/>
      <c r="K243" s="29"/>
      <c r="L243" s="29"/>
      <c r="M243" s="29"/>
      <c r="N243" s="29"/>
      <c r="O243" s="29">
        <v>425.52</v>
      </c>
    </row>
    <row r="244" spans="2:15">
      <c r="B244" s="24"/>
      <c r="C244" s="24"/>
      <c r="D244" s="24"/>
      <c r="E244" s="24" t="s">
        <v>121</v>
      </c>
      <c r="F244" s="29"/>
      <c r="G244" s="29"/>
      <c r="H244" s="29"/>
      <c r="I244" s="29"/>
      <c r="J244" s="29"/>
      <c r="K244" s="29"/>
      <c r="L244" s="29"/>
      <c r="M244" s="29"/>
      <c r="N244" s="29"/>
      <c r="O244" s="29"/>
    </row>
    <row r="245" spans="2:15">
      <c r="B245" s="24"/>
      <c r="C245" s="24"/>
      <c r="D245" s="24"/>
      <c r="E245" s="30" t="s">
        <v>123</v>
      </c>
      <c r="F245" s="31">
        <v>0</v>
      </c>
      <c r="G245" s="31">
        <v>0</v>
      </c>
      <c r="H245" s="31">
        <v>425.52</v>
      </c>
      <c r="I245" s="31"/>
      <c r="J245" s="31"/>
      <c r="K245" s="31"/>
      <c r="L245" s="31"/>
      <c r="M245" s="31"/>
      <c r="N245" s="31"/>
      <c r="O245" s="31">
        <v>425.52</v>
      </c>
    </row>
    <row r="246" spans="2:15">
      <c r="B246" s="24"/>
      <c r="C246" s="24"/>
      <c r="D246" s="24" t="s">
        <v>303</v>
      </c>
      <c r="E246" s="24" t="s">
        <v>113</v>
      </c>
      <c r="F246" s="29">
        <v>0</v>
      </c>
      <c r="G246" s="29">
        <v>0</v>
      </c>
      <c r="H246" s="29">
        <v>425.52</v>
      </c>
      <c r="I246" s="29"/>
      <c r="J246" s="29"/>
      <c r="K246" s="29"/>
      <c r="L246" s="29"/>
      <c r="M246" s="29"/>
      <c r="N246" s="29"/>
      <c r="O246" s="29">
        <v>425.52</v>
      </c>
    </row>
    <row r="247" spans="2:15">
      <c r="B247" s="24"/>
      <c r="C247" s="24"/>
      <c r="D247" s="24"/>
      <c r="E247" s="24" t="s">
        <v>115</v>
      </c>
      <c r="F247" s="29"/>
      <c r="G247" s="29"/>
      <c r="H247" s="29"/>
      <c r="I247" s="29"/>
      <c r="J247" s="29"/>
      <c r="K247" s="29"/>
      <c r="L247" s="29"/>
      <c r="M247" s="29"/>
      <c r="N247" s="29"/>
      <c r="O247" s="29"/>
    </row>
    <row r="248" spans="2:15">
      <c r="B248" s="24"/>
      <c r="C248" s="24"/>
      <c r="D248" s="24"/>
      <c r="E248" s="30" t="s">
        <v>117</v>
      </c>
      <c r="F248" s="31">
        <v>0</v>
      </c>
      <c r="G248" s="31">
        <v>0</v>
      </c>
      <c r="H248" s="31">
        <v>425.52</v>
      </c>
      <c r="I248" s="31"/>
      <c r="J248" s="31"/>
      <c r="K248" s="31"/>
      <c r="L248" s="31"/>
      <c r="M248" s="31"/>
      <c r="N248" s="31"/>
      <c r="O248" s="31">
        <v>425.52</v>
      </c>
    </row>
    <row r="249" spans="2:15">
      <c r="B249" s="24"/>
      <c r="C249" s="24"/>
      <c r="D249" s="24"/>
      <c r="E249" s="24" t="s">
        <v>119</v>
      </c>
      <c r="F249" s="29">
        <v>0</v>
      </c>
      <c r="G249" s="29">
        <v>0</v>
      </c>
      <c r="H249" s="29">
        <v>425.52</v>
      </c>
      <c r="I249" s="29"/>
      <c r="J249" s="29"/>
      <c r="K249" s="29"/>
      <c r="L249" s="29"/>
      <c r="M249" s="29"/>
      <c r="N249" s="29"/>
      <c r="O249" s="29">
        <v>425.52</v>
      </c>
    </row>
    <row r="250" spans="2:15">
      <c r="B250" s="24"/>
      <c r="C250" s="24"/>
      <c r="D250" s="24"/>
      <c r="E250" s="24" t="s">
        <v>121</v>
      </c>
      <c r="F250" s="29"/>
      <c r="G250" s="29"/>
      <c r="H250" s="29"/>
      <c r="I250" s="29"/>
      <c r="J250" s="29"/>
      <c r="K250" s="29"/>
      <c r="L250" s="29"/>
      <c r="M250" s="29"/>
      <c r="N250" s="29"/>
      <c r="O250" s="29"/>
    </row>
    <row r="251" spans="2:15">
      <c r="B251" s="24"/>
      <c r="C251" s="24"/>
      <c r="D251" s="24"/>
      <c r="E251" s="30" t="s">
        <v>123</v>
      </c>
      <c r="F251" s="31">
        <v>0</v>
      </c>
      <c r="G251" s="31">
        <v>0</v>
      </c>
      <c r="H251" s="31">
        <v>425.52</v>
      </c>
      <c r="I251" s="31"/>
      <c r="J251" s="31"/>
      <c r="K251" s="31"/>
      <c r="L251" s="31"/>
      <c r="M251" s="31"/>
      <c r="N251" s="31"/>
      <c r="O251" s="31">
        <v>425.52</v>
      </c>
    </row>
    <row r="252" spans="2:15">
      <c r="B252" s="24"/>
      <c r="C252" s="24"/>
      <c r="D252" s="24" t="s">
        <v>307</v>
      </c>
      <c r="E252" s="24" t="s">
        <v>113</v>
      </c>
      <c r="F252" s="29">
        <v>0</v>
      </c>
      <c r="G252" s="29">
        <v>0</v>
      </c>
      <c r="H252" s="29">
        <v>425.52</v>
      </c>
      <c r="I252" s="29"/>
      <c r="J252" s="29"/>
      <c r="K252" s="29"/>
      <c r="L252" s="29"/>
      <c r="M252" s="29"/>
      <c r="N252" s="29"/>
      <c r="O252" s="29">
        <v>425.52</v>
      </c>
    </row>
    <row r="253" spans="2:15">
      <c r="B253" s="24"/>
      <c r="C253" s="24"/>
      <c r="D253" s="24"/>
      <c r="E253" s="24" t="s">
        <v>115</v>
      </c>
      <c r="F253" s="29"/>
      <c r="G253" s="29"/>
      <c r="H253" s="29"/>
      <c r="I253" s="29"/>
      <c r="J253" s="29"/>
      <c r="K253" s="29"/>
      <c r="L253" s="29"/>
      <c r="M253" s="29"/>
      <c r="N253" s="29"/>
      <c r="O253" s="29"/>
    </row>
    <row r="254" spans="2:15">
      <c r="B254" s="24"/>
      <c r="C254" s="24"/>
      <c r="D254" s="24"/>
      <c r="E254" s="30" t="s">
        <v>117</v>
      </c>
      <c r="F254" s="31">
        <v>0</v>
      </c>
      <c r="G254" s="31">
        <v>0</v>
      </c>
      <c r="H254" s="31">
        <v>425.52</v>
      </c>
      <c r="I254" s="31"/>
      <c r="J254" s="31"/>
      <c r="K254" s="31"/>
      <c r="L254" s="31"/>
      <c r="M254" s="31"/>
      <c r="N254" s="31"/>
      <c r="O254" s="31">
        <v>425.52</v>
      </c>
    </row>
    <row r="255" spans="2:15">
      <c r="B255" s="24"/>
      <c r="C255" s="24"/>
      <c r="D255" s="24"/>
      <c r="E255" s="24" t="s">
        <v>119</v>
      </c>
      <c r="F255" s="29">
        <v>0</v>
      </c>
      <c r="G255" s="29">
        <v>0</v>
      </c>
      <c r="H255" s="29">
        <v>425.52</v>
      </c>
      <c r="I255" s="29"/>
      <c r="J255" s="29"/>
      <c r="K255" s="29"/>
      <c r="L255" s="29"/>
      <c r="M255" s="29"/>
      <c r="N255" s="29"/>
      <c r="O255" s="29">
        <v>425.52</v>
      </c>
    </row>
    <row r="256" spans="2:15">
      <c r="B256" s="24"/>
      <c r="C256" s="24"/>
      <c r="D256" s="24"/>
      <c r="E256" s="24" t="s">
        <v>121</v>
      </c>
      <c r="F256" s="29"/>
      <c r="G256" s="29"/>
      <c r="H256" s="29"/>
      <c r="I256" s="29"/>
      <c r="J256" s="29"/>
      <c r="K256" s="29"/>
      <c r="L256" s="29"/>
      <c r="M256" s="29"/>
      <c r="N256" s="29"/>
      <c r="O256" s="29"/>
    </row>
    <row r="257" spans="2:15">
      <c r="B257" s="24"/>
      <c r="C257" s="24"/>
      <c r="D257" s="24"/>
      <c r="E257" s="30" t="s">
        <v>123</v>
      </c>
      <c r="F257" s="31">
        <v>0</v>
      </c>
      <c r="G257" s="31">
        <v>0</v>
      </c>
      <c r="H257" s="31">
        <v>425.52</v>
      </c>
      <c r="I257" s="31"/>
      <c r="J257" s="31"/>
      <c r="K257" s="31"/>
      <c r="L257" s="31"/>
      <c r="M257" s="31"/>
      <c r="N257" s="31"/>
      <c r="O257" s="31">
        <v>425.52</v>
      </c>
    </row>
    <row r="258" spans="2:15">
      <c r="B258" s="24"/>
      <c r="C258" s="24"/>
      <c r="D258" s="24" t="s">
        <v>311</v>
      </c>
      <c r="E258" s="24" t="s">
        <v>113</v>
      </c>
      <c r="F258" s="29">
        <v>0</v>
      </c>
      <c r="G258" s="29">
        <v>0</v>
      </c>
      <c r="H258" s="29">
        <v>425.52</v>
      </c>
      <c r="I258" s="29"/>
      <c r="J258" s="29"/>
      <c r="K258" s="29"/>
      <c r="L258" s="29"/>
      <c r="M258" s="29"/>
      <c r="N258" s="29"/>
      <c r="O258" s="29">
        <v>425.52</v>
      </c>
    </row>
    <row r="259" spans="2:15">
      <c r="B259" s="24"/>
      <c r="C259" s="24"/>
      <c r="D259" s="24"/>
      <c r="E259" s="24" t="s">
        <v>115</v>
      </c>
      <c r="F259" s="29"/>
      <c r="G259" s="29"/>
      <c r="H259" s="29"/>
      <c r="I259" s="29"/>
      <c r="J259" s="29"/>
      <c r="K259" s="29"/>
      <c r="L259" s="29"/>
      <c r="M259" s="29"/>
      <c r="N259" s="29"/>
      <c r="O259" s="29"/>
    </row>
    <row r="260" spans="2:15">
      <c r="B260" s="24"/>
      <c r="C260" s="24"/>
      <c r="D260" s="24"/>
      <c r="E260" s="30" t="s">
        <v>117</v>
      </c>
      <c r="F260" s="31">
        <v>0</v>
      </c>
      <c r="G260" s="31">
        <v>0</v>
      </c>
      <c r="H260" s="31">
        <v>425.52</v>
      </c>
      <c r="I260" s="31"/>
      <c r="J260" s="31"/>
      <c r="K260" s="31"/>
      <c r="L260" s="31"/>
      <c r="M260" s="31"/>
      <c r="N260" s="31"/>
      <c r="O260" s="31">
        <v>425.52</v>
      </c>
    </row>
    <row r="261" spans="2:15">
      <c r="B261" s="24"/>
      <c r="C261" s="24"/>
      <c r="D261" s="24"/>
      <c r="E261" s="24" t="s">
        <v>119</v>
      </c>
      <c r="F261" s="29">
        <v>0</v>
      </c>
      <c r="G261" s="29">
        <v>0</v>
      </c>
      <c r="H261" s="29">
        <v>425.52</v>
      </c>
      <c r="I261" s="29"/>
      <c r="J261" s="29"/>
      <c r="K261" s="29"/>
      <c r="L261" s="29"/>
      <c r="M261" s="29"/>
      <c r="N261" s="29"/>
      <c r="O261" s="29">
        <v>425.52</v>
      </c>
    </row>
    <row r="262" spans="2:15">
      <c r="B262" s="24"/>
      <c r="C262" s="24"/>
      <c r="D262" s="24"/>
      <c r="E262" s="24" t="s">
        <v>121</v>
      </c>
      <c r="F262" s="29"/>
      <c r="G262" s="29"/>
      <c r="H262" s="29"/>
      <c r="I262" s="29"/>
      <c r="J262" s="29"/>
      <c r="K262" s="29"/>
      <c r="L262" s="29"/>
      <c r="M262" s="29"/>
      <c r="N262" s="29"/>
      <c r="O262" s="29"/>
    </row>
    <row r="263" spans="2:15">
      <c r="B263" s="24"/>
      <c r="C263" s="24"/>
      <c r="D263" s="24"/>
      <c r="E263" s="30" t="s">
        <v>123</v>
      </c>
      <c r="F263" s="31">
        <v>0</v>
      </c>
      <c r="G263" s="31">
        <v>0</v>
      </c>
      <c r="H263" s="31">
        <v>425.52</v>
      </c>
      <c r="I263" s="31"/>
      <c r="J263" s="31"/>
      <c r="K263" s="31"/>
      <c r="L263" s="31"/>
      <c r="M263" s="31"/>
      <c r="N263" s="31"/>
      <c r="O263" s="31">
        <v>425.52</v>
      </c>
    </row>
    <row r="264" spans="2:15">
      <c r="B264" s="24"/>
      <c r="C264" s="24"/>
      <c r="D264" s="24" t="s">
        <v>315</v>
      </c>
      <c r="E264" s="24" t="s">
        <v>113</v>
      </c>
      <c r="F264" s="29">
        <v>0</v>
      </c>
      <c r="G264" s="29">
        <v>0</v>
      </c>
      <c r="H264" s="29">
        <v>425.52</v>
      </c>
      <c r="I264" s="29"/>
      <c r="J264" s="29"/>
      <c r="K264" s="29"/>
      <c r="L264" s="29"/>
      <c r="M264" s="29"/>
      <c r="N264" s="29"/>
      <c r="O264" s="29">
        <v>425.52</v>
      </c>
    </row>
    <row r="265" spans="2:15">
      <c r="B265" s="24"/>
      <c r="C265" s="24"/>
      <c r="D265" s="24"/>
      <c r="E265" s="24" t="s">
        <v>115</v>
      </c>
      <c r="F265" s="29"/>
      <c r="G265" s="29"/>
      <c r="H265" s="29"/>
      <c r="I265" s="29"/>
      <c r="J265" s="29"/>
      <c r="K265" s="29"/>
      <c r="L265" s="29"/>
      <c r="M265" s="29"/>
      <c r="N265" s="29"/>
      <c r="O265" s="29"/>
    </row>
    <row r="266" spans="2:15">
      <c r="B266" s="24"/>
      <c r="C266" s="24"/>
      <c r="D266" s="24"/>
      <c r="E266" s="30" t="s">
        <v>117</v>
      </c>
      <c r="F266" s="31">
        <v>0</v>
      </c>
      <c r="G266" s="31">
        <v>0</v>
      </c>
      <c r="H266" s="31">
        <v>425.52</v>
      </c>
      <c r="I266" s="31"/>
      <c r="J266" s="31"/>
      <c r="K266" s="31"/>
      <c r="L266" s="31"/>
      <c r="M266" s="31"/>
      <c r="N266" s="31"/>
      <c r="O266" s="31">
        <v>425.52</v>
      </c>
    </row>
    <row r="267" spans="2:15">
      <c r="B267" s="24"/>
      <c r="C267" s="24"/>
      <c r="D267" s="24"/>
      <c r="E267" s="24" t="s">
        <v>119</v>
      </c>
      <c r="F267" s="29">
        <v>0</v>
      </c>
      <c r="G267" s="29">
        <v>0</v>
      </c>
      <c r="H267" s="29">
        <v>425.52</v>
      </c>
      <c r="I267" s="29"/>
      <c r="J267" s="29"/>
      <c r="K267" s="29"/>
      <c r="L267" s="29"/>
      <c r="M267" s="29"/>
      <c r="N267" s="29"/>
      <c r="O267" s="29">
        <v>425.52</v>
      </c>
    </row>
    <row r="268" spans="2:15">
      <c r="B268" s="24"/>
      <c r="C268" s="24"/>
      <c r="D268" s="24"/>
      <c r="E268" s="24" t="s">
        <v>121</v>
      </c>
      <c r="F268" s="29"/>
      <c r="G268" s="29"/>
      <c r="H268" s="29"/>
      <c r="I268" s="29"/>
      <c r="J268" s="29"/>
      <c r="K268" s="29"/>
      <c r="L268" s="29"/>
      <c r="M268" s="29"/>
      <c r="N268" s="29"/>
      <c r="O268" s="29"/>
    </row>
    <row r="269" spans="2:15">
      <c r="B269" s="24"/>
      <c r="C269" s="24"/>
      <c r="D269" s="24"/>
      <c r="E269" s="30" t="s">
        <v>123</v>
      </c>
      <c r="F269" s="31">
        <v>0</v>
      </c>
      <c r="G269" s="31">
        <v>0</v>
      </c>
      <c r="H269" s="31">
        <v>425.52</v>
      </c>
      <c r="I269" s="31"/>
      <c r="J269" s="31"/>
      <c r="K269" s="31"/>
      <c r="L269" s="31"/>
      <c r="M269" s="31"/>
      <c r="N269" s="31"/>
      <c r="O269" s="31">
        <v>425.52</v>
      </c>
    </row>
    <row r="270" spans="2:15">
      <c r="B270" s="24"/>
      <c r="C270" s="24"/>
      <c r="D270" s="24" t="s">
        <v>319</v>
      </c>
      <c r="E270" s="24" t="s">
        <v>113</v>
      </c>
      <c r="F270" s="29">
        <v>0</v>
      </c>
      <c r="G270" s="29">
        <v>0</v>
      </c>
      <c r="H270" s="29">
        <v>425.52</v>
      </c>
      <c r="I270" s="29"/>
      <c r="J270" s="29"/>
      <c r="K270" s="29"/>
      <c r="L270" s="29"/>
      <c r="M270" s="29"/>
      <c r="N270" s="29"/>
      <c r="O270" s="29">
        <v>425.52</v>
      </c>
    </row>
    <row r="271" spans="2:15">
      <c r="B271" s="24"/>
      <c r="C271" s="24"/>
      <c r="D271" s="24"/>
      <c r="E271" s="24" t="s">
        <v>115</v>
      </c>
      <c r="F271" s="29"/>
      <c r="G271" s="29"/>
      <c r="H271" s="29"/>
      <c r="I271" s="29"/>
      <c r="J271" s="29"/>
      <c r="K271" s="29"/>
      <c r="L271" s="29"/>
      <c r="M271" s="29"/>
      <c r="N271" s="29"/>
      <c r="O271" s="29"/>
    </row>
    <row r="272" spans="2:15">
      <c r="B272" s="24"/>
      <c r="C272" s="24"/>
      <c r="D272" s="24"/>
      <c r="E272" s="30" t="s">
        <v>117</v>
      </c>
      <c r="F272" s="31">
        <v>0</v>
      </c>
      <c r="G272" s="31">
        <v>0</v>
      </c>
      <c r="H272" s="31">
        <v>425.52</v>
      </c>
      <c r="I272" s="31"/>
      <c r="J272" s="31"/>
      <c r="K272" s="31"/>
      <c r="L272" s="31"/>
      <c r="M272" s="31"/>
      <c r="N272" s="31"/>
      <c r="O272" s="31">
        <v>425.52</v>
      </c>
    </row>
    <row r="273" spans="2:15">
      <c r="B273" s="24"/>
      <c r="C273" s="24"/>
      <c r="D273" s="24"/>
      <c r="E273" s="24" t="s">
        <v>119</v>
      </c>
      <c r="F273" s="29">
        <v>0</v>
      </c>
      <c r="G273" s="29">
        <v>0</v>
      </c>
      <c r="H273" s="29">
        <v>425.52</v>
      </c>
      <c r="I273" s="29"/>
      <c r="J273" s="29"/>
      <c r="K273" s="29"/>
      <c r="L273" s="29"/>
      <c r="M273" s="29"/>
      <c r="N273" s="29"/>
      <c r="O273" s="29">
        <v>425.52</v>
      </c>
    </row>
    <row r="274" spans="2:15">
      <c r="B274" s="24"/>
      <c r="C274" s="24"/>
      <c r="D274" s="24"/>
      <c r="E274" s="24" t="s">
        <v>121</v>
      </c>
      <c r="F274" s="29"/>
      <c r="G274" s="29"/>
      <c r="H274" s="29"/>
      <c r="I274" s="29"/>
      <c r="J274" s="29"/>
      <c r="K274" s="29"/>
      <c r="L274" s="29"/>
      <c r="M274" s="29"/>
      <c r="N274" s="29"/>
      <c r="O274" s="29"/>
    </row>
    <row r="275" spans="2:15">
      <c r="B275" s="24"/>
      <c r="C275" s="24"/>
      <c r="D275" s="24"/>
      <c r="E275" s="30" t="s">
        <v>123</v>
      </c>
      <c r="F275" s="31">
        <v>0</v>
      </c>
      <c r="G275" s="31">
        <v>0</v>
      </c>
      <c r="H275" s="31">
        <v>425.52</v>
      </c>
      <c r="I275" s="31"/>
      <c r="J275" s="31"/>
      <c r="K275" s="31"/>
      <c r="L275" s="31"/>
      <c r="M275" s="31"/>
      <c r="N275" s="31"/>
      <c r="O275" s="31">
        <v>425.52</v>
      </c>
    </row>
    <row r="276" spans="2:15">
      <c r="B276" s="24"/>
      <c r="C276" s="24"/>
      <c r="D276" s="24" t="s">
        <v>323</v>
      </c>
      <c r="E276" s="24" t="s">
        <v>113</v>
      </c>
      <c r="F276" s="29">
        <v>0</v>
      </c>
      <c r="G276" s="29">
        <v>0</v>
      </c>
      <c r="H276" s="29">
        <v>425.52</v>
      </c>
      <c r="I276" s="29"/>
      <c r="J276" s="29"/>
      <c r="K276" s="29"/>
      <c r="L276" s="29"/>
      <c r="M276" s="29"/>
      <c r="N276" s="29"/>
      <c r="O276" s="29">
        <v>425.52</v>
      </c>
    </row>
    <row r="277" spans="2:15">
      <c r="B277" s="24"/>
      <c r="C277" s="24"/>
      <c r="D277" s="24"/>
      <c r="E277" s="24" t="s">
        <v>115</v>
      </c>
      <c r="F277" s="29"/>
      <c r="G277" s="29"/>
      <c r="H277" s="29"/>
      <c r="I277" s="29"/>
      <c r="J277" s="29"/>
      <c r="K277" s="29"/>
      <c r="L277" s="29"/>
      <c r="M277" s="29"/>
      <c r="N277" s="29"/>
      <c r="O277" s="29"/>
    </row>
    <row r="278" spans="2:15">
      <c r="B278" s="24"/>
      <c r="C278" s="24"/>
      <c r="D278" s="24"/>
      <c r="E278" s="30" t="s">
        <v>117</v>
      </c>
      <c r="F278" s="31">
        <v>0</v>
      </c>
      <c r="G278" s="31">
        <v>0</v>
      </c>
      <c r="H278" s="31">
        <v>425.52</v>
      </c>
      <c r="I278" s="31"/>
      <c r="J278" s="31"/>
      <c r="K278" s="31"/>
      <c r="L278" s="31"/>
      <c r="M278" s="31"/>
      <c r="N278" s="31"/>
      <c r="O278" s="31">
        <v>425.52</v>
      </c>
    </row>
    <row r="279" spans="2:15">
      <c r="B279" s="24"/>
      <c r="C279" s="24"/>
      <c r="D279" s="24"/>
      <c r="E279" s="24" t="s">
        <v>119</v>
      </c>
      <c r="F279" s="29">
        <v>0</v>
      </c>
      <c r="G279" s="29">
        <v>0</v>
      </c>
      <c r="H279" s="29">
        <v>425.52</v>
      </c>
      <c r="I279" s="29"/>
      <c r="J279" s="29"/>
      <c r="K279" s="29"/>
      <c r="L279" s="29"/>
      <c r="M279" s="29"/>
      <c r="N279" s="29"/>
      <c r="O279" s="29">
        <v>425.52</v>
      </c>
    </row>
    <row r="280" spans="2:15">
      <c r="B280" s="24"/>
      <c r="C280" s="24"/>
      <c r="D280" s="24"/>
      <c r="E280" s="24" t="s">
        <v>121</v>
      </c>
      <c r="F280" s="29"/>
      <c r="G280" s="29"/>
      <c r="H280" s="29"/>
      <c r="I280" s="29"/>
      <c r="J280" s="29"/>
      <c r="K280" s="29"/>
      <c r="L280" s="29"/>
      <c r="M280" s="29"/>
      <c r="N280" s="29"/>
      <c r="O280" s="29"/>
    </row>
    <row r="281" spans="2:15">
      <c r="B281" s="24"/>
      <c r="C281" s="24"/>
      <c r="D281" s="24"/>
      <c r="E281" s="30" t="s">
        <v>123</v>
      </c>
      <c r="F281" s="31">
        <v>0</v>
      </c>
      <c r="G281" s="31">
        <v>0</v>
      </c>
      <c r="H281" s="31">
        <v>425.52</v>
      </c>
      <c r="I281" s="31"/>
      <c r="J281" s="31"/>
      <c r="K281" s="31"/>
      <c r="L281" s="31"/>
      <c r="M281" s="31"/>
      <c r="N281" s="31"/>
      <c r="O281" s="31">
        <v>425.52</v>
      </c>
    </row>
    <row r="282" spans="2:15">
      <c r="B282" s="24"/>
      <c r="C282" s="24"/>
      <c r="D282" s="24" t="s">
        <v>327</v>
      </c>
      <c r="E282" s="24" t="s">
        <v>113</v>
      </c>
      <c r="F282" s="29">
        <v>0</v>
      </c>
      <c r="G282" s="29">
        <v>0</v>
      </c>
      <c r="H282" s="29">
        <v>425.52</v>
      </c>
      <c r="I282" s="29"/>
      <c r="J282" s="29"/>
      <c r="K282" s="29"/>
      <c r="L282" s="29"/>
      <c r="M282" s="29"/>
      <c r="N282" s="29"/>
      <c r="O282" s="29">
        <v>425.52</v>
      </c>
    </row>
    <row r="283" spans="2:15">
      <c r="B283" s="24"/>
      <c r="C283" s="24"/>
      <c r="D283" s="24"/>
      <c r="E283" s="24" t="s">
        <v>115</v>
      </c>
      <c r="F283" s="29"/>
      <c r="G283" s="29"/>
      <c r="H283" s="29"/>
      <c r="I283" s="29"/>
      <c r="J283" s="29"/>
      <c r="K283" s="29"/>
      <c r="L283" s="29"/>
      <c r="M283" s="29"/>
      <c r="N283" s="29"/>
      <c r="O283" s="29"/>
    </row>
    <row r="284" spans="2:15">
      <c r="B284" s="24"/>
      <c r="C284" s="24"/>
      <c r="D284" s="24"/>
      <c r="E284" s="30" t="s">
        <v>117</v>
      </c>
      <c r="F284" s="31">
        <v>0</v>
      </c>
      <c r="G284" s="31">
        <v>0</v>
      </c>
      <c r="H284" s="31">
        <v>425.52</v>
      </c>
      <c r="I284" s="31"/>
      <c r="J284" s="31"/>
      <c r="K284" s="31"/>
      <c r="L284" s="31"/>
      <c r="M284" s="31"/>
      <c r="N284" s="31"/>
      <c r="O284" s="31">
        <v>425.52</v>
      </c>
    </row>
    <row r="285" spans="2:15">
      <c r="B285" s="24"/>
      <c r="C285" s="24"/>
      <c r="D285" s="24"/>
      <c r="E285" s="24" t="s">
        <v>119</v>
      </c>
      <c r="F285" s="29">
        <v>0</v>
      </c>
      <c r="G285" s="29">
        <v>0</v>
      </c>
      <c r="H285" s="29">
        <v>425.52</v>
      </c>
      <c r="I285" s="29"/>
      <c r="J285" s="29"/>
      <c r="K285" s="29"/>
      <c r="L285" s="29"/>
      <c r="M285" s="29"/>
      <c r="N285" s="29"/>
      <c r="O285" s="29">
        <v>425.52</v>
      </c>
    </row>
    <row r="286" spans="2:15">
      <c r="B286" s="24"/>
      <c r="C286" s="24"/>
      <c r="D286" s="24"/>
      <c r="E286" s="24" t="s">
        <v>121</v>
      </c>
      <c r="F286" s="29"/>
      <c r="G286" s="29"/>
      <c r="H286" s="29"/>
      <c r="I286" s="29"/>
      <c r="J286" s="29"/>
      <c r="K286" s="29"/>
      <c r="L286" s="29"/>
      <c r="M286" s="29"/>
      <c r="N286" s="29"/>
      <c r="O286" s="29"/>
    </row>
    <row r="287" spans="2:15">
      <c r="B287" s="24"/>
      <c r="C287" s="24"/>
      <c r="D287" s="24"/>
      <c r="E287" s="30" t="s">
        <v>123</v>
      </c>
      <c r="F287" s="31">
        <v>0</v>
      </c>
      <c r="G287" s="31">
        <v>0</v>
      </c>
      <c r="H287" s="31">
        <v>425.52</v>
      </c>
      <c r="I287" s="31"/>
      <c r="J287" s="31"/>
      <c r="K287" s="31"/>
      <c r="L287" s="31"/>
      <c r="M287" s="31"/>
      <c r="N287" s="31"/>
      <c r="O287" s="31">
        <v>425.52</v>
      </c>
    </row>
    <row r="288" spans="2:15">
      <c r="B288" s="24"/>
      <c r="C288" s="24"/>
      <c r="D288" s="24" t="s">
        <v>331</v>
      </c>
      <c r="E288" s="24" t="s">
        <v>113</v>
      </c>
      <c r="F288" s="29">
        <v>0</v>
      </c>
      <c r="G288" s="29">
        <v>0</v>
      </c>
      <c r="H288" s="29">
        <v>425.52</v>
      </c>
      <c r="I288" s="29"/>
      <c r="J288" s="29"/>
      <c r="K288" s="29"/>
      <c r="L288" s="29"/>
      <c r="M288" s="29"/>
      <c r="N288" s="29"/>
      <c r="O288" s="29">
        <v>425.52</v>
      </c>
    </row>
    <row r="289" spans="2:15">
      <c r="B289" s="24"/>
      <c r="C289" s="24"/>
      <c r="D289" s="24"/>
      <c r="E289" s="24" t="s">
        <v>115</v>
      </c>
      <c r="F289" s="29"/>
      <c r="G289" s="29"/>
      <c r="H289" s="29"/>
      <c r="I289" s="29"/>
      <c r="J289" s="29"/>
      <c r="K289" s="29"/>
      <c r="L289" s="29"/>
      <c r="M289" s="29"/>
      <c r="N289" s="29"/>
      <c r="O289" s="29"/>
    </row>
    <row r="290" spans="2:15">
      <c r="B290" s="24"/>
      <c r="C290" s="24"/>
      <c r="D290" s="24"/>
      <c r="E290" s="30" t="s">
        <v>117</v>
      </c>
      <c r="F290" s="31">
        <v>0</v>
      </c>
      <c r="G290" s="31">
        <v>0</v>
      </c>
      <c r="H290" s="31">
        <v>425.52</v>
      </c>
      <c r="I290" s="31"/>
      <c r="J290" s="31"/>
      <c r="K290" s="31"/>
      <c r="L290" s="31"/>
      <c r="M290" s="31"/>
      <c r="N290" s="31"/>
      <c r="O290" s="31">
        <v>425.52</v>
      </c>
    </row>
    <row r="291" spans="2:15">
      <c r="B291" s="24"/>
      <c r="C291" s="24"/>
      <c r="D291" s="24"/>
      <c r="E291" s="24" t="s">
        <v>119</v>
      </c>
      <c r="F291" s="29">
        <v>0</v>
      </c>
      <c r="G291" s="29">
        <v>0</v>
      </c>
      <c r="H291" s="29">
        <v>425.52</v>
      </c>
      <c r="I291" s="29"/>
      <c r="J291" s="29"/>
      <c r="K291" s="29"/>
      <c r="L291" s="29"/>
      <c r="M291" s="29"/>
      <c r="N291" s="29"/>
      <c r="O291" s="29">
        <v>425.52</v>
      </c>
    </row>
    <row r="292" spans="2:15">
      <c r="B292" s="24"/>
      <c r="C292" s="24"/>
      <c r="D292" s="24"/>
      <c r="E292" s="24" t="s">
        <v>121</v>
      </c>
      <c r="F292" s="29"/>
      <c r="G292" s="29"/>
      <c r="H292" s="29"/>
      <c r="I292" s="29"/>
      <c r="J292" s="29"/>
      <c r="K292" s="29"/>
      <c r="L292" s="29"/>
      <c r="M292" s="29"/>
      <c r="N292" s="29"/>
      <c r="O292" s="29"/>
    </row>
    <row r="293" spans="2:15">
      <c r="B293" s="24"/>
      <c r="C293" s="24"/>
      <c r="D293" s="24"/>
      <c r="E293" s="30" t="s">
        <v>123</v>
      </c>
      <c r="F293" s="31">
        <v>0</v>
      </c>
      <c r="G293" s="31">
        <v>0</v>
      </c>
      <c r="H293" s="31">
        <v>425.52</v>
      </c>
      <c r="I293" s="31"/>
      <c r="J293" s="31"/>
      <c r="K293" s="31"/>
      <c r="L293" s="31"/>
      <c r="M293" s="31"/>
      <c r="N293" s="31"/>
      <c r="O293" s="31">
        <v>425.52</v>
      </c>
    </row>
    <row r="294" spans="2:15">
      <c r="B294" s="24"/>
      <c r="C294" s="24"/>
      <c r="D294" s="24" t="s">
        <v>335</v>
      </c>
      <c r="E294" s="24" t="s">
        <v>113</v>
      </c>
      <c r="F294" s="29">
        <v>0</v>
      </c>
      <c r="G294" s="29">
        <v>0</v>
      </c>
      <c r="H294" s="29">
        <v>425.52</v>
      </c>
      <c r="I294" s="29"/>
      <c r="J294" s="29"/>
      <c r="K294" s="29"/>
      <c r="L294" s="29"/>
      <c r="M294" s="29"/>
      <c r="N294" s="29"/>
      <c r="O294" s="29">
        <v>425.52</v>
      </c>
    </row>
    <row r="295" spans="2:15">
      <c r="B295" s="24"/>
      <c r="C295" s="24"/>
      <c r="D295" s="24"/>
      <c r="E295" s="24" t="s">
        <v>115</v>
      </c>
      <c r="F295" s="29"/>
      <c r="G295" s="29"/>
      <c r="H295" s="29"/>
      <c r="I295" s="29"/>
      <c r="J295" s="29"/>
      <c r="K295" s="29"/>
      <c r="L295" s="29"/>
      <c r="M295" s="29"/>
      <c r="N295" s="29"/>
      <c r="O295" s="29"/>
    </row>
    <row r="296" spans="2:15">
      <c r="B296" s="24"/>
      <c r="C296" s="24"/>
      <c r="D296" s="24"/>
      <c r="E296" s="30" t="s">
        <v>117</v>
      </c>
      <c r="F296" s="31">
        <v>0</v>
      </c>
      <c r="G296" s="31">
        <v>0</v>
      </c>
      <c r="H296" s="31">
        <v>425.52</v>
      </c>
      <c r="I296" s="31"/>
      <c r="J296" s="31"/>
      <c r="K296" s="31"/>
      <c r="L296" s="31"/>
      <c r="M296" s="31"/>
      <c r="N296" s="31"/>
      <c r="O296" s="31">
        <v>425.52</v>
      </c>
    </row>
    <row r="297" spans="2:15">
      <c r="B297" s="24"/>
      <c r="C297" s="24"/>
      <c r="D297" s="24"/>
      <c r="E297" s="24" t="s">
        <v>119</v>
      </c>
      <c r="F297" s="29">
        <v>0</v>
      </c>
      <c r="G297" s="29">
        <v>0</v>
      </c>
      <c r="H297" s="29">
        <v>425.52</v>
      </c>
      <c r="I297" s="29"/>
      <c r="J297" s="29"/>
      <c r="K297" s="29"/>
      <c r="L297" s="29"/>
      <c r="M297" s="29"/>
      <c r="N297" s="29"/>
      <c r="O297" s="29">
        <v>425.52</v>
      </c>
    </row>
    <row r="298" spans="2:15">
      <c r="B298" s="24"/>
      <c r="C298" s="24"/>
      <c r="D298" s="24"/>
      <c r="E298" s="24" t="s">
        <v>121</v>
      </c>
      <c r="F298" s="29"/>
      <c r="G298" s="29"/>
      <c r="H298" s="29"/>
      <c r="I298" s="29"/>
      <c r="J298" s="29"/>
      <c r="K298" s="29"/>
      <c r="L298" s="29"/>
      <c r="M298" s="29"/>
      <c r="N298" s="29"/>
      <c r="O298" s="29"/>
    </row>
    <row r="299" spans="2:15">
      <c r="B299" s="24"/>
      <c r="C299" s="24"/>
      <c r="D299" s="24"/>
      <c r="E299" s="30" t="s">
        <v>123</v>
      </c>
      <c r="F299" s="31">
        <v>0</v>
      </c>
      <c r="G299" s="31">
        <v>0</v>
      </c>
      <c r="H299" s="31">
        <v>425.52</v>
      </c>
      <c r="I299" s="31"/>
      <c r="J299" s="31"/>
      <c r="K299" s="31"/>
      <c r="L299" s="31"/>
      <c r="M299" s="31"/>
      <c r="N299" s="31"/>
      <c r="O299" s="31">
        <v>425.52</v>
      </c>
    </row>
    <row r="300" spans="2:15">
      <c r="B300" s="24"/>
      <c r="C300" s="24"/>
      <c r="D300" s="24" t="s">
        <v>339</v>
      </c>
      <c r="E300" s="24" t="s">
        <v>113</v>
      </c>
      <c r="F300" s="29">
        <v>0</v>
      </c>
      <c r="G300" s="29">
        <v>0</v>
      </c>
      <c r="H300" s="29">
        <v>425.52</v>
      </c>
      <c r="I300" s="29"/>
      <c r="J300" s="29"/>
      <c r="K300" s="29"/>
      <c r="L300" s="29"/>
      <c r="M300" s="29"/>
      <c r="N300" s="29"/>
      <c r="O300" s="29">
        <v>425.52</v>
      </c>
    </row>
    <row r="301" spans="2:15">
      <c r="B301" s="24"/>
      <c r="C301" s="24"/>
      <c r="D301" s="24"/>
      <c r="E301" s="24" t="s">
        <v>115</v>
      </c>
      <c r="F301" s="29"/>
      <c r="G301" s="29"/>
      <c r="H301" s="29"/>
      <c r="I301" s="29"/>
      <c r="J301" s="29"/>
      <c r="K301" s="29"/>
      <c r="L301" s="29"/>
      <c r="M301" s="29"/>
      <c r="N301" s="29"/>
      <c r="O301" s="29"/>
    </row>
    <row r="302" spans="2:15">
      <c r="B302" s="24"/>
      <c r="C302" s="24"/>
      <c r="D302" s="24"/>
      <c r="E302" s="30" t="s">
        <v>117</v>
      </c>
      <c r="F302" s="31">
        <v>0</v>
      </c>
      <c r="G302" s="31">
        <v>0</v>
      </c>
      <c r="H302" s="31">
        <v>425.52</v>
      </c>
      <c r="I302" s="31"/>
      <c r="J302" s="31"/>
      <c r="K302" s="31"/>
      <c r="L302" s="31"/>
      <c r="M302" s="31"/>
      <c r="N302" s="31"/>
      <c r="O302" s="31">
        <v>425.52</v>
      </c>
    </row>
    <row r="303" spans="2:15">
      <c r="B303" s="24"/>
      <c r="C303" s="24"/>
      <c r="D303" s="24"/>
      <c r="E303" s="24" t="s">
        <v>119</v>
      </c>
      <c r="F303" s="29">
        <v>0</v>
      </c>
      <c r="G303" s="29">
        <v>0</v>
      </c>
      <c r="H303" s="29">
        <v>425.52</v>
      </c>
      <c r="I303" s="29"/>
      <c r="J303" s="29"/>
      <c r="K303" s="29"/>
      <c r="L303" s="29"/>
      <c r="M303" s="29"/>
      <c r="N303" s="29"/>
      <c r="O303" s="29">
        <v>425.52</v>
      </c>
    </row>
    <row r="304" spans="2:15">
      <c r="B304" s="24"/>
      <c r="C304" s="24"/>
      <c r="D304" s="24"/>
      <c r="E304" s="24" t="s">
        <v>121</v>
      </c>
      <c r="F304" s="29"/>
      <c r="G304" s="29"/>
      <c r="H304" s="29"/>
      <c r="I304" s="29"/>
      <c r="J304" s="29"/>
      <c r="K304" s="29"/>
      <c r="L304" s="29"/>
      <c r="M304" s="29"/>
      <c r="N304" s="29"/>
      <c r="O304" s="29"/>
    </row>
    <row r="305" spans="2:15">
      <c r="B305" s="24"/>
      <c r="C305" s="24"/>
      <c r="D305" s="24"/>
      <c r="E305" s="30" t="s">
        <v>123</v>
      </c>
      <c r="F305" s="31">
        <v>0</v>
      </c>
      <c r="G305" s="31">
        <v>0</v>
      </c>
      <c r="H305" s="31">
        <v>425.52</v>
      </c>
      <c r="I305" s="31"/>
      <c r="J305" s="31"/>
      <c r="K305" s="31"/>
      <c r="L305" s="31"/>
      <c r="M305" s="31"/>
      <c r="N305" s="31"/>
      <c r="O305" s="31">
        <v>425.52</v>
      </c>
    </row>
    <row r="306" spans="2:15">
      <c r="B306" s="24"/>
      <c r="C306" s="24"/>
      <c r="D306" s="24" t="s">
        <v>343</v>
      </c>
      <c r="E306" s="24" t="s">
        <v>113</v>
      </c>
      <c r="F306" s="29">
        <v>0</v>
      </c>
      <c r="G306" s="29">
        <v>0</v>
      </c>
      <c r="H306" s="29">
        <v>425.52</v>
      </c>
      <c r="I306" s="29"/>
      <c r="J306" s="29"/>
      <c r="K306" s="29"/>
      <c r="L306" s="29"/>
      <c r="M306" s="29"/>
      <c r="N306" s="29"/>
      <c r="O306" s="29">
        <v>425.52</v>
      </c>
    </row>
    <row r="307" spans="2:15">
      <c r="B307" s="24"/>
      <c r="C307" s="24"/>
      <c r="D307" s="24"/>
      <c r="E307" s="24" t="s">
        <v>115</v>
      </c>
      <c r="F307" s="29"/>
      <c r="G307" s="29"/>
      <c r="H307" s="29"/>
      <c r="I307" s="29"/>
      <c r="J307" s="29"/>
      <c r="K307" s="29"/>
      <c r="L307" s="29"/>
      <c r="M307" s="29"/>
      <c r="N307" s="29"/>
      <c r="O307" s="29"/>
    </row>
    <row r="308" spans="2:15">
      <c r="B308" s="24"/>
      <c r="C308" s="24"/>
      <c r="D308" s="24"/>
      <c r="E308" s="30" t="s">
        <v>117</v>
      </c>
      <c r="F308" s="31">
        <v>0</v>
      </c>
      <c r="G308" s="31">
        <v>0</v>
      </c>
      <c r="H308" s="31">
        <v>425.52</v>
      </c>
      <c r="I308" s="31"/>
      <c r="J308" s="31"/>
      <c r="K308" s="31"/>
      <c r="L308" s="31"/>
      <c r="M308" s="31"/>
      <c r="N308" s="31"/>
      <c r="O308" s="31">
        <v>425.52</v>
      </c>
    </row>
    <row r="309" spans="2:15">
      <c r="B309" s="24"/>
      <c r="C309" s="24"/>
      <c r="D309" s="24"/>
      <c r="E309" s="24" t="s">
        <v>119</v>
      </c>
      <c r="F309" s="29">
        <v>0</v>
      </c>
      <c r="G309" s="29">
        <v>0</v>
      </c>
      <c r="H309" s="29">
        <v>425.52</v>
      </c>
      <c r="I309" s="29"/>
      <c r="J309" s="29"/>
      <c r="K309" s="29"/>
      <c r="L309" s="29"/>
      <c r="M309" s="29"/>
      <c r="N309" s="29"/>
      <c r="O309" s="29">
        <v>425.52</v>
      </c>
    </row>
    <row r="310" spans="2:15">
      <c r="B310" s="24"/>
      <c r="C310" s="24"/>
      <c r="D310" s="24"/>
      <c r="E310" s="24" t="s">
        <v>121</v>
      </c>
      <c r="F310" s="29"/>
      <c r="G310" s="29"/>
      <c r="H310" s="29"/>
      <c r="I310" s="29"/>
      <c r="J310" s="29"/>
      <c r="K310" s="29"/>
      <c r="L310" s="29"/>
      <c r="M310" s="29"/>
      <c r="N310" s="29"/>
      <c r="O310" s="29"/>
    </row>
    <row r="311" spans="2:15">
      <c r="B311" s="24"/>
      <c r="C311" s="24"/>
      <c r="D311" s="24"/>
      <c r="E311" s="30" t="s">
        <v>123</v>
      </c>
      <c r="F311" s="31">
        <v>0</v>
      </c>
      <c r="G311" s="31">
        <v>0</v>
      </c>
      <c r="H311" s="31">
        <v>425.52</v>
      </c>
      <c r="I311" s="31"/>
      <c r="J311" s="31"/>
      <c r="K311" s="31"/>
      <c r="L311" s="31"/>
      <c r="M311" s="31"/>
      <c r="N311" s="31"/>
      <c r="O311" s="31">
        <v>425.52</v>
      </c>
    </row>
    <row r="312" spans="2:15">
      <c r="B312" s="24"/>
      <c r="C312" s="24"/>
      <c r="D312" s="24" t="s">
        <v>347</v>
      </c>
      <c r="E312" s="24" t="s">
        <v>113</v>
      </c>
      <c r="F312" s="29">
        <v>0</v>
      </c>
      <c r="G312" s="29">
        <v>0</v>
      </c>
      <c r="H312" s="29">
        <v>425.52</v>
      </c>
      <c r="I312" s="29"/>
      <c r="J312" s="29"/>
      <c r="K312" s="29"/>
      <c r="L312" s="29"/>
      <c r="M312" s="29"/>
      <c r="N312" s="29"/>
      <c r="O312" s="29">
        <v>425.52</v>
      </c>
    </row>
    <row r="313" spans="2:15">
      <c r="B313" s="24"/>
      <c r="C313" s="24"/>
      <c r="D313" s="24"/>
      <c r="E313" s="24" t="s">
        <v>115</v>
      </c>
      <c r="F313" s="29"/>
      <c r="G313" s="29"/>
      <c r="H313" s="29"/>
      <c r="I313" s="29"/>
      <c r="J313" s="29"/>
      <c r="K313" s="29"/>
      <c r="L313" s="29"/>
      <c r="M313" s="29"/>
      <c r="N313" s="29"/>
      <c r="O313" s="29"/>
    </row>
    <row r="314" spans="2:15">
      <c r="B314" s="24"/>
      <c r="C314" s="24"/>
      <c r="D314" s="24"/>
      <c r="E314" s="30" t="s">
        <v>117</v>
      </c>
      <c r="F314" s="31">
        <v>0</v>
      </c>
      <c r="G314" s="31">
        <v>0</v>
      </c>
      <c r="H314" s="31">
        <v>425.52</v>
      </c>
      <c r="I314" s="31"/>
      <c r="J314" s="31"/>
      <c r="K314" s="31"/>
      <c r="L314" s="31"/>
      <c r="M314" s="31"/>
      <c r="N314" s="31"/>
      <c r="O314" s="31">
        <v>425.52</v>
      </c>
    </row>
    <row r="315" spans="2:15">
      <c r="B315" s="24"/>
      <c r="C315" s="24"/>
      <c r="D315" s="24"/>
      <c r="E315" s="24" t="s">
        <v>119</v>
      </c>
      <c r="F315" s="29">
        <v>0</v>
      </c>
      <c r="G315" s="29">
        <v>0</v>
      </c>
      <c r="H315" s="29">
        <v>425.52</v>
      </c>
      <c r="I315" s="29"/>
      <c r="J315" s="29"/>
      <c r="K315" s="29"/>
      <c r="L315" s="29"/>
      <c r="M315" s="29"/>
      <c r="N315" s="29"/>
      <c r="O315" s="29">
        <v>425.52</v>
      </c>
    </row>
    <row r="316" spans="2:15">
      <c r="B316" s="24"/>
      <c r="C316" s="24"/>
      <c r="D316" s="24"/>
      <c r="E316" s="24" t="s">
        <v>121</v>
      </c>
      <c r="F316" s="29"/>
      <c r="G316" s="29"/>
      <c r="H316" s="29"/>
      <c r="I316" s="29"/>
      <c r="J316" s="29"/>
      <c r="K316" s="29"/>
      <c r="L316" s="29"/>
      <c r="M316" s="29"/>
      <c r="N316" s="29"/>
      <c r="O316" s="29"/>
    </row>
    <row r="317" spans="2:15">
      <c r="B317" s="24"/>
      <c r="C317" s="24"/>
      <c r="D317" s="24"/>
      <c r="E317" s="30" t="s">
        <v>123</v>
      </c>
      <c r="F317" s="31">
        <v>0</v>
      </c>
      <c r="G317" s="31">
        <v>0</v>
      </c>
      <c r="H317" s="31">
        <v>425.52</v>
      </c>
      <c r="I317" s="31"/>
      <c r="J317" s="31"/>
      <c r="K317" s="31"/>
      <c r="L317" s="31"/>
      <c r="M317" s="31"/>
      <c r="N317" s="31"/>
      <c r="O317" s="31">
        <v>425.52</v>
      </c>
    </row>
    <row r="318" spans="2:15">
      <c r="B318" s="24"/>
      <c r="C318" s="24"/>
      <c r="D318" s="24" t="s">
        <v>351</v>
      </c>
      <c r="E318" s="24" t="s">
        <v>113</v>
      </c>
      <c r="F318" s="29">
        <v>0</v>
      </c>
      <c r="G318" s="29">
        <v>0</v>
      </c>
      <c r="H318" s="29">
        <v>425.52</v>
      </c>
      <c r="I318" s="29"/>
      <c r="J318" s="29"/>
      <c r="K318" s="29"/>
      <c r="L318" s="29"/>
      <c r="M318" s="29"/>
      <c r="N318" s="29"/>
      <c r="O318" s="29">
        <v>425.52</v>
      </c>
    </row>
    <row r="319" spans="2:15">
      <c r="B319" s="24"/>
      <c r="C319" s="24"/>
      <c r="D319" s="24"/>
      <c r="E319" s="24" t="s">
        <v>115</v>
      </c>
      <c r="F319" s="29"/>
      <c r="G319" s="29"/>
      <c r="H319" s="29"/>
      <c r="I319" s="29"/>
      <c r="J319" s="29"/>
      <c r="K319" s="29"/>
      <c r="L319" s="29"/>
      <c r="M319" s="29"/>
      <c r="N319" s="29"/>
      <c r="O319" s="29"/>
    </row>
    <row r="320" spans="2:15">
      <c r="B320" s="24"/>
      <c r="C320" s="24"/>
      <c r="D320" s="24"/>
      <c r="E320" s="30" t="s">
        <v>117</v>
      </c>
      <c r="F320" s="31">
        <v>0</v>
      </c>
      <c r="G320" s="31">
        <v>0</v>
      </c>
      <c r="H320" s="31">
        <v>425.52</v>
      </c>
      <c r="I320" s="31"/>
      <c r="J320" s="31"/>
      <c r="K320" s="31"/>
      <c r="L320" s="31"/>
      <c r="M320" s="31"/>
      <c r="N320" s="31"/>
      <c r="O320" s="31">
        <v>425.52</v>
      </c>
    </row>
    <row r="321" spans="2:15">
      <c r="B321" s="24"/>
      <c r="C321" s="24"/>
      <c r="D321" s="24"/>
      <c r="E321" s="24" t="s">
        <v>119</v>
      </c>
      <c r="F321" s="29">
        <v>0</v>
      </c>
      <c r="G321" s="29">
        <v>0</v>
      </c>
      <c r="H321" s="29">
        <v>425.52</v>
      </c>
      <c r="I321" s="29"/>
      <c r="J321" s="29"/>
      <c r="K321" s="29"/>
      <c r="L321" s="29"/>
      <c r="M321" s="29"/>
      <c r="N321" s="29"/>
      <c r="O321" s="29">
        <v>425.52</v>
      </c>
    </row>
    <row r="322" spans="2:15">
      <c r="B322" s="24"/>
      <c r="C322" s="24"/>
      <c r="D322" s="24"/>
      <c r="E322" s="24" t="s">
        <v>121</v>
      </c>
      <c r="F322" s="29"/>
      <c r="G322" s="29"/>
      <c r="H322" s="29"/>
      <c r="I322" s="29"/>
      <c r="J322" s="29"/>
      <c r="K322" s="29"/>
      <c r="L322" s="29"/>
      <c r="M322" s="29"/>
      <c r="N322" s="29"/>
      <c r="O322" s="29"/>
    </row>
    <row r="323" spans="2:15">
      <c r="B323" s="24"/>
      <c r="C323" s="24"/>
      <c r="D323" s="24"/>
      <c r="E323" s="30" t="s">
        <v>123</v>
      </c>
      <c r="F323" s="31">
        <v>0</v>
      </c>
      <c r="G323" s="31">
        <v>0</v>
      </c>
      <c r="H323" s="31">
        <v>425.52</v>
      </c>
      <c r="I323" s="31"/>
      <c r="J323" s="31"/>
      <c r="K323" s="31"/>
      <c r="L323" s="31"/>
      <c r="M323" s="31"/>
      <c r="N323" s="31"/>
      <c r="O323" s="31">
        <v>425.52</v>
      </c>
    </row>
    <row r="324" spans="2:15">
      <c r="B324" s="24"/>
      <c r="C324" s="24"/>
      <c r="D324" s="24" t="s">
        <v>355</v>
      </c>
      <c r="E324" s="24" t="s">
        <v>113</v>
      </c>
      <c r="F324" s="29">
        <v>0</v>
      </c>
      <c r="G324" s="29">
        <v>0</v>
      </c>
      <c r="H324" s="29">
        <v>425.52</v>
      </c>
      <c r="I324" s="29"/>
      <c r="J324" s="29"/>
      <c r="K324" s="29"/>
      <c r="L324" s="29"/>
      <c r="M324" s="29"/>
      <c r="N324" s="29"/>
      <c r="O324" s="29">
        <v>425.52</v>
      </c>
    </row>
    <row r="325" spans="2:15">
      <c r="B325" s="24"/>
      <c r="C325" s="24"/>
      <c r="D325" s="24"/>
      <c r="E325" s="24" t="s">
        <v>115</v>
      </c>
      <c r="F325" s="29"/>
      <c r="G325" s="29"/>
      <c r="H325" s="29"/>
      <c r="I325" s="29"/>
      <c r="J325" s="29"/>
      <c r="K325" s="29"/>
      <c r="L325" s="29"/>
      <c r="M325" s="29"/>
      <c r="N325" s="29"/>
      <c r="O325" s="29"/>
    </row>
    <row r="326" spans="2:15">
      <c r="B326" s="24"/>
      <c r="C326" s="24"/>
      <c r="D326" s="24"/>
      <c r="E326" s="30" t="s">
        <v>117</v>
      </c>
      <c r="F326" s="31">
        <v>0</v>
      </c>
      <c r="G326" s="31">
        <v>0</v>
      </c>
      <c r="H326" s="31">
        <v>425.52</v>
      </c>
      <c r="I326" s="31"/>
      <c r="J326" s="31"/>
      <c r="K326" s="31"/>
      <c r="L326" s="31"/>
      <c r="M326" s="31"/>
      <c r="N326" s="31"/>
      <c r="O326" s="31">
        <v>425.52</v>
      </c>
    </row>
    <row r="327" spans="2:15">
      <c r="B327" s="24"/>
      <c r="C327" s="24"/>
      <c r="D327" s="24"/>
      <c r="E327" s="24" t="s">
        <v>119</v>
      </c>
      <c r="F327" s="29">
        <v>0</v>
      </c>
      <c r="G327" s="29">
        <v>0</v>
      </c>
      <c r="H327" s="29">
        <v>425.52</v>
      </c>
      <c r="I327" s="29"/>
      <c r="J327" s="29"/>
      <c r="K327" s="29"/>
      <c r="L327" s="29"/>
      <c r="M327" s="29"/>
      <c r="N327" s="29"/>
      <c r="O327" s="29">
        <v>425.52</v>
      </c>
    </row>
    <row r="328" spans="2:15">
      <c r="B328" s="24"/>
      <c r="C328" s="24"/>
      <c r="D328" s="24"/>
      <c r="E328" s="24" t="s">
        <v>121</v>
      </c>
      <c r="F328" s="29"/>
      <c r="G328" s="29"/>
      <c r="H328" s="29"/>
      <c r="I328" s="29"/>
      <c r="J328" s="29"/>
      <c r="K328" s="29"/>
      <c r="L328" s="29"/>
      <c r="M328" s="29"/>
      <c r="N328" s="29"/>
      <c r="O328" s="29"/>
    </row>
    <row r="329" spans="2:15">
      <c r="B329" s="24"/>
      <c r="C329" s="24"/>
      <c r="D329" s="24"/>
      <c r="E329" s="30" t="s">
        <v>123</v>
      </c>
      <c r="F329" s="31">
        <v>0</v>
      </c>
      <c r="G329" s="31">
        <v>0</v>
      </c>
      <c r="H329" s="31">
        <v>425.52</v>
      </c>
      <c r="I329" s="31"/>
      <c r="J329" s="31"/>
      <c r="K329" s="31"/>
      <c r="L329" s="31"/>
      <c r="M329" s="31"/>
      <c r="N329" s="31"/>
      <c r="O329" s="31">
        <v>425.52</v>
      </c>
    </row>
    <row r="330" spans="2:15">
      <c r="B330" s="24"/>
      <c r="C330" s="24"/>
      <c r="D330" s="24" t="s">
        <v>359</v>
      </c>
      <c r="E330" s="24" t="s">
        <v>113</v>
      </c>
      <c r="F330" s="29">
        <v>0</v>
      </c>
      <c r="G330" s="29">
        <v>0</v>
      </c>
      <c r="H330" s="29">
        <v>425.52</v>
      </c>
      <c r="I330" s="29"/>
      <c r="J330" s="29"/>
      <c r="K330" s="29"/>
      <c r="L330" s="29"/>
      <c r="M330" s="29"/>
      <c r="N330" s="29"/>
      <c r="O330" s="29">
        <v>425.52</v>
      </c>
    </row>
    <row r="331" spans="2:15">
      <c r="B331" s="24"/>
      <c r="C331" s="24"/>
      <c r="D331" s="24"/>
      <c r="E331" s="24" t="s">
        <v>115</v>
      </c>
      <c r="F331" s="29"/>
      <c r="G331" s="29"/>
      <c r="H331" s="29"/>
      <c r="I331" s="29"/>
      <c r="J331" s="29"/>
      <c r="K331" s="29"/>
      <c r="L331" s="29"/>
      <c r="M331" s="29"/>
      <c r="N331" s="29"/>
      <c r="O331" s="29"/>
    </row>
    <row r="332" spans="2:15">
      <c r="B332" s="24"/>
      <c r="C332" s="24"/>
      <c r="D332" s="24"/>
      <c r="E332" s="30" t="s">
        <v>117</v>
      </c>
      <c r="F332" s="31">
        <v>0</v>
      </c>
      <c r="G332" s="31">
        <v>0</v>
      </c>
      <c r="H332" s="31">
        <v>425.52</v>
      </c>
      <c r="I332" s="31"/>
      <c r="J332" s="31"/>
      <c r="K332" s="31"/>
      <c r="L332" s="31"/>
      <c r="M332" s="31"/>
      <c r="N332" s="31"/>
      <c r="O332" s="31">
        <v>425.52</v>
      </c>
    </row>
    <row r="333" spans="2:15">
      <c r="B333" s="24"/>
      <c r="C333" s="24"/>
      <c r="D333" s="24"/>
      <c r="E333" s="24" t="s">
        <v>119</v>
      </c>
      <c r="F333" s="29">
        <v>0</v>
      </c>
      <c r="G333" s="29">
        <v>0</v>
      </c>
      <c r="H333" s="29">
        <v>425.52</v>
      </c>
      <c r="I333" s="29"/>
      <c r="J333" s="29"/>
      <c r="K333" s="29"/>
      <c r="L333" s="29"/>
      <c r="M333" s="29"/>
      <c r="N333" s="29"/>
      <c r="O333" s="29">
        <v>425.52</v>
      </c>
    </row>
    <row r="334" spans="2:15">
      <c r="B334" s="24"/>
      <c r="C334" s="24"/>
      <c r="D334" s="24"/>
      <c r="E334" s="24" t="s">
        <v>121</v>
      </c>
      <c r="F334" s="29"/>
      <c r="G334" s="29"/>
      <c r="H334" s="29"/>
      <c r="I334" s="29"/>
      <c r="J334" s="29"/>
      <c r="K334" s="29"/>
      <c r="L334" s="29"/>
      <c r="M334" s="29"/>
      <c r="N334" s="29"/>
      <c r="O334" s="29"/>
    </row>
    <row r="335" spans="2:15">
      <c r="B335" s="24"/>
      <c r="C335" s="24"/>
      <c r="D335" s="24"/>
      <c r="E335" s="30" t="s">
        <v>123</v>
      </c>
      <c r="F335" s="31">
        <v>0</v>
      </c>
      <c r="G335" s="31">
        <v>0</v>
      </c>
      <c r="H335" s="31">
        <v>425.52</v>
      </c>
      <c r="I335" s="31"/>
      <c r="J335" s="31"/>
      <c r="K335" s="31"/>
      <c r="L335" s="31"/>
      <c r="M335" s="31"/>
      <c r="N335" s="31"/>
      <c r="O335" s="31">
        <v>425.52</v>
      </c>
    </row>
    <row r="336" spans="2:15">
      <c r="B336" s="24"/>
      <c r="C336" s="24"/>
      <c r="D336" s="24" t="s">
        <v>363</v>
      </c>
      <c r="E336" s="24" t="s">
        <v>113</v>
      </c>
      <c r="F336" s="29">
        <v>0</v>
      </c>
      <c r="G336" s="29">
        <v>0</v>
      </c>
      <c r="H336" s="29">
        <v>425.52</v>
      </c>
      <c r="I336" s="29"/>
      <c r="J336" s="29"/>
      <c r="K336" s="29"/>
      <c r="L336" s="29"/>
      <c r="M336" s="29"/>
      <c r="N336" s="29"/>
      <c r="O336" s="29">
        <v>425.52</v>
      </c>
    </row>
    <row r="337" spans="2:15">
      <c r="B337" s="24"/>
      <c r="C337" s="24"/>
      <c r="D337" s="24"/>
      <c r="E337" s="24" t="s">
        <v>115</v>
      </c>
      <c r="F337" s="29"/>
      <c r="G337" s="29"/>
      <c r="H337" s="29"/>
      <c r="I337" s="29"/>
      <c r="J337" s="29"/>
      <c r="K337" s="29"/>
      <c r="L337" s="29"/>
      <c r="M337" s="29"/>
      <c r="N337" s="29"/>
      <c r="O337" s="29"/>
    </row>
    <row r="338" spans="2:15">
      <c r="B338" s="24"/>
      <c r="C338" s="24"/>
      <c r="D338" s="24"/>
      <c r="E338" s="30" t="s">
        <v>117</v>
      </c>
      <c r="F338" s="31">
        <v>0</v>
      </c>
      <c r="G338" s="31">
        <v>0</v>
      </c>
      <c r="H338" s="31">
        <v>425.52</v>
      </c>
      <c r="I338" s="31"/>
      <c r="J338" s="31"/>
      <c r="K338" s="31"/>
      <c r="L338" s="31"/>
      <c r="M338" s="31"/>
      <c r="N338" s="31"/>
      <c r="O338" s="31">
        <v>425.52</v>
      </c>
    </row>
    <row r="339" spans="2:15">
      <c r="B339" s="24"/>
      <c r="C339" s="24"/>
      <c r="D339" s="24"/>
      <c r="E339" s="24" t="s">
        <v>119</v>
      </c>
      <c r="F339" s="29">
        <v>0</v>
      </c>
      <c r="G339" s="29">
        <v>0</v>
      </c>
      <c r="H339" s="29">
        <v>425.52</v>
      </c>
      <c r="I339" s="29"/>
      <c r="J339" s="29"/>
      <c r="K339" s="29"/>
      <c r="L339" s="29"/>
      <c r="M339" s="29"/>
      <c r="N339" s="29"/>
      <c r="O339" s="29">
        <v>425.52</v>
      </c>
    </row>
    <row r="340" spans="2:15">
      <c r="B340" s="24"/>
      <c r="C340" s="24"/>
      <c r="D340" s="24"/>
      <c r="E340" s="24" t="s">
        <v>121</v>
      </c>
      <c r="F340" s="29"/>
      <c r="G340" s="29"/>
      <c r="H340" s="29"/>
      <c r="I340" s="29"/>
      <c r="J340" s="29"/>
      <c r="K340" s="29"/>
      <c r="L340" s="29"/>
      <c r="M340" s="29"/>
      <c r="N340" s="29"/>
      <c r="O340" s="29"/>
    </row>
    <row r="341" spans="2:15">
      <c r="B341" s="24"/>
      <c r="C341" s="24"/>
      <c r="D341" s="24"/>
      <c r="E341" s="30" t="s">
        <v>123</v>
      </c>
      <c r="F341" s="31">
        <v>0</v>
      </c>
      <c r="G341" s="31">
        <v>0</v>
      </c>
      <c r="H341" s="31">
        <v>425.52</v>
      </c>
      <c r="I341" s="31"/>
      <c r="J341" s="31"/>
      <c r="K341" s="31"/>
      <c r="L341" s="31"/>
      <c r="M341" s="31"/>
      <c r="N341" s="31"/>
      <c r="O341" s="31">
        <v>425.52</v>
      </c>
    </row>
    <row r="342" spans="2:15">
      <c r="B342" s="24"/>
      <c r="C342" s="24"/>
      <c r="D342" s="24" t="s">
        <v>367</v>
      </c>
      <c r="E342" s="24" t="s">
        <v>113</v>
      </c>
      <c r="F342" s="29">
        <v>0</v>
      </c>
      <c r="G342" s="29">
        <v>0</v>
      </c>
      <c r="H342" s="29">
        <v>425.52</v>
      </c>
      <c r="I342" s="29"/>
      <c r="J342" s="29"/>
      <c r="K342" s="29"/>
      <c r="L342" s="29"/>
      <c r="M342" s="29"/>
      <c r="N342" s="29"/>
      <c r="O342" s="29">
        <v>425.52</v>
      </c>
    </row>
    <row r="343" spans="2:15">
      <c r="B343" s="24"/>
      <c r="C343" s="24"/>
      <c r="D343" s="24"/>
      <c r="E343" s="24" t="s">
        <v>115</v>
      </c>
      <c r="F343" s="29"/>
      <c r="G343" s="29"/>
      <c r="H343" s="29"/>
      <c r="I343" s="29"/>
      <c r="J343" s="29"/>
      <c r="K343" s="29"/>
      <c r="L343" s="29"/>
      <c r="M343" s="29"/>
      <c r="N343" s="29"/>
      <c r="O343" s="29"/>
    </row>
    <row r="344" spans="2:15">
      <c r="B344" s="24"/>
      <c r="C344" s="24"/>
      <c r="D344" s="24"/>
      <c r="E344" s="30" t="s">
        <v>117</v>
      </c>
      <c r="F344" s="31">
        <v>0</v>
      </c>
      <c r="G344" s="31">
        <v>0</v>
      </c>
      <c r="H344" s="31">
        <v>425.52</v>
      </c>
      <c r="I344" s="31"/>
      <c r="J344" s="31"/>
      <c r="K344" s="31"/>
      <c r="L344" s="31"/>
      <c r="M344" s="31"/>
      <c r="N344" s="31"/>
      <c r="O344" s="31">
        <v>425.52</v>
      </c>
    </row>
    <row r="345" spans="2:15">
      <c r="B345" s="24"/>
      <c r="C345" s="24"/>
      <c r="D345" s="24"/>
      <c r="E345" s="24" t="s">
        <v>119</v>
      </c>
      <c r="F345" s="29">
        <v>0</v>
      </c>
      <c r="G345" s="29">
        <v>0</v>
      </c>
      <c r="H345" s="29">
        <v>425.52</v>
      </c>
      <c r="I345" s="29"/>
      <c r="J345" s="29"/>
      <c r="K345" s="29"/>
      <c r="L345" s="29"/>
      <c r="M345" s="29"/>
      <c r="N345" s="29"/>
      <c r="O345" s="29">
        <v>425.52</v>
      </c>
    </row>
    <row r="346" spans="2:15">
      <c r="B346" s="24"/>
      <c r="C346" s="24"/>
      <c r="D346" s="24"/>
      <c r="E346" s="24" t="s">
        <v>121</v>
      </c>
      <c r="F346" s="29"/>
      <c r="G346" s="29"/>
      <c r="H346" s="29"/>
      <c r="I346" s="29"/>
      <c r="J346" s="29"/>
      <c r="K346" s="29"/>
      <c r="L346" s="29"/>
      <c r="M346" s="29"/>
      <c r="N346" s="29"/>
      <c r="O346" s="29"/>
    </row>
    <row r="347" spans="2:15">
      <c r="B347" s="24"/>
      <c r="C347" s="24"/>
      <c r="D347" s="24"/>
      <c r="E347" s="30" t="s">
        <v>123</v>
      </c>
      <c r="F347" s="31">
        <v>0</v>
      </c>
      <c r="G347" s="31">
        <v>0</v>
      </c>
      <c r="H347" s="31">
        <v>425.52</v>
      </c>
      <c r="I347" s="31"/>
      <c r="J347" s="31"/>
      <c r="K347" s="31"/>
      <c r="L347" s="31"/>
      <c r="M347" s="31"/>
      <c r="N347" s="31"/>
      <c r="O347" s="31">
        <v>425.52</v>
      </c>
    </row>
    <row r="348" spans="2:15">
      <c r="B348" s="24"/>
      <c r="C348" s="24"/>
      <c r="D348" s="24" t="s">
        <v>371</v>
      </c>
      <c r="E348" s="24" t="s">
        <v>113</v>
      </c>
      <c r="F348" s="29">
        <v>0</v>
      </c>
      <c r="G348" s="29">
        <v>0</v>
      </c>
      <c r="H348" s="29">
        <v>425.52</v>
      </c>
      <c r="I348" s="29"/>
      <c r="J348" s="29"/>
      <c r="K348" s="29"/>
      <c r="L348" s="29"/>
      <c r="M348" s="29"/>
      <c r="N348" s="29"/>
      <c r="O348" s="29">
        <v>425.52</v>
      </c>
    </row>
    <row r="349" spans="2:15">
      <c r="B349" s="24"/>
      <c r="C349" s="24"/>
      <c r="D349" s="24"/>
      <c r="E349" s="24" t="s">
        <v>115</v>
      </c>
      <c r="F349" s="29"/>
      <c r="G349" s="29"/>
      <c r="H349" s="29"/>
      <c r="I349" s="29"/>
      <c r="J349" s="29"/>
      <c r="K349" s="29"/>
      <c r="L349" s="29"/>
      <c r="M349" s="29"/>
      <c r="N349" s="29"/>
      <c r="O349" s="29"/>
    </row>
    <row r="350" spans="2:15">
      <c r="B350" s="24"/>
      <c r="C350" s="24"/>
      <c r="D350" s="24"/>
      <c r="E350" s="30" t="s">
        <v>117</v>
      </c>
      <c r="F350" s="31">
        <v>0</v>
      </c>
      <c r="G350" s="31">
        <v>0</v>
      </c>
      <c r="H350" s="31">
        <v>425.52</v>
      </c>
      <c r="I350" s="31"/>
      <c r="J350" s="31"/>
      <c r="K350" s="31"/>
      <c r="L350" s="31"/>
      <c r="M350" s="31"/>
      <c r="N350" s="31"/>
      <c r="O350" s="31">
        <v>425.52</v>
      </c>
    </row>
    <row r="351" spans="2:15">
      <c r="B351" s="24"/>
      <c r="C351" s="24"/>
      <c r="D351" s="24"/>
      <c r="E351" s="24" t="s">
        <v>119</v>
      </c>
      <c r="F351" s="29">
        <v>0</v>
      </c>
      <c r="G351" s="29">
        <v>0</v>
      </c>
      <c r="H351" s="29">
        <v>425.52</v>
      </c>
      <c r="I351" s="29"/>
      <c r="J351" s="29"/>
      <c r="K351" s="29"/>
      <c r="L351" s="29"/>
      <c r="M351" s="29"/>
      <c r="N351" s="29"/>
      <c r="O351" s="29">
        <v>425.52</v>
      </c>
    </row>
    <row r="352" spans="2:15">
      <c r="B352" s="24"/>
      <c r="C352" s="24"/>
      <c r="D352" s="24"/>
      <c r="E352" s="24" t="s">
        <v>121</v>
      </c>
      <c r="F352" s="29"/>
      <c r="G352" s="29"/>
      <c r="H352" s="29"/>
      <c r="I352" s="29"/>
      <c r="J352" s="29"/>
      <c r="K352" s="29"/>
      <c r="L352" s="29"/>
      <c r="M352" s="29"/>
      <c r="N352" s="29"/>
      <c r="O352" s="29"/>
    </row>
    <row r="353" spans="2:15">
      <c r="B353" s="24"/>
      <c r="C353" s="24"/>
      <c r="D353" s="24"/>
      <c r="E353" s="30" t="s">
        <v>123</v>
      </c>
      <c r="F353" s="31">
        <v>0</v>
      </c>
      <c r="G353" s="31">
        <v>0</v>
      </c>
      <c r="H353" s="31">
        <v>425.52</v>
      </c>
      <c r="I353" s="31"/>
      <c r="J353" s="31"/>
      <c r="K353" s="31"/>
      <c r="L353" s="31"/>
      <c r="M353" s="31"/>
      <c r="N353" s="31"/>
      <c r="O353" s="31">
        <v>425.52</v>
      </c>
    </row>
    <row r="354" spans="2:15">
      <c r="B354" s="24"/>
      <c r="C354" s="24"/>
      <c r="D354" s="24" t="s">
        <v>375</v>
      </c>
      <c r="E354" s="24" t="s">
        <v>113</v>
      </c>
      <c r="F354" s="29">
        <v>0</v>
      </c>
      <c r="G354" s="29">
        <v>0</v>
      </c>
      <c r="H354" s="29">
        <v>425.52</v>
      </c>
      <c r="I354" s="29"/>
      <c r="J354" s="29"/>
      <c r="K354" s="29"/>
      <c r="L354" s="29"/>
      <c r="M354" s="29"/>
      <c r="N354" s="29"/>
      <c r="O354" s="29">
        <v>425.52</v>
      </c>
    </row>
    <row r="355" spans="2:15">
      <c r="B355" s="24"/>
      <c r="C355" s="24"/>
      <c r="D355" s="24"/>
      <c r="E355" s="24" t="s">
        <v>115</v>
      </c>
      <c r="F355" s="29"/>
      <c r="G355" s="29"/>
      <c r="H355" s="29"/>
      <c r="I355" s="29"/>
      <c r="J355" s="29"/>
      <c r="K355" s="29"/>
      <c r="L355" s="29"/>
      <c r="M355" s="29"/>
      <c r="N355" s="29"/>
      <c r="O355" s="29"/>
    </row>
    <row r="356" spans="2:15">
      <c r="B356" s="24"/>
      <c r="C356" s="24"/>
      <c r="D356" s="24"/>
      <c r="E356" s="30" t="s">
        <v>117</v>
      </c>
      <c r="F356" s="31">
        <v>0</v>
      </c>
      <c r="G356" s="31">
        <v>0</v>
      </c>
      <c r="H356" s="31">
        <v>425.52</v>
      </c>
      <c r="I356" s="31"/>
      <c r="J356" s="31"/>
      <c r="K356" s="31"/>
      <c r="L356" s="31"/>
      <c r="M356" s="31"/>
      <c r="N356" s="31"/>
      <c r="O356" s="31">
        <v>425.52</v>
      </c>
    </row>
    <row r="357" spans="2:15">
      <c r="B357" s="24"/>
      <c r="C357" s="24"/>
      <c r="D357" s="24"/>
      <c r="E357" s="24" t="s">
        <v>119</v>
      </c>
      <c r="F357" s="29">
        <v>0</v>
      </c>
      <c r="G357" s="29">
        <v>0</v>
      </c>
      <c r="H357" s="29">
        <v>425.52</v>
      </c>
      <c r="I357" s="29"/>
      <c r="J357" s="29"/>
      <c r="K357" s="29"/>
      <c r="L357" s="29"/>
      <c r="M357" s="29"/>
      <c r="N357" s="29"/>
      <c r="O357" s="29">
        <v>425.52</v>
      </c>
    </row>
    <row r="358" spans="2:15">
      <c r="B358" s="24"/>
      <c r="C358" s="24"/>
      <c r="D358" s="24"/>
      <c r="E358" s="24" t="s">
        <v>121</v>
      </c>
      <c r="F358" s="29"/>
      <c r="G358" s="29"/>
      <c r="H358" s="29"/>
      <c r="I358" s="29"/>
      <c r="J358" s="29"/>
      <c r="K358" s="29"/>
      <c r="L358" s="29"/>
      <c r="M358" s="29"/>
      <c r="N358" s="29"/>
      <c r="O358" s="29"/>
    </row>
    <row r="359" spans="2:15">
      <c r="B359" s="24"/>
      <c r="C359" s="24"/>
      <c r="D359" s="24"/>
      <c r="E359" s="30" t="s">
        <v>123</v>
      </c>
      <c r="F359" s="31">
        <v>0</v>
      </c>
      <c r="G359" s="31">
        <v>0</v>
      </c>
      <c r="H359" s="31">
        <v>425.52</v>
      </c>
      <c r="I359" s="31"/>
      <c r="J359" s="31"/>
      <c r="K359" s="31"/>
      <c r="L359" s="31"/>
      <c r="M359" s="31"/>
      <c r="N359" s="31"/>
      <c r="O359" s="31">
        <v>425.52</v>
      </c>
    </row>
    <row r="360" spans="2:15">
      <c r="B360" s="24"/>
      <c r="C360" s="24"/>
      <c r="D360" s="24" t="s">
        <v>379</v>
      </c>
      <c r="E360" s="24" t="s">
        <v>113</v>
      </c>
      <c r="F360" s="29">
        <v>0</v>
      </c>
      <c r="G360" s="29">
        <v>0</v>
      </c>
      <c r="H360" s="29">
        <v>425.52</v>
      </c>
      <c r="I360" s="29"/>
      <c r="J360" s="29"/>
      <c r="K360" s="29"/>
      <c r="L360" s="29"/>
      <c r="M360" s="29"/>
      <c r="N360" s="29"/>
      <c r="O360" s="29">
        <v>425.52</v>
      </c>
    </row>
    <row r="361" spans="2:15">
      <c r="B361" s="24"/>
      <c r="C361" s="24"/>
      <c r="D361" s="24"/>
      <c r="E361" s="24" t="s">
        <v>115</v>
      </c>
      <c r="F361" s="29"/>
      <c r="G361" s="29"/>
      <c r="H361" s="29"/>
      <c r="I361" s="29"/>
      <c r="J361" s="29"/>
      <c r="K361" s="29"/>
      <c r="L361" s="29"/>
      <c r="M361" s="29"/>
      <c r="N361" s="29"/>
      <c r="O361" s="29"/>
    </row>
    <row r="362" spans="2:15">
      <c r="B362" s="24"/>
      <c r="C362" s="24"/>
      <c r="D362" s="24"/>
      <c r="E362" s="30" t="s">
        <v>117</v>
      </c>
      <c r="F362" s="31">
        <v>0</v>
      </c>
      <c r="G362" s="31">
        <v>0</v>
      </c>
      <c r="H362" s="31">
        <v>425.52</v>
      </c>
      <c r="I362" s="31"/>
      <c r="J362" s="31"/>
      <c r="K362" s="31"/>
      <c r="L362" s="31"/>
      <c r="M362" s="31"/>
      <c r="N362" s="31"/>
      <c r="O362" s="31">
        <v>425.52</v>
      </c>
    </row>
    <row r="363" spans="2:15">
      <c r="B363" s="24"/>
      <c r="C363" s="24"/>
      <c r="D363" s="24"/>
      <c r="E363" s="24" t="s">
        <v>119</v>
      </c>
      <c r="F363" s="29">
        <v>0</v>
      </c>
      <c r="G363" s="29">
        <v>0</v>
      </c>
      <c r="H363" s="29">
        <v>425.52</v>
      </c>
      <c r="I363" s="29"/>
      <c r="J363" s="29"/>
      <c r="K363" s="29"/>
      <c r="L363" s="29"/>
      <c r="M363" s="29"/>
      <c r="N363" s="29"/>
      <c r="O363" s="29">
        <v>425.52</v>
      </c>
    </row>
    <row r="364" spans="2:15">
      <c r="B364" s="24"/>
      <c r="C364" s="24"/>
      <c r="D364" s="24"/>
      <c r="E364" s="24" t="s">
        <v>121</v>
      </c>
      <c r="F364" s="29"/>
      <c r="G364" s="29"/>
      <c r="H364" s="29"/>
      <c r="I364" s="29"/>
      <c r="J364" s="29"/>
      <c r="K364" s="29"/>
      <c r="L364" s="29"/>
      <c r="M364" s="29"/>
      <c r="N364" s="29"/>
      <c r="O364" s="29"/>
    </row>
    <row r="365" spans="2:15">
      <c r="B365" s="24"/>
      <c r="C365" s="24"/>
      <c r="D365" s="24"/>
      <c r="E365" s="30" t="s">
        <v>123</v>
      </c>
      <c r="F365" s="31">
        <v>0</v>
      </c>
      <c r="G365" s="31">
        <v>0</v>
      </c>
      <c r="H365" s="31">
        <v>425.52</v>
      </c>
      <c r="I365" s="31"/>
      <c r="J365" s="31"/>
      <c r="K365" s="31"/>
      <c r="L365" s="31"/>
      <c r="M365" s="31"/>
      <c r="N365" s="31"/>
      <c r="O365" s="31">
        <v>425.52</v>
      </c>
    </row>
    <row r="366" spans="2:15">
      <c r="B366" s="24"/>
      <c r="C366" s="24"/>
      <c r="D366" s="24" t="s">
        <v>383</v>
      </c>
      <c r="E366" s="24" t="s">
        <v>113</v>
      </c>
      <c r="F366" s="29">
        <v>0</v>
      </c>
      <c r="G366" s="29">
        <v>0</v>
      </c>
      <c r="H366" s="29">
        <v>425.52</v>
      </c>
      <c r="I366" s="29"/>
      <c r="J366" s="29"/>
      <c r="K366" s="29"/>
      <c r="L366" s="29"/>
      <c r="M366" s="29"/>
      <c r="N366" s="29"/>
      <c r="O366" s="29">
        <v>425.52</v>
      </c>
    </row>
    <row r="367" spans="2:15">
      <c r="B367" s="24"/>
      <c r="C367" s="24"/>
      <c r="D367" s="24"/>
      <c r="E367" s="24" t="s">
        <v>115</v>
      </c>
      <c r="F367" s="29"/>
      <c r="G367" s="29"/>
      <c r="H367" s="29"/>
      <c r="I367" s="29"/>
      <c r="J367" s="29"/>
      <c r="K367" s="29"/>
      <c r="L367" s="29"/>
      <c r="M367" s="29"/>
      <c r="N367" s="29"/>
      <c r="O367" s="29"/>
    </row>
    <row r="368" spans="2:15">
      <c r="B368" s="24"/>
      <c r="C368" s="24"/>
      <c r="D368" s="24"/>
      <c r="E368" s="30" t="s">
        <v>117</v>
      </c>
      <c r="F368" s="31">
        <v>0</v>
      </c>
      <c r="G368" s="31">
        <v>0</v>
      </c>
      <c r="H368" s="31">
        <v>425.52</v>
      </c>
      <c r="I368" s="31"/>
      <c r="J368" s="31"/>
      <c r="K368" s="31"/>
      <c r="L368" s="31"/>
      <c r="M368" s="31"/>
      <c r="N368" s="31"/>
      <c r="O368" s="31">
        <v>425.52</v>
      </c>
    </row>
    <row r="369" spans="2:15">
      <c r="B369" s="24"/>
      <c r="C369" s="24"/>
      <c r="D369" s="24"/>
      <c r="E369" s="24" t="s">
        <v>119</v>
      </c>
      <c r="F369" s="29">
        <v>0</v>
      </c>
      <c r="G369" s="29">
        <v>0</v>
      </c>
      <c r="H369" s="29">
        <v>425.52</v>
      </c>
      <c r="I369" s="29"/>
      <c r="J369" s="29"/>
      <c r="K369" s="29"/>
      <c r="L369" s="29"/>
      <c r="M369" s="29"/>
      <c r="N369" s="29"/>
      <c r="O369" s="29">
        <v>425.52</v>
      </c>
    </row>
    <row r="370" spans="2:15">
      <c r="B370" s="24"/>
      <c r="C370" s="24"/>
      <c r="D370" s="24"/>
      <c r="E370" s="24" t="s">
        <v>121</v>
      </c>
      <c r="F370" s="29"/>
      <c r="G370" s="29"/>
      <c r="H370" s="29"/>
      <c r="I370" s="29"/>
      <c r="J370" s="29"/>
      <c r="K370" s="29"/>
      <c r="L370" s="29"/>
      <c r="M370" s="29"/>
      <c r="N370" s="29"/>
      <c r="O370" s="29"/>
    </row>
    <row r="371" spans="2:15">
      <c r="B371" s="24"/>
      <c r="C371" s="24"/>
      <c r="D371" s="24"/>
      <c r="E371" s="30" t="s">
        <v>123</v>
      </c>
      <c r="F371" s="31">
        <v>0</v>
      </c>
      <c r="G371" s="31">
        <v>0</v>
      </c>
      <c r="H371" s="31">
        <v>425.52</v>
      </c>
      <c r="I371" s="31"/>
      <c r="J371" s="31"/>
      <c r="K371" s="31"/>
      <c r="L371" s="31"/>
      <c r="M371" s="31"/>
      <c r="N371" s="31"/>
      <c r="O371" s="31">
        <v>425.52</v>
      </c>
    </row>
    <row r="372" spans="2:15">
      <c r="B372" s="24"/>
      <c r="C372" s="24"/>
      <c r="D372" s="24" t="s">
        <v>387</v>
      </c>
      <c r="E372" s="24" t="s">
        <v>113</v>
      </c>
      <c r="F372" s="29">
        <v>0</v>
      </c>
      <c r="G372" s="29">
        <v>0</v>
      </c>
      <c r="H372" s="29">
        <v>425.52</v>
      </c>
      <c r="I372" s="29"/>
      <c r="J372" s="29"/>
      <c r="K372" s="29"/>
      <c r="L372" s="29"/>
      <c r="M372" s="29"/>
      <c r="N372" s="29"/>
      <c r="O372" s="29">
        <v>425.52</v>
      </c>
    </row>
    <row r="373" spans="2:15">
      <c r="B373" s="24"/>
      <c r="C373" s="24"/>
      <c r="D373" s="24"/>
      <c r="E373" s="24" t="s">
        <v>115</v>
      </c>
      <c r="F373" s="29"/>
      <c r="G373" s="29"/>
      <c r="H373" s="29"/>
      <c r="I373" s="29"/>
      <c r="J373" s="29"/>
      <c r="K373" s="29"/>
      <c r="L373" s="29"/>
      <c r="M373" s="29"/>
      <c r="N373" s="29"/>
      <c r="O373" s="29"/>
    </row>
    <row r="374" spans="2:15">
      <c r="B374" s="24"/>
      <c r="C374" s="24"/>
      <c r="D374" s="24"/>
      <c r="E374" s="30" t="s">
        <v>117</v>
      </c>
      <c r="F374" s="31">
        <v>0</v>
      </c>
      <c r="G374" s="31">
        <v>0</v>
      </c>
      <c r="H374" s="31">
        <v>425.52</v>
      </c>
      <c r="I374" s="31"/>
      <c r="J374" s="31"/>
      <c r="K374" s="31"/>
      <c r="L374" s="31"/>
      <c r="M374" s="31"/>
      <c r="N374" s="31"/>
      <c r="O374" s="31">
        <v>425.52</v>
      </c>
    </row>
    <row r="375" spans="2:15">
      <c r="B375" s="24"/>
      <c r="C375" s="24"/>
      <c r="D375" s="24"/>
      <c r="E375" s="24" t="s">
        <v>119</v>
      </c>
      <c r="F375" s="29">
        <v>0</v>
      </c>
      <c r="G375" s="29">
        <v>0</v>
      </c>
      <c r="H375" s="29">
        <v>425.52</v>
      </c>
      <c r="I375" s="29"/>
      <c r="J375" s="29"/>
      <c r="K375" s="29"/>
      <c r="L375" s="29"/>
      <c r="M375" s="29"/>
      <c r="N375" s="29"/>
      <c r="O375" s="29">
        <v>425.52</v>
      </c>
    </row>
    <row r="376" spans="2:15">
      <c r="B376" s="24"/>
      <c r="C376" s="24"/>
      <c r="D376" s="24"/>
      <c r="E376" s="24" t="s">
        <v>121</v>
      </c>
      <c r="F376" s="29"/>
      <c r="G376" s="29"/>
      <c r="H376" s="29"/>
      <c r="I376" s="29"/>
      <c r="J376" s="29"/>
      <c r="K376" s="29"/>
      <c r="L376" s="29"/>
      <c r="M376" s="29"/>
      <c r="N376" s="29"/>
      <c r="O376" s="29"/>
    </row>
    <row r="377" spans="2:15">
      <c r="B377" s="24"/>
      <c r="C377" s="24"/>
      <c r="D377" s="24"/>
      <c r="E377" s="30" t="s">
        <v>123</v>
      </c>
      <c r="F377" s="31">
        <v>0</v>
      </c>
      <c r="G377" s="31">
        <v>0</v>
      </c>
      <c r="H377" s="31">
        <v>425.52</v>
      </c>
      <c r="I377" s="31"/>
      <c r="J377" s="31"/>
      <c r="K377" s="31"/>
      <c r="L377" s="31"/>
      <c r="M377" s="31"/>
      <c r="N377" s="31"/>
      <c r="O377" s="31">
        <v>425.52</v>
      </c>
    </row>
    <row r="378" spans="2:15">
      <c r="B378" s="24"/>
      <c r="C378" s="24"/>
      <c r="D378" s="24" t="s">
        <v>391</v>
      </c>
      <c r="E378" s="24" t="s">
        <v>113</v>
      </c>
      <c r="F378" s="29">
        <v>0</v>
      </c>
      <c r="G378" s="29">
        <v>0</v>
      </c>
      <c r="H378" s="29">
        <v>425.52</v>
      </c>
      <c r="I378" s="29"/>
      <c r="J378" s="29"/>
      <c r="K378" s="29"/>
      <c r="L378" s="29"/>
      <c r="M378" s="29"/>
      <c r="N378" s="29"/>
      <c r="O378" s="29">
        <v>425.52</v>
      </c>
    </row>
    <row r="379" spans="2:15">
      <c r="B379" s="24"/>
      <c r="C379" s="24"/>
      <c r="D379" s="24"/>
      <c r="E379" s="24" t="s">
        <v>115</v>
      </c>
      <c r="F379" s="29"/>
      <c r="G379" s="29"/>
      <c r="H379" s="29"/>
      <c r="I379" s="29"/>
      <c r="J379" s="29"/>
      <c r="K379" s="29"/>
      <c r="L379" s="29"/>
      <c r="M379" s="29"/>
      <c r="N379" s="29"/>
      <c r="O379" s="29"/>
    </row>
    <row r="380" spans="2:15">
      <c r="B380" s="24"/>
      <c r="C380" s="24"/>
      <c r="D380" s="24"/>
      <c r="E380" s="30" t="s">
        <v>117</v>
      </c>
      <c r="F380" s="31">
        <v>0</v>
      </c>
      <c r="G380" s="31">
        <v>0</v>
      </c>
      <c r="H380" s="31">
        <v>425.52</v>
      </c>
      <c r="I380" s="31"/>
      <c r="J380" s="31"/>
      <c r="K380" s="31"/>
      <c r="L380" s="31"/>
      <c r="M380" s="31"/>
      <c r="N380" s="31"/>
      <c r="O380" s="31">
        <v>425.52</v>
      </c>
    </row>
    <row r="381" spans="2:15">
      <c r="B381" s="24"/>
      <c r="C381" s="24"/>
      <c r="D381" s="24"/>
      <c r="E381" s="24" t="s">
        <v>119</v>
      </c>
      <c r="F381" s="29">
        <v>0</v>
      </c>
      <c r="G381" s="29">
        <v>0</v>
      </c>
      <c r="H381" s="29">
        <v>425.52</v>
      </c>
      <c r="I381" s="29"/>
      <c r="J381" s="29"/>
      <c r="K381" s="29"/>
      <c r="L381" s="29"/>
      <c r="M381" s="29"/>
      <c r="N381" s="29"/>
      <c r="O381" s="29">
        <v>425.52</v>
      </c>
    </row>
    <row r="382" spans="2:15">
      <c r="B382" s="24"/>
      <c r="C382" s="24"/>
      <c r="D382" s="24"/>
      <c r="E382" s="24" t="s">
        <v>121</v>
      </c>
      <c r="F382" s="29"/>
      <c r="G382" s="29"/>
      <c r="H382" s="29"/>
      <c r="I382" s="29"/>
      <c r="J382" s="29"/>
      <c r="K382" s="29"/>
      <c r="L382" s="29"/>
      <c r="M382" s="29"/>
      <c r="N382" s="29"/>
      <c r="O382" s="29"/>
    </row>
    <row r="383" spans="2:15">
      <c r="B383" s="24"/>
      <c r="C383" s="24"/>
      <c r="D383" s="24"/>
      <c r="E383" s="30" t="s">
        <v>123</v>
      </c>
      <c r="F383" s="31">
        <v>0</v>
      </c>
      <c r="G383" s="31">
        <v>0</v>
      </c>
      <c r="H383" s="31">
        <v>425.52</v>
      </c>
      <c r="I383" s="31"/>
      <c r="J383" s="31"/>
      <c r="K383" s="31"/>
      <c r="L383" s="31"/>
      <c r="M383" s="31"/>
      <c r="N383" s="31"/>
      <c r="O383" s="31">
        <v>425.52</v>
      </c>
    </row>
    <row r="384" spans="2:15">
      <c r="B384" s="24"/>
      <c r="C384" s="24"/>
      <c r="D384" s="24" t="s">
        <v>395</v>
      </c>
      <c r="E384" s="24" t="s">
        <v>113</v>
      </c>
      <c r="F384" s="29">
        <v>0</v>
      </c>
      <c r="G384" s="29">
        <v>0</v>
      </c>
      <c r="H384" s="29">
        <v>425.52</v>
      </c>
      <c r="I384" s="29"/>
      <c r="J384" s="29"/>
      <c r="K384" s="29"/>
      <c r="L384" s="29"/>
      <c r="M384" s="29"/>
      <c r="N384" s="29"/>
      <c r="O384" s="29">
        <v>425.52</v>
      </c>
    </row>
    <row r="385" spans="2:15">
      <c r="B385" s="24"/>
      <c r="C385" s="24"/>
      <c r="D385" s="24"/>
      <c r="E385" s="24" t="s">
        <v>115</v>
      </c>
      <c r="F385" s="29"/>
      <c r="G385" s="29"/>
      <c r="H385" s="29"/>
      <c r="I385" s="29"/>
      <c r="J385" s="29"/>
      <c r="K385" s="29"/>
      <c r="L385" s="29"/>
      <c r="M385" s="29"/>
      <c r="N385" s="29"/>
      <c r="O385" s="29"/>
    </row>
    <row r="386" spans="2:15">
      <c r="B386" s="24"/>
      <c r="C386" s="24"/>
      <c r="D386" s="24"/>
      <c r="E386" s="30" t="s">
        <v>117</v>
      </c>
      <c r="F386" s="31">
        <v>0</v>
      </c>
      <c r="G386" s="31">
        <v>0</v>
      </c>
      <c r="H386" s="31">
        <v>425.52</v>
      </c>
      <c r="I386" s="31"/>
      <c r="J386" s="31"/>
      <c r="K386" s="31"/>
      <c r="L386" s="31"/>
      <c r="M386" s="31"/>
      <c r="N386" s="31"/>
      <c r="O386" s="31">
        <v>425.52</v>
      </c>
    </row>
    <row r="387" spans="2:15">
      <c r="B387" s="24"/>
      <c r="C387" s="24"/>
      <c r="D387" s="24"/>
      <c r="E387" s="24" t="s">
        <v>119</v>
      </c>
      <c r="F387" s="29">
        <v>0</v>
      </c>
      <c r="G387" s="29">
        <v>0</v>
      </c>
      <c r="H387" s="29">
        <v>425.52</v>
      </c>
      <c r="I387" s="29"/>
      <c r="J387" s="29"/>
      <c r="K387" s="29"/>
      <c r="L387" s="29"/>
      <c r="M387" s="29"/>
      <c r="N387" s="29"/>
      <c r="O387" s="29">
        <v>425.52</v>
      </c>
    </row>
    <row r="388" spans="2:15">
      <c r="B388" s="24"/>
      <c r="C388" s="24"/>
      <c r="D388" s="24"/>
      <c r="E388" s="24" t="s">
        <v>121</v>
      </c>
      <c r="F388" s="29"/>
      <c r="G388" s="29"/>
      <c r="H388" s="29"/>
      <c r="I388" s="29"/>
      <c r="J388" s="29"/>
      <c r="K388" s="29"/>
      <c r="L388" s="29"/>
      <c r="M388" s="29"/>
      <c r="N388" s="29"/>
      <c r="O388" s="29"/>
    </row>
    <row r="389" spans="2:15">
      <c r="B389" s="24"/>
      <c r="C389" s="24"/>
      <c r="D389" s="24"/>
      <c r="E389" s="30" t="s">
        <v>123</v>
      </c>
      <c r="F389" s="31">
        <v>0</v>
      </c>
      <c r="G389" s="31">
        <v>0</v>
      </c>
      <c r="H389" s="31">
        <v>425.52</v>
      </c>
      <c r="I389" s="31"/>
      <c r="J389" s="31"/>
      <c r="K389" s="31"/>
      <c r="L389" s="31"/>
      <c r="M389" s="31"/>
      <c r="N389" s="31"/>
      <c r="O389" s="31">
        <v>425.52</v>
      </c>
    </row>
    <row r="390" spans="2:15">
      <c r="B390" s="24"/>
      <c r="C390" s="24"/>
      <c r="D390" s="24" t="s">
        <v>399</v>
      </c>
      <c r="E390" s="24" t="s">
        <v>113</v>
      </c>
      <c r="F390" s="29">
        <v>0</v>
      </c>
      <c r="G390" s="29">
        <v>0</v>
      </c>
      <c r="H390" s="29">
        <v>425.52</v>
      </c>
      <c r="I390" s="29"/>
      <c r="J390" s="29"/>
      <c r="K390" s="29"/>
      <c r="L390" s="29"/>
      <c r="M390" s="29"/>
      <c r="N390" s="29"/>
      <c r="O390" s="29">
        <v>425.52</v>
      </c>
    </row>
    <row r="391" spans="2:15">
      <c r="B391" s="24"/>
      <c r="C391" s="24"/>
      <c r="D391" s="24"/>
      <c r="E391" s="24" t="s">
        <v>115</v>
      </c>
      <c r="F391" s="29"/>
      <c r="G391" s="29"/>
      <c r="H391" s="29"/>
      <c r="I391" s="29"/>
      <c r="J391" s="29"/>
      <c r="K391" s="29"/>
      <c r="L391" s="29"/>
      <c r="M391" s="29"/>
      <c r="N391" s="29"/>
      <c r="O391" s="29"/>
    </row>
    <row r="392" spans="2:15">
      <c r="B392" s="24"/>
      <c r="C392" s="24"/>
      <c r="D392" s="24"/>
      <c r="E392" s="30" t="s">
        <v>117</v>
      </c>
      <c r="F392" s="31">
        <v>0</v>
      </c>
      <c r="G392" s="31">
        <v>0</v>
      </c>
      <c r="H392" s="31">
        <v>425.52</v>
      </c>
      <c r="I392" s="31"/>
      <c r="J392" s="31"/>
      <c r="K392" s="31"/>
      <c r="L392" s="31"/>
      <c r="M392" s="31"/>
      <c r="N392" s="31"/>
      <c r="O392" s="31">
        <v>425.52</v>
      </c>
    </row>
    <row r="393" spans="2:15">
      <c r="B393" s="24"/>
      <c r="C393" s="24"/>
      <c r="D393" s="24"/>
      <c r="E393" s="24" t="s">
        <v>119</v>
      </c>
      <c r="F393" s="29">
        <v>0</v>
      </c>
      <c r="G393" s="29">
        <v>0</v>
      </c>
      <c r="H393" s="29">
        <v>425.52</v>
      </c>
      <c r="I393" s="29"/>
      <c r="J393" s="29"/>
      <c r="K393" s="29"/>
      <c r="L393" s="29"/>
      <c r="M393" s="29"/>
      <c r="N393" s="29"/>
      <c r="O393" s="29">
        <v>425.52</v>
      </c>
    </row>
    <row r="394" spans="2:15">
      <c r="B394" s="24"/>
      <c r="C394" s="24"/>
      <c r="D394" s="24"/>
      <c r="E394" s="24" t="s">
        <v>121</v>
      </c>
      <c r="F394" s="29"/>
      <c r="G394" s="29"/>
      <c r="H394" s="29"/>
      <c r="I394" s="29"/>
      <c r="J394" s="29"/>
      <c r="K394" s="29"/>
      <c r="L394" s="29"/>
      <c r="M394" s="29"/>
      <c r="N394" s="29"/>
      <c r="O394" s="29"/>
    </row>
    <row r="395" spans="2:15">
      <c r="B395" s="24"/>
      <c r="C395" s="24"/>
      <c r="D395" s="24"/>
      <c r="E395" s="30" t="s">
        <v>123</v>
      </c>
      <c r="F395" s="31">
        <v>0</v>
      </c>
      <c r="G395" s="31">
        <v>0</v>
      </c>
      <c r="H395" s="31">
        <v>425.52</v>
      </c>
      <c r="I395" s="31"/>
      <c r="J395" s="31"/>
      <c r="K395" s="31"/>
      <c r="L395" s="31"/>
      <c r="M395" s="31"/>
      <c r="N395" s="31"/>
      <c r="O395" s="31">
        <v>425.52</v>
      </c>
    </row>
    <row r="396" spans="2:15">
      <c r="B396" s="24"/>
      <c r="C396" s="24"/>
      <c r="D396" s="24" t="s">
        <v>403</v>
      </c>
      <c r="E396" s="24" t="s">
        <v>113</v>
      </c>
      <c r="F396" s="29">
        <v>0</v>
      </c>
      <c r="G396" s="29">
        <v>0</v>
      </c>
      <c r="H396" s="29">
        <v>425.52</v>
      </c>
      <c r="I396" s="29"/>
      <c r="J396" s="29"/>
      <c r="K396" s="29"/>
      <c r="L396" s="29"/>
      <c r="M396" s="29"/>
      <c r="N396" s="29"/>
      <c r="O396" s="29">
        <v>425.52</v>
      </c>
    </row>
    <row r="397" spans="2:15">
      <c r="B397" s="24"/>
      <c r="C397" s="24"/>
      <c r="D397" s="24"/>
      <c r="E397" s="24" t="s">
        <v>115</v>
      </c>
      <c r="F397" s="29"/>
      <c r="G397" s="29"/>
      <c r="H397" s="29"/>
      <c r="I397" s="29"/>
      <c r="J397" s="29"/>
      <c r="K397" s="29"/>
      <c r="L397" s="29"/>
      <c r="M397" s="29"/>
      <c r="N397" s="29"/>
      <c r="O397" s="29"/>
    </row>
    <row r="398" spans="2:15">
      <c r="B398" s="24"/>
      <c r="C398" s="24"/>
      <c r="D398" s="24"/>
      <c r="E398" s="30" t="s">
        <v>117</v>
      </c>
      <c r="F398" s="31">
        <v>0</v>
      </c>
      <c r="G398" s="31">
        <v>0</v>
      </c>
      <c r="H398" s="31">
        <v>425.52</v>
      </c>
      <c r="I398" s="31"/>
      <c r="J398" s="31"/>
      <c r="K398" s="31"/>
      <c r="L398" s="31"/>
      <c r="M398" s="31"/>
      <c r="N398" s="31"/>
      <c r="O398" s="31">
        <v>425.52</v>
      </c>
    </row>
    <row r="399" spans="2:15">
      <c r="B399" s="24"/>
      <c r="C399" s="24"/>
      <c r="D399" s="24"/>
      <c r="E399" s="24" t="s">
        <v>119</v>
      </c>
      <c r="F399" s="29">
        <v>0</v>
      </c>
      <c r="G399" s="29">
        <v>0</v>
      </c>
      <c r="H399" s="29">
        <v>425.52</v>
      </c>
      <c r="I399" s="29"/>
      <c r="J399" s="29"/>
      <c r="K399" s="29"/>
      <c r="L399" s="29"/>
      <c r="M399" s="29"/>
      <c r="N399" s="29"/>
      <c r="O399" s="29">
        <v>425.52</v>
      </c>
    </row>
    <row r="400" spans="2:15">
      <c r="B400" s="24"/>
      <c r="C400" s="24"/>
      <c r="D400" s="24"/>
      <c r="E400" s="24" t="s">
        <v>121</v>
      </c>
      <c r="F400" s="29"/>
      <c r="G400" s="29"/>
      <c r="H400" s="29"/>
      <c r="I400" s="29"/>
      <c r="J400" s="29"/>
      <c r="K400" s="29"/>
      <c r="L400" s="29"/>
      <c r="M400" s="29"/>
      <c r="N400" s="29"/>
      <c r="O400" s="29"/>
    </row>
    <row r="401" spans="2:15">
      <c r="B401" s="24"/>
      <c r="C401" s="24"/>
      <c r="D401" s="24"/>
      <c r="E401" s="30" t="s">
        <v>123</v>
      </c>
      <c r="F401" s="31">
        <v>0</v>
      </c>
      <c r="G401" s="31">
        <v>0</v>
      </c>
      <c r="H401" s="31">
        <v>425.52</v>
      </c>
      <c r="I401" s="31"/>
      <c r="J401" s="31"/>
      <c r="K401" s="31"/>
      <c r="L401" s="31"/>
      <c r="M401" s="31"/>
      <c r="N401" s="31"/>
      <c r="O401" s="31">
        <v>425.52</v>
      </c>
    </row>
    <row r="402" spans="2:15">
      <c r="B402" s="24"/>
      <c r="C402" s="24"/>
      <c r="D402" s="24" t="s">
        <v>407</v>
      </c>
      <c r="E402" s="24" t="s">
        <v>113</v>
      </c>
      <c r="F402" s="29">
        <v>0</v>
      </c>
      <c r="G402" s="29">
        <v>0</v>
      </c>
      <c r="H402" s="29">
        <v>425.52</v>
      </c>
      <c r="I402" s="29"/>
      <c r="J402" s="29"/>
      <c r="K402" s="29"/>
      <c r="L402" s="29"/>
      <c r="M402" s="29"/>
      <c r="N402" s="29"/>
      <c r="O402" s="29">
        <v>425.52</v>
      </c>
    </row>
    <row r="403" spans="2:15">
      <c r="B403" s="24"/>
      <c r="C403" s="24"/>
      <c r="D403" s="24"/>
      <c r="E403" s="24" t="s">
        <v>115</v>
      </c>
      <c r="F403" s="29"/>
      <c r="G403" s="29"/>
      <c r="H403" s="29"/>
      <c r="I403" s="29"/>
      <c r="J403" s="29"/>
      <c r="K403" s="29"/>
      <c r="L403" s="29"/>
      <c r="M403" s="29"/>
      <c r="N403" s="29"/>
      <c r="O403" s="29"/>
    </row>
    <row r="404" spans="2:15">
      <c r="B404" s="24"/>
      <c r="C404" s="24"/>
      <c r="D404" s="24"/>
      <c r="E404" s="30" t="s">
        <v>117</v>
      </c>
      <c r="F404" s="31">
        <v>0</v>
      </c>
      <c r="G404" s="31">
        <v>0</v>
      </c>
      <c r="H404" s="31">
        <v>425.52</v>
      </c>
      <c r="I404" s="31"/>
      <c r="J404" s="31"/>
      <c r="K404" s="31"/>
      <c r="L404" s="31"/>
      <c r="M404" s="31"/>
      <c r="N404" s="31"/>
      <c r="O404" s="31">
        <v>425.52</v>
      </c>
    </row>
    <row r="405" spans="2:15">
      <c r="B405" s="24"/>
      <c r="C405" s="24"/>
      <c r="D405" s="24"/>
      <c r="E405" s="24" t="s">
        <v>119</v>
      </c>
      <c r="F405" s="29">
        <v>0</v>
      </c>
      <c r="G405" s="29">
        <v>0</v>
      </c>
      <c r="H405" s="29">
        <v>425.52</v>
      </c>
      <c r="I405" s="29"/>
      <c r="J405" s="29"/>
      <c r="K405" s="29"/>
      <c r="L405" s="29"/>
      <c r="M405" s="29"/>
      <c r="N405" s="29"/>
      <c r="O405" s="29">
        <v>425.52</v>
      </c>
    </row>
    <row r="406" spans="2:15">
      <c r="B406" s="24"/>
      <c r="C406" s="24"/>
      <c r="D406" s="24"/>
      <c r="E406" s="24" t="s">
        <v>121</v>
      </c>
      <c r="F406" s="29"/>
      <c r="G406" s="29"/>
      <c r="H406" s="29"/>
      <c r="I406" s="29"/>
      <c r="J406" s="29"/>
      <c r="K406" s="29"/>
      <c r="L406" s="29"/>
      <c r="M406" s="29"/>
      <c r="N406" s="29"/>
      <c r="O406" s="29"/>
    </row>
    <row r="407" spans="2:15">
      <c r="B407" s="24"/>
      <c r="C407" s="24"/>
      <c r="D407" s="24"/>
      <c r="E407" s="30" t="s">
        <v>123</v>
      </c>
      <c r="F407" s="31">
        <v>0</v>
      </c>
      <c r="G407" s="31">
        <v>0</v>
      </c>
      <c r="H407" s="31">
        <v>425.52</v>
      </c>
      <c r="I407" s="31"/>
      <c r="J407" s="31"/>
      <c r="K407" s="31"/>
      <c r="L407" s="31"/>
      <c r="M407" s="31"/>
      <c r="N407" s="31"/>
      <c r="O407" s="31">
        <v>425.52</v>
      </c>
    </row>
    <row r="408" spans="2:15">
      <c r="B408" s="24"/>
      <c r="C408" s="24"/>
      <c r="D408" s="24" t="s">
        <v>411</v>
      </c>
      <c r="E408" s="24" t="s">
        <v>113</v>
      </c>
      <c r="F408" s="29">
        <v>0</v>
      </c>
      <c r="G408" s="29">
        <v>0</v>
      </c>
      <c r="H408" s="29">
        <v>425.52</v>
      </c>
      <c r="I408" s="29"/>
      <c r="J408" s="29"/>
      <c r="K408" s="29"/>
      <c r="L408" s="29"/>
      <c r="M408" s="29"/>
      <c r="N408" s="29"/>
      <c r="O408" s="29">
        <v>425.52</v>
      </c>
    </row>
    <row r="409" spans="2:15">
      <c r="B409" s="24"/>
      <c r="C409" s="24"/>
      <c r="D409" s="24"/>
      <c r="E409" s="24" t="s">
        <v>115</v>
      </c>
      <c r="F409" s="29"/>
      <c r="G409" s="29"/>
      <c r="H409" s="29"/>
      <c r="I409" s="29"/>
      <c r="J409" s="29"/>
      <c r="K409" s="29"/>
      <c r="L409" s="29"/>
      <c r="M409" s="29"/>
      <c r="N409" s="29"/>
      <c r="O409" s="29"/>
    </row>
    <row r="410" spans="2:15">
      <c r="B410" s="24"/>
      <c r="C410" s="24"/>
      <c r="D410" s="24"/>
      <c r="E410" s="30" t="s">
        <v>117</v>
      </c>
      <c r="F410" s="31">
        <v>0</v>
      </c>
      <c r="G410" s="31">
        <v>0</v>
      </c>
      <c r="H410" s="31">
        <v>425.52</v>
      </c>
      <c r="I410" s="31"/>
      <c r="J410" s="31"/>
      <c r="K410" s="31"/>
      <c r="L410" s="31"/>
      <c r="M410" s="31"/>
      <c r="N410" s="31"/>
      <c r="O410" s="31">
        <v>425.52</v>
      </c>
    </row>
    <row r="411" spans="2:15">
      <c r="B411" s="24"/>
      <c r="C411" s="24"/>
      <c r="D411" s="24"/>
      <c r="E411" s="24" t="s">
        <v>119</v>
      </c>
      <c r="F411" s="29">
        <v>0</v>
      </c>
      <c r="G411" s="29">
        <v>0</v>
      </c>
      <c r="H411" s="29">
        <v>425.52</v>
      </c>
      <c r="I411" s="29"/>
      <c r="J411" s="29"/>
      <c r="K411" s="29"/>
      <c r="L411" s="29"/>
      <c r="M411" s="29"/>
      <c r="N411" s="29"/>
      <c r="O411" s="29">
        <v>425.52</v>
      </c>
    </row>
    <row r="412" spans="2:15">
      <c r="B412" s="24"/>
      <c r="C412" s="24"/>
      <c r="D412" s="24"/>
      <c r="E412" s="24" t="s">
        <v>121</v>
      </c>
      <c r="F412" s="29"/>
      <c r="G412" s="29"/>
      <c r="H412" s="29"/>
      <c r="I412" s="29"/>
      <c r="J412" s="29"/>
      <c r="K412" s="29"/>
      <c r="L412" s="29"/>
      <c r="M412" s="29"/>
      <c r="N412" s="29"/>
      <c r="O412" s="29"/>
    </row>
    <row r="413" spans="2:15">
      <c r="B413" s="24"/>
      <c r="C413" s="24"/>
      <c r="D413" s="24"/>
      <c r="E413" s="30" t="s">
        <v>123</v>
      </c>
      <c r="F413" s="31">
        <v>0</v>
      </c>
      <c r="G413" s="31">
        <v>0</v>
      </c>
      <c r="H413" s="31">
        <v>425.52</v>
      </c>
      <c r="I413" s="31"/>
      <c r="J413" s="31"/>
      <c r="K413" s="31"/>
      <c r="L413" s="31"/>
      <c r="M413" s="31"/>
      <c r="N413" s="31"/>
      <c r="O413" s="31">
        <v>425.52</v>
      </c>
    </row>
    <row r="414" spans="2:15">
      <c r="B414" s="24"/>
      <c r="C414" s="24"/>
      <c r="D414" s="24" t="s">
        <v>415</v>
      </c>
      <c r="E414" s="24" t="s">
        <v>113</v>
      </c>
      <c r="F414" s="29">
        <v>0</v>
      </c>
      <c r="G414" s="29">
        <v>0</v>
      </c>
      <c r="H414" s="29">
        <v>425.52</v>
      </c>
      <c r="I414" s="29"/>
      <c r="J414" s="29"/>
      <c r="K414" s="29"/>
      <c r="L414" s="29"/>
      <c r="M414" s="29"/>
      <c r="N414" s="29"/>
      <c r="O414" s="29">
        <v>425.52</v>
      </c>
    </row>
    <row r="415" spans="2:15">
      <c r="B415" s="24"/>
      <c r="C415" s="24"/>
      <c r="D415" s="24"/>
      <c r="E415" s="24" t="s">
        <v>115</v>
      </c>
      <c r="F415" s="29"/>
      <c r="G415" s="29"/>
      <c r="H415" s="29"/>
      <c r="I415" s="29"/>
      <c r="J415" s="29"/>
      <c r="K415" s="29"/>
      <c r="L415" s="29"/>
      <c r="M415" s="29"/>
      <c r="N415" s="29"/>
      <c r="O415" s="29"/>
    </row>
    <row r="416" spans="2:15">
      <c r="B416" s="24"/>
      <c r="C416" s="24"/>
      <c r="D416" s="24"/>
      <c r="E416" s="30" t="s">
        <v>117</v>
      </c>
      <c r="F416" s="31">
        <v>0</v>
      </c>
      <c r="G416" s="31">
        <v>0</v>
      </c>
      <c r="H416" s="31">
        <v>425.52</v>
      </c>
      <c r="I416" s="31"/>
      <c r="J416" s="31"/>
      <c r="K416" s="31"/>
      <c r="L416" s="31"/>
      <c r="M416" s="31"/>
      <c r="N416" s="31"/>
      <c r="O416" s="31">
        <v>425.52</v>
      </c>
    </row>
    <row r="417" spans="2:15">
      <c r="B417" s="24"/>
      <c r="C417" s="24"/>
      <c r="D417" s="24"/>
      <c r="E417" s="24" t="s">
        <v>119</v>
      </c>
      <c r="F417" s="29">
        <v>0</v>
      </c>
      <c r="G417" s="29">
        <v>0</v>
      </c>
      <c r="H417" s="29">
        <v>425.52</v>
      </c>
      <c r="I417" s="29"/>
      <c r="J417" s="29"/>
      <c r="K417" s="29"/>
      <c r="L417" s="29"/>
      <c r="M417" s="29"/>
      <c r="N417" s="29"/>
      <c r="O417" s="29">
        <v>425.52</v>
      </c>
    </row>
    <row r="418" spans="2:15">
      <c r="B418" s="24"/>
      <c r="C418" s="24"/>
      <c r="D418" s="24"/>
      <c r="E418" s="24" t="s">
        <v>121</v>
      </c>
      <c r="F418" s="29"/>
      <c r="G418" s="29"/>
      <c r="H418" s="29"/>
      <c r="I418" s="29"/>
      <c r="J418" s="29"/>
      <c r="K418" s="29"/>
      <c r="L418" s="29"/>
      <c r="M418" s="29"/>
      <c r="N418" s="29"/>
      <c r="O418" s="29"/>
    </row>
    <row r="419" spans="2:15">
      <c r="B419" s="24"/>
      <c r="C419" s="24"/>
      <c r="D419" s="24"/>
      <c r="E419" s="30" t="s">
        <v>123</v>
      </c>
      <c r="F419" s="31">
        <v>0</v>
      </c>
      <c r="G419" s="31">
        <v>0</v>
      </c>
      <c r="H419" s="31">
        <v>425.52</v>
      </c>
      <c r="I419" s="31"/>
      <c r="J419" s="31"/>
      <c r="K419" s="31"/>
      <c r="L419" s="31"/>
      <c r="M419" s="31"/>
      <c r="N419" s="31"/>
      <c r="O419" s="31">
        <v>425.52</v>
      </c>
    </row>
    <row r="420" spans="2:15">
      <c r="B420" s="24"/>
      <c r="C420" s="24"/>
      <c r="D420" s="24" t="s">
        <v>419</v>
      </c>
      <c r="E420" s="24" t="s">
        <v>113</v>
      </c>
      <c r="F420" s="29">
        <v>0</v>
      </c>
      <c r="G420" s="29">
        <v>0</v>
      </c>
      <c r="H420" s="29">
        <v>425.52</v>
      </c>
      <c r="I420" s="29"/>
      <c r="J420" s="29"/>
      <c r="K420" s="29"/>
      <c r="L420" s="29"/>
      <c r="M420" s="29"/>
      <c r="N420" s="29"/>
      <c r="O420" s="29">
        <v>425.52</v>
      </c>
    </row>
    <row r="421" spans="2:15">
      <c r="B421" s="24"/>
      <c r="C421" s="24"/>
      <c r="D421" s="24"/>
      <c r="E421" s="24" t="s">
        <v>115</v>
      </c>
      <c r="F421" s="29"/>
      <c r="G421" s="29"/>
      <c r="H421" s="29"/>
      <c r="I421" s="29"/>
      <c r="J421" s="29"/>
      <c r="K421" s="29"/>
      <c r="L421" s="29"/>
      <c r="M421" s="29"/>
      <c r="N421" s="29"/>
      <c r="O421" s="29"/>
    </row>
    <row r="422" spans="2:15">
      <c r="B422" s="24"/>
      <c r="C422" s="24"/>
      <c r="D422" s="24"/>
      <c r="E422" s="30" t="s">
        <v>117</v>
      </c>
      <c r="F422" s="31">
        <v>0</v>
      </c>
      <c r="G422" s="31">
        <v>0</v>
      </c>
      <c r="H422" s="31">
        <v>425.52</v>
      </c>
      <c r="I422" s="31"/>
      <c r="J422" s="31"/>
      <c r="K422" s="31"/>
      <c r="L422" s="31"/>
      <c r="M422" s="31"/>
      <c r="N422" s="31"/>
      <c r="O422" s="31">
        <v>425.52</v>
      </c>
    </row>
    <row r="423" spans="2:15">
      <c r="B423" s="24"/>
      <c r="C423" s="24"/>
      <c r="D423" s="24"/>
      <c r="E423" s="24" t="s">
        <v>119</v>
      </c>
      <c r="F423" s="29">
        <v>0</v>
      </c>
      <c r="G423" s="29">
        <v>0</v>
      </c>
      <c r="H423" s="29">
        <v>425.52</v>
      </c>
      <c r="I423" s="29"/>
      <c r="J423" s="29"/>
      <c r="K423" s="29"/>
      <c r="L423" s="29"/>
      <c r="M423" s="29"/>
      <c r="N423" s="29"/>
      <c r="O423" s="29">
        <v>425.52</v>
      </c>
    </row>
    <row r="424" spans="2:15">
      <c r="B424" s="24"/>
      <c r="C424" s="24"/>
      <c r="D424" s="24"/>
      <c r="E424" s="24" t="s">
        <v>121</v>
      </c>
      <c r="F424" s="29"/>
      <c r="G424" s="29"/>
      <c r="H424" s="29"/>
      <c r="I424" s="29"/>
      <c r="J424" s="29"/>
      <c r="K424" s="29"/>
      <c r="L424" s="29"/>
      <c r="M424" s="29"/>
      <c r="N424" s="29"/>
      <c r="O424" s="29"/>
    </row>
    <row r="425" spans="2:15">
      <c r="B425" s="24"/>
      <c r="C425" s="24"/>
      <c r="D425" s="24"/>
      <c r="E425" s="30" t="s">
        <v>123</v>
      </c>
      <c r="F425" s="31">
        <v>0</v>
      </c>
      <c r="G425" s="31">
        <v>0</v>
      </c>
      <c r="H425" s="31">
        <v>425.52</v>
      </c>
      <c r="I425" s="31"/>
      <c r="J425" s="31"/>
      <c r="K425" s="31"/>
      <c r="L425" s="31"/>
      <c r="M425" s="31"/>
      <c r="N425" s="31"/>
      <c r="O425" s="31">
        <v>425.52</v>
      </c>
    </row>
    <row r="426" spans="2:15">
      <c r="B426" s="24"/>
      <c r="C426" s="24"/>
      <c r="D426" s="24" t="s">
        <v>423</v>
      </c>
      <c r="E426" s="24" t="s">
        <v>113</v>
      </c>
      <c r="F426" s="29">
        <v>0</v>
      </c>
      <c r="G426" s="29">
        <v>0</v>
      </c>
      <c r="H426" s="29">
        <v>425.52</v>
      </c>
      <c r="I426" s="29"/>
      <c r="J426" s="29"/>
      <c r="K426" s="29"/>
      <c r="L426" s="29"/>
      <c r="M426" s="29"/>
      <c r="N426" s="29"/>
      <c r="O426" s="29">
        <v>425.52</v>
      </c>
    </row>
    <row r="427" spans="2:15">
      <c r="B427" s="24"/>
      <c r="C427" s="24"/>
      <c r="D427" s="24"/>
      <c r="E427" s="24" t="s">
        <v>115</v>
      </c>
      <c r="F427" s="29"/>
      <c r="G427" s="29"/>
      <c r="H427" s="29"/>
      <c r="I427" s="29"/>
      <c r="J427" s="29"/>
      <c r="K427" s="29"/>
      <c r="L427" s="29"/>
      <c r="M427" s="29"/>
      <c r="N427" s="29"/>
      <c r="O427" s="29"/>
    </row>
    <row r="428" spans="2:15">
      <c r="B428" s="24"/>
      <c r="C428" s="24"/>
      <c r="D428" s="24"/>
      <c r="E428" s="30" t="s">
        <v>117</v>
      </c>
      <c r="F428" s="31">
        <v>0</v>
      </c>
      <c r="G428" s="31">
        <v>0</v>
      </c>
      <c r="H428" s="31">
        <v>425.52</v>
      </c>
      <c r="I428" s="31"/>
      <c r="J428" s="31"/>
      <c r="K428" s="31"/>
      <c r="L428" s="31"/>
      <c r="M428" s="31"/>
      <c r="N428" s="31"/>
      <c r="O428" s="31">
        <v>425.52</v>
      </c>
    </row>
    <row r="429" spans="2:15">
      <c r="B429" s="24"/>
      <c r="C429" s="24"/>
      <c r="D429" s="24"/>
      <c r="E429" s="24" t="s">
        <v>119</v>
      </c>
      <c r="F429" s="29">
        <v>0</v>
      </c>
      <c r="G429" s="29">
        <v>0</v>
      </c>
      <c r="H429" s="29">
        <v>425.52</v>
      </c>
      <c r="I429" s="29"/>
      <c r="J429" s="29"/>
      <c r="K429" s="29"/>
      <c r="L429" s="29"/>
      <c r="M429" s="29"/>
      <c r="N429" s="29"/>
      <c r="O429" s="29">
        <v>425.52</v>
      </c>
    </row>
    <row r="430" spans="2:15">
      <c r="B430" s="24"/>
      <c r="C430" s="24"/>
      <c r="D430" s="24"/>
      <c r="E430" s="24" t="s">
        <v>121</v>
      </c>
      <c r="F430" s="29"/>
      <c r="G430" s="29"/>
      <c r="H430" s="29"/>
      <c r="I430" s="29"/>
      <c r="J430" s="29"/>
      <c r="K430" s="29"/>
      <c r="L430" s="29"/>
      <c r="M430" s="29"/>
      <c r="N430" s="29"/>
      <c r="O430" s="29"/>
    </row>
    <row r="431" spans="2:15">
      <c r="B431" s="24"/>
      <c r="C431" s="24"/>
      <c r="D431" s="24"/>
      <c r="E431" s="30" t="s">
        <v>123</v>
      </c>
      <c r="F431" s="31">
        <v>0</v>
      </c>
      <c r="G431" s="31">
        <v>0</v>
      </c>
      <c r="H431" s="31">
        <v>425.52</v>
      </c>
      <c r="I431" s="31"/>
      <c r="J431" s="31"/>
      <c r="K431" s="31"/>
      <c r="L431" s="31"/>
      <c r="M431" s="31"/>
      <c r="N431" s="31"/>
      <c r="O431" s="31">
        <v>425.52</v>
      </c>
    </row>
    <row r="432" spans="2:15">
      <c r="B432" s="24"/>
      <c r="C432" s="24"/>
      <c r="D432" s="24" t="s">
        <v>427</v>
      </c>
      <c r="E432" s="24" t="s">
        <v>113</v>
      </c>
      <c r="F432" s="29">
        <v>0</v>
      </c>
      <c r="G432" s="29">
        <v>0</v>
      </c>
      <c r="H432" s="29">
        <v>425.52</v>
      </c>
      <c r="I432" s="29"/>
      <c r="J432" s="29"/>
      <c r="K432" s="29"/>
      <c r="L432" s="29"/>
      <c r="M432" s="29"/>
      <c r="N432" s="29"/>
      <c r="O432" s="29">
        <v>425.52</v>
      </c>
    </row>
    <row r="433" spans="2:15">
      <c r="B433" s="24"/>
      <c r="C433" s="24"/>
      <c r="D433" s="24"/>
      <c r="E433" s="24" t="s">
        <v>115</v>
      </c>
      <c r="F433" s="29"/>
      <c r="G433" s="29"/>
      <c r="H433" s="29"/>
      <c r="I433" s="29"/>
      <c r="J433" s="29"/>
      <c r="K433" s="29"/>
      <c r="L433" s="29"/>
      <c r="M433" s="29"/>
      <c r="N433" s="29"/>
      <c r="O433" s="29"/>
    </row>
    <row r="434" spans="2:15">
      <c r="B434" s="24"/>
      <c r="C434" s="24"/>
      <c r="D434" s="24"/>
      <c r="E434" s="30" t="s">
        <v>117</v>
      </c>
      <c r="F434" s="31">
        <v>0</v>
      </c>
      <c r="G434" s="31">
        <v>0</v>
      </c>
      <c r="H434" s="31">
        <v>425.52</v>
      </c>
      <c r="I434" s="31"/>
      <c r="J434" s="31"/>
      <c r="K434" s="31"/>
      <c r="L434" s="31"/>
      <c r="M434" s="31"/>
      <c r="N434" s="31"/>
      <c r="O434" s="31">
        <v>425.52</v>
      </c>
    </row>
    <row r="435" spans="2:15">
      <c r="B435" s="24"/>
      <c r="C435" s="24"/>
      <c r="D435" s="24"/>
      <c r="E435" s="24" t="s">
        <v>119</v>
      </c>
      <c r="F435" s="29">
        <v>0</v>
      </c>
      <c r="G435" s="29">
        <v>0</v>
      </c>
      <c r="H435" s="29">
        <v>425.52</v>
      </c>
      <c r="I435" s="29"/>
      <c r="J435" s="29"/>
      <c r="K435" s="29"/>
      <c r="L435" s="29"/>
      <c r="M435" s="29"/>
      <c r="N435" s="29"/>
      <c r="O435" s="29">
        <v>425.52</v>
      </c>
    </row>
    <row r="436" spans="2:15">
      <c r="B436" s="24"/>
      <c r="C436" s="24"/>
      <c r="D436" s="24"/>
      <c r="E436" s="24" t="s">
        <v>121</v>
      </c>
      <c r="F436" s="29"/>
      <c r="G436" s="29"/>
      <c r="H436" s="29"/>
      <c r="I436" s="29"/>
      <c r="J436" s="29"/>
      <c r="K436" s="29"/>
      <c r="L436" s="29"/>
      <c r="M436" s="29"/>
      <c r="N436" s="29"/>
      <c r="O436" s="29"/>
    </row>
    <row r="437" spans="2:15">
      <c r="B437" s="24"/>
      <c r="C437" s="24"/>
      <c r="D437" s="24"/>
      <c r="E437" s="30" t="s">
        <v>123</v>
      </c>
      <c r="F437" s="31">
        <v>0</v>
      </c>
      <c r="G437" s="31">
        <v>0</v>
      </c>
      <c r="H437" s="31">
        <v>425.52</v>
      </c>
      <c r="I437" s="31"/>
      <c r="J437" s="31"/>
      <c r="K437" s="31"/>
      <c r="L437" s="31"/>
      <c r="M437" s="31"/>
      <c r="N437" s="31"/>
      <c r="O437" s="31">
        <v>425.52</v>
      </c>
    </row>
    <row r="438" spans="2:15">
      <c r="B438" s="24"/>
      <c r="C438" s="24"/>
      <c r="D438" s="24" t="s">
        <v>431</v>
      </c>
      <c r="E438" s="24" t="s">
        <v>113</v>
      </c>
      <c r="F438" s="29">
        <v>0</v>
      </c>
      <c r="G438" s="29">
        <v>0</v>
      </c>
      <c r="H438" s="29">
        <v>425.52</v>
      </c>
      <c r="I438" s="29"/>
      <c r="J438" s="29"/>
      <c r="K438" s="29"/>
      <c r="L438" s="29"/>
      <c r="M438" s="29"/>
      <c r="N438" s="29"/>
      <c r="O438" s="29">
        <v>425.52</v>
      </c>
    </row>
    <row r="439" spans="2:15">
      <c r="B439" s="24"/>
      <c r="C439" s="24"/>
      <c r="D439" s="24"/>
      <c r="E439" s="24" t="s">
        <v>115</v>
      </c>
      <c r="F439" s="29"/>
      <c r="G439" s="29"/>
      <c r="H439" s="29"/>
      <c r="I439" s="29"/>
      <c r="J439" s="29"/>
      <c r="K439" s="29"/>
      <c r="L439" s="29"/>
      <c r="M439" s="29"/>
      <c r="N439" s="29"/>
      <c r="O439" s="29"/>
    </row>
    <row r="440" spans="2:15">
      <c r="B440" s="24"/>
      <c r="C440" s="24"/>
      <c r="D440" s="24"/>
      <c r="E440" s="30" t="s">
        <v>117</v>
      </c>
      <c r="F440" s="31">
        <v>0</v>
      </c>
      <c r="G440" s="31">
        <v>0</v>
      </c>
      <c r="H440" s="31">
        <v>425.52</v>
      </c>
      <c r="I440" s="31"/>
      <c r="J440" s="31"/>
      <c r="K440" s="31"/>
      <c r="L440" s="31"/>
      <c r="M440" s="31"/>
      <c r="N440" s="31"/>
      <c r="O440" s="31">
        <v>425.52</v>
      </c>
    </row>
    <row r="441" spans="2:15">
      <c r="B441" s="24"/>
      <c r="C441" s="24"/>
      <c r="D441" s="24"/>
      <c r="E441" s="24" t="s">
        <v>119</v>
      </c>
      <c r="F441" s="29">
        <v>0</v>
      </c>
      <c r="G441" s="29">
        <v>0</v>
      </c>
      <c r="H441" s="29">
        <v>425.52</v>
      </c>
      <c r="I441" s="29"/>
      <c r="J441" s="29"/>
      <c r="K441" s="29"/>
      <c r="L441" s="29"/>
      <c r="M441" s="29"/>
      <c r="N441" s="29"/>
      <c r="O441" s="29">
        <v>425.52</v>
      </c>
    </row>
    <row r="442" spans="2:15">
      <c r="B442" s="24"/>
      <c r="C442" s="24"/>
      <c r="D442" s="24"/>
      <c r="E442" s="24" t="s">
        <v>121</v>
      </c>
      <c r="F442" s="29"/>
      <c r="G442" s="29"/>
      <c r="H442" s="29"/>
      <c r="I442" s="29"/>
      <c r="J442" s="29"/>
      <c r="K442" s="29"/>
      <c r="L442" s="29"/>
      <c r="M442" s="29"/>
      <c r="N442" s="29"/>
      <c r="O442" s="29"/>
    </row>
    <row r="443" spans="2:15">
      <c r="B443" s="24"/>
      <c r="C443" s="24"/>
      <c r="D443" s="24"/>
      <c r="E443" s="30" t="s">
        <v>123</v>
      </c>
      <c r="F443" s="31">
        <v>0</v>
      </c>
      <c r="G443" s="31">
        <v>0</v>
      </c>
      <c r="H443" s="31">
        <v>425.52</v>
      </c>
      <c r="I443" s="31"/>
      <c r="J443" s="31"/>
      <c r="K443" s="31"/>
      <c r="L443" s="31"/>
      <c r="M443" s="31"/>
      <c r="N443" s="31"/>
      <c r="O443" s="31">
        <v>425.52</v>
      </c>
    </row>
    <row r="444" spans="2:15">
      <c r="B444" s="24"/>
      <c r="C444" s="24"/>
      <c r="D444" s="24" t="s">
        <v>435</v>
      </c>
      <c r="E444" s="24" t="s">
        <v>113</v>
      </c>
      <c r="F444" s="29">
        <v>0</v>
      </c>
      <c r="G444" s="29">
        <v>0</v>
      </c>
      <c r="H444" s="29">
        <v>425.52</v>
      </c>
      <c r="I444" s="29"/>
      <c r="J444" s="29"/>
      <c r="K444" s="29"/>
      <c r="L444" s="29"/>
      <c r="M444" s="29"/>
      <c r="N444" s="29"/>
      <c r="O444" s="29">
        <v>425.52</v>
      </c>
    </row>
    <row r="445" spans="2:15">
      <c r="B445" s="24"/>
      <c r="C445" s="24"/>
      <c r="D445" s="24"/>
      <c r="E445" s="24" t="s">
        <v>115</v>
      </c>
      <c r="F445" s="29"/>
      <c r="G445" s="29"/>
      <c r="H445" s="29"/>
      <c r="I445" s="29"/>
      <c r="J445" s="29"/>
      <c r="K445" s="29"/>
      <c r="L445" s="29"/>
      <c r="M445" s="29"/>
      <c r="N445" s="29"/>
      <c r="O445" s="29"/>
    </row>
    <row r="446" spans="2:15">
      <c r="B446" s="24"/>
      <c r="C446" s="24"/>
      <c r="D446" s="24"/>
      <c r="E446" s="30" t="s">
        <v>117</v>
      </c>
      <c r="F446" s="31">
        <v>0</v>
      </c>
      <c r="G446" s="31">
        <v>0</v>
      </c>
      <c r="H446" s="31">
        <v>425.52</v>
      </c>
      <c r="I446" s="31"/>
      <c r="J446" s="31"/>
      <c r="K446" s="31"/>
      <c r="L446" s="31"/>
      <c r="M446" s="31"/>
      <c r="N446" s="31"/>
      <c r="O446" s="31">
        <v>425.52</v>
      </c>
    </row>
    <row r="447" spans="2:15">
      <c r="B447" s="24"/>
      <c r="C447" s="24"/>
      <c r="D447" s="24"/>
      <c r="E447" s="24" t="s">
        <v>119</v>
      </c>
      <c r="F447" s="29">
        <v>0</v>
      </c>
      <c r="G447" s="29">
        <v>0</v>
      </c>
      <c r="H447" s="29">
        <v>425.52</v>
      </c>
      <c r="I447" s="29"/>
      <c r="J447" s="29"/>
      <c r="K447" s="29"/>
      <c r="L447" s="29"/>
      <c r="M447" s="29"/>
      <c r="N447" s="29"/>
      <c r="O447" s="29">
        <v>425.52</v>
      </c>
    </row>
    <row r="448" spans="2:15">
      <c r="B448" s="24"/>
      <c r="C448" s="24"/>
      <c r="D448" s="24"/>
      <c r="E448" s="24" t="s">
        <v>121</v>
      </c>
      <c r="F448" s="29"/>
      <c r="G448" s="29"/>
      <c r="H448" s="29"/>
      <c r="I448" s="29"/>
      <c r="J448" s="29"/>
      <c r="K448" s="29"/>
      <c r="L448" s="29"/>
      <c r="M448" s="29"/>
      <c r="N448" s="29"/>
      <c r="O448" s="29"/>
    </row>
    <row r="449" spans="2:15">
      <c r="B449" s="24"/>
      <c r="C449" s="24"/>
      <c r="D449" s="24"/>
      <c r="E449" s="30" t="s">
        <v>123</v>
      </c>
      <c r="F449" s="31">
        <v>0</v>
      </c>
      <c r="G449" s="31">
        <v>0</v>
      </c>
      <c r="H449" s="31">
        <v>425.52</v>
      </c>
      <c r="I449" s="31"/>
      <c r="J449" s="31"/>
      <c r="K449" s="31"/>
      <c r="L449" s="31"/>
      <c r="M449" s="31"/>
      <c r="N449" s="31"/>
      <c r="O449" s="31">
        <v>425.52</v>
      </c>
    </row>
    <row r="450" spans="2:15">
      <c r="B450" s="24"/>
      <c r="C450" s="24"/>
      <c r="D450" s="24" t="s">
        <v>439</v>
      </c>
      <c r="E450" s="24" t="s">
        <v>113</v>
      </c>
      <c r="F450" s="29">
        <v>0</v>
      </c>
      <c r="G450" s="29">
        <v>0</v>
      </c>
      <c r="H450" s="29">
        <v>425.52</v>
      </c>
      <c r="I450" s="29"/>
      <c r="J450" s="29"/>
      <c r="K450" s="29"/>
      <c r="L450" s="29"/>
      <c r="M450" s="29"/>
      <c r="N450" s="29"/>
      <c r="O450" s="29">
        <v>425.52</v>
      </c>
    </row>
    <row r="451" spans="2:15">
      <c r="B451" s="24"/>
      <c r="C451" s="24"/>
      <c r="D451" s="24"/>
      <c r="E451" s="24" t="s">
        <v>115</v>
      </c>
      <c r="F451" s="29"/>
      <c r="G451" s="29"/>
      <c r="H451" s="29"/>
      <c r="I451" s="29"/>
      <c r="J451" s="29"/>
      <c r="K451" s="29"/>
      <c r="L451" s="29"/>
      <c r="M451" s="29"/>
      <c r="N451" s="29"/>
      <c r="O451" s="29"/>
    </row>
    <row r="452" spans="2:15">
      <c r="B452" s="24"/>
      <c r="C452" s="24"/>
      <c r="D452" s="24"/>
      <c r="E452" s="30" t="s">
        <v>117</v>
      </c>
      <c r="F452" s="31">
        <v>0</v>
      </c>
      <c r="G452" s="31">
        <v>0</v>
      </c>
      <c r="H452" s="31">
        <v>425.52</v>
      </c>
      <c r="I452" s="31"/>
      <c r="J452" s="31"/>
      <c r="K452" s="31"/>
      <c r="L452" s="31"/>
      <c r="M452" s="31"/>
      <c r="N452" s="31"/>
      <c r="O452" s="31">
        <v>425.52</v>
      </c>
    </row>
    <row r="453" spans="2:15">
      <c r="B453" s="24"/>
      <c r="C453" s="24"/>
      <c r="D453" s="24"/>
      <c r="E453" s="24" t="s">
        <v>119</v>
      </c>
      <c r="F453" s="29">
        <v>0</v>
      </c>
      <c r="G453" s="29">
        <v>0</v>
      </c>
      <c r="H453" s="29">
        <v>425.52</v>
      </c>
      <c r="I453" s="29"/>
      <c r="J453" s="29"/>
      <c r="K453" s="29"/>
      <c r="L453" s="29"/>
      <c r="M453" s="29"/>
      <c r="N453" s="29"/>
      <c r="O453" s="29">
        <v>425.52</v>
      </c>
    </row>
    <row r="454" spans="2:15">
      <c r="B454" s="24"/>
      <c r="C454" s="24"/>
      <c r="D454" s="24"/>
      <c r="E454" s="24" t="s">
        <v>121</v>
      </c>
      <c r="F454" s="29"/>
      <c r="G454" s="29"/>
      <c r="H454" s="29"/>
      <c r="I454" s="29"/>
      <c r="J454" s="29"/>
      <c r="K454" s="29"/>
      <c r="L454" s="29"/>
      <c r="M454" s="29"/>
      <c r="N454" s="29"/>
      <c r="O454" s="29"/>
    </row>
    <row r="455" spans="2:15">
      <c r="B455" s="24"/>
      <c r="C455" s="24"/>
      <c r="D455" s="24"/>
      <c r="E455" s="30" t="s">
        <v>123</v>
      </c>
      <c r="F455" s="31">
        <v>0</v>
      </c>
      <c r="G455" s="31">
        <v>0</v>
      </c>
      <c r="H455" s="31">
        <v>425.52</v>
      </c>
      <c r="I455" s="31"/>
      <c r="J455" s="31"/>
      <c r="K455" s="31"/>
      <c r="L455" s="31"/>
      <c r="M455" s="31"/>
      <c r="N455" s="31"/>
      <c r="O455" s="31">
        <v>425.52</v>
      </c>
    </row>
    <row r="456" spans="2:15">
      <c r="B456" s="24"/>
      <c r="C456" s="24"/>
      <c r="D456" s="24" t="s">
        <v>443</v>
      </c>
      <c r="E456" s="24" t="s">
        <v>113</v>
      </c>
      <c r="F456" s="29">
        <v>0</v>
      </c>
      <c r="G456" s="29">
        <v>0</v>
      </c>
      <c r="H456" s="29">
        <v>425.52</v>
      </c>
      <c r="I456" s="29"/>
      <c r="J456" s="29"/>
      <c r="K456" s="29"/>
      <c r="L456" s="29"/>
      <c r="M456" s="29"/>
      <c r="N456" s="29"/>
      <c r="O456" s="29">
        <v>425.52</v>
      </c>
    </row>
    <row r="457" spans="2:15">
      <c r="B457" s="24"/>
      <c r="C457" s="24"/>
      <c r="D457" s="24"/>
      <c r="E457" s="24" t="s">
        <v>115</v>
      </c>
      <c r="F457" s="29"/>
      <c r="G457" s="29"/>
      <c r="H457" s="29"/>
      <c r="I457" s="29"/>
      <c r="J457" s="29"/>
      <c r="K457" s="29"/>
      <c r="L457" s="29"/>
      <c r="M457" s="29"/>
      <c r="N457" s="29"/>
      <c r="O457" s="29"/>
    </row>
    <row r="458" spans="2:15">
      <c r="B458" s="24"/>
      <c r="C458" s="24"/>
      <c r="D458" s="24"/>
      <c r="E458" s="30" t="s">
        <v>117</v>
      </c>
      <c r="F458" s="31">
        <v>0</v>
      </c>
      <c r="G458" s="31">
        <v>0</v>
      </c>
      <c r="H458" s="31">
        <v>425.52</v>
      </c>
      <c r="I458" s="31"/>
      <c r="J458" s="31"/>
      <c r="K458" s="31"/>
      <c r="L458" s="31"/>
      <c r="M458" s="31"/>
      <c r="N458" s="31"/>
      <c r="O458" s="31">
        <v>425.52</v>
      </c>
    </row>
    <row r="459" spans="2:15">
      <c r="B459" s="24"/>
      <c r="C459" s="24"/>
      <c r="D459" s="24"/>
      <c r="E459" s="24" t="s">
        <v>119</v>
      </c>
      <c r="F459" s="29">
        <v>0</v>
      </c>
      <c r="G459" s="29">
        <v>0</v>
      </c>
      <c r="H459" s="29">
        <v>425.52</v>
      </c>
      <c r="I459" s="29"/>
      <c r="J459" s="29"/>
      <c r="K459" s="29"/>
      <c r="L459" s="29"/>
      <c r="M459" s="29"/>
      <c r="N459" s="29"/>
      <c r="O459" s="29">
        <v>425.52</v>
      </c>
    </row>
    <row r="460" spans="2:15">
      <c r="B460" s="24"/>
      <c r="C460" s="24"/>
      <c r="D460" s="24"/>
      <c r="E460" s="24" t="s">
        <v>121</v>
      </c>
      <c r="F460" s="29"/>
      <c r="G460" s="29"/>
      <c r="H460" s="29"/>
      <c r="I460" s="29"/>
      <c r="J460" s="29"/>
      <c r="K460" s="29"/>
      <c r="L460" s="29"/>
      <c r="M460" s="29"/>
      <c r="N460" s="29"/>
      <c r="O460" s="29"/>
    </row>
    <row r="461" spans="2:15">
      <c r="B461" s="24"/>
      <c r="C461" s="24"/>
      <c r="D461" s="24"/>
      <c r="E461" s="30" t="s">
        <v>123</v>
      </c>
      <c r="F461" s="31">
        <v>0</v>
      </c>
      <c r="G461" s="31">
        <v>0</v>
      </c>
      <c r="H461" s="31">
        <v>425.52</v>
      </c>
      <c r="I461" s="31"/>
      <c r="J461" s="31"/>
      <c r="K461" s="31"/>
      <c r="L461" s="31"/>
      <c r="M461" s="31"/>
      <c r="N461" s="31"/>
      <c r="O461" s="31">
        <v>425.52</v>
      </c>
    </row>
    <row r="462" spans="2:15">
      <c r="B462" s="24"/>
      <c r="C462" s="24"/>
      <c r="D462" s="24" t="s">
        <v>447</v>
      </c>
      <c r="E462" s="24" t="s">
        <v>113</v>
      </c>
      <c r="F462" s="29">
        <v>0</v>
      </c>
      <c r="G462" s="29">
        <v>0</v>
      </c>
      <c r="H462" s="29">
        <v>425.52</v>
      </c>
      <c r="I462" s="29"/>
      <c r="J462" s="29"/>
      <c r="K462" s="29"/>
      <c r="L462" s="29"/>
      <c r="M462" s="29"/>
      <c r="N462" s="29"/>
      <c r="O462" s="29">
        <v>425.52</v>
      </c>
    </row>
    <row r="463" spans="2:15">
      <c r="B463" s="24"/>
      <c r="C463" s="24"/>
      <c r="D463" s="24"/>
      <c r="E463" s="24" t="s">
        <v>115</v>
      </c>
      <c r="F463" s="29"/>
      <c r="G463" s="29"/>
      <c r="H463" s="29"/>
      <c r="I463" s="29"/>
      <c r="J463" s="29"/>
      <c r="K463" s="29"/>
      <c r="L463" s="29"/>
      <c r="M463" s="29"/>
      <c r="N463" s="29"/>
      <c r="O463" s="29"/>
    </row>
    <row r="464" spans="2:15">
      <c r="B464" s="24"/>
      <c r="C464" s="24"/>
      <c r="D464" s="24"/>
      <c r="E464" s="30" t="s">
        <v>117</v>
      </c>
      <c r="F464" s="31">
        <v>0</v>
      </c>
      <c r="G464" s="31">
        <v>0</v>
      </c>
      <c r="H464" s="31">
        <v>425.52</v>
      </c>
      <c r="I464" s="31"/>
      <c r="J464" s="31"/>
      <c r="K464" s="31"/>
      <c r="L464" s="31"/>
      <c r="M464" s="31"/>
      <c r="N464" s="31"/>
      <c r="O464" s="31">
        <v>425.52</v>
      </c>
    </row>
    <row r="465" spans="2:15">
      <c r="B465" s="24"/>
      <c r="C465" s="24"/>
      <c r="D465" s="24"/>
      <c r="E465" s="24" t="s">
        <v>119</v>
      </c>
      <c r="F465" s="29">
        <v>0</v>
      </c>
      <c r="G465" s="29">
        <v>0</v>
      </c>
      <c r="H465" s="29">
        <v>425.52</v>
      </c>
      <c r="I465" s="29"/>
      <c r="J465" s="29"/>
      <c r="K465" s="29"/>
      <c r="L465" s="29"/>
      <c r="M465" s="29"/>
      <c r="N465" s="29"/>
      <c r="O465" s="29">
        <v>425.52</v>
      </c>
    </row>
    <row r="466" spans="2:15">
      <c r="B466" s="24"/>
      <c r="C466" s="24"/>
      <c r="D466" s="24"/>
      <c r="E466" s="24" t="s">
        <v>121</v>
      </c>
      <c r="F466" s="29"/>
      <c r="G466" s="29"/>
      <c r="H466" s="29"/>
      <c r="I466" s="29"/>
      <c r="J466" s="29"/>
      <c r="K466" s="29"/>
      <c r="L466" s="29"/>
      <c r="M466" s="29"/>
      <c r="N466" s="29"/>
      <c r="O466" s="29"/>
    </row>
    <row r="467" spans="2:15">
      <c r="B467" s="24"/>
      <c r="C467" s="24"/>
      <c r="D467" s="24"/>
      <c r="E467" s="30" t="s">
        <v>123</v>
      </c>
      <c r="F467" s="31">
        <v>0</v>
      </c>
      <c r="G467" s="31">
        <v>0</v>
      </c>
      <c r="H467" s="31">
        <v>425.52</v>
      </c>
      <c r="I467" s="31"/>
      <c r="J467" s="31"/>
      <c r="K467" s="31"/>
      <c r="L467" s="31"/>
      <c r="M467" s="31"/>
      <c r="N467" s="31"/>
      <c r="O467" s="31">
        <v>425.52</v>
      </c>
    </row>
    <row r="468" spans="2:15">
      <c r="B468" s="24"/>
      <c r="C468" s="24"/>
      <c r="D468" s="24" t="s">
        <v>451</v>
      </c>
      <c r="E468" s="24" t="s">
        <v>113</v>
      </c>
      <c r="F468" s="29">
        <v>0</v>
      </c>
      <c r="G468" s="29">
        <v>0</v>
      </c>
      <c r="H468" s="29">
        <v>425.52</v>
      </c>
      <c r="I468" s="29"/>
      <c r="J468" s="29"/>
      <c r="K468" s="29"/>
      <c r="L468" s="29"/>
      <c r="M468" s="29"/>
      <c r="N468" s="29"/>
      <c r="O468" s="29">
        <v>425.52</v>
      </c>
    </row>
    <row r="469" spans="2:15">
      <c r="B469" s="24"/>
      <c r="C469" s="24"/>
      <c r="D469" s="24"/>
      <c r="E469" s="24" t="s">
        <v>115</v>
      </c>
      <c r="F469" s="29"/>
      <c r="G469" s="29"/>
      <c r="H469" s="29"/>
      <c r="I469" s="29"/>
      <c r="J469" s="29"/>
      <c r="K469" s="29"/>
      <c r="L469" s="29"/>
      <c r="M469" s="29"/>
      <c r="N469" s="29"/>
      <c r="O469" s="29"/>
    </row>
    <row r="470" spans="2:15">
      <c r="B470" s="24"/>
      <c r="C470" s="24"/>
      <c r="D470" s="24"/>
      <c r="E470" s="30" t="s">
        <v>117</v>
      </c>
      <c r="F470" s="31">
        <v>0</v>
      </c>
      <c r="G470" s="31">
        <v>0</v>
      </c>
      <c r="H470" s="31">
        <v>425.52</v>
      </c>
      <c r="I470" s="31"/>
      <c r="J470" s="31"/>
      <c r="K470" s="31"/>
      <c r="L470" s="31"/>
      <c r="M470" s="31"/>
      <c r="N470" s="31"/>
      <c r="O470" s="31">
        <v>425.52</v>
      </c>
    </row>
    <row r="471" spans="2:15">
      <c r="B471" s="24"/>
      <c r="C471" s="24"/>
      <c r="D471" s="24"/>
      <c r="E471" s="24" t="s">
        <v>119</v>
      </c>
      <c r="F471" s="29">
        <v>0</v>
      </c>
      <c r="G471" s="29">
        <v>0</v>
      </c>
      <c r="H471" s="29">
        <v>425.52</v>
      </c>
      <c r="I471" s="29"/>
      <c r="J471" s="29"/>
      <c r="K471" s="29"/>
      <c r="L471" s="29"/>
      <c r="M471" s="29"/>
      <c r="N471" s="29"/>
      <c r="O471" s="29">
        <v>425.52</v>
      </c>
    </row>
    <row r="472" spans="2:15">
      <c r="B472" s="24"/>
      <c r="C472" s="24"/>
      <c r="D472" s="24"/>
      <c r="E472" s="24" t="s">
        <v>121</v>
      </c>
      <c r="F472" s="29"/>
      <c r="G472" s="29"/>
      <c r="H472" s="29"/>
      <c r="I472" s="29"/>
      <c r="J472" s="29"/>
      <c r="K472" s="29"/>
      <c r="L472" s="29"/>
      <c r="M472" s="29"/>
      <c r="N472" s="29"/>
      <c r="O472" s="29"/>
    </row>
    <row r="473" spans="2:15">
      <c r="B473" s="24"/>
      <c r="C473" s="24"/>
      <c r="D473" s="24"/>
      <c r="E473" s="30" t="s">
        <v>123</v>
      </c>
      <c r="F473" s="31">
        <v>0</v>
      </c>
      <c r="G473" s="31">
        <v>0</v>
      </c>
      <c r="H473" s="31">
        <v>425.52</v>
      </c>
      <c r="I473" s="31"/>
      <c r="J473" s="31"/>
      <c r="K473" s="31"/>
      <c r="L473" s="31"/>
      <c r="M473" s="31"/>
      <c r="N473" s="31"/>
      <c r="O473" s="31">
        <v>425.52</v>
      </c>
    </row>
    <row r="474" spans="2:15">
      <c r="B474" s="24"/>
      <c r="C474" s="24"/>
      <c r="D474" s="24" t="s">
        <v>455</v>
      </c>
      <c r="E474" s="24" t="s">
        <v>113</v>
      </c>
      <c r="F474" s="29">
        <v>0</v>
      </c>
      <c r="G474" s="29">
        <v>0</v>
      </c>
      <c r="H474" s="29">
        <v>425.52</v>
      </c>
      <c r="I474" s="29"/>
      <c r="J474" s="29"/>
      <c r="K474" s="29"/>
      <c r="L474" s="29"/>
      <c r="M474" s="29"/>
      <c r="N474" s="29"/>
      <c r="O474" s="29">
        <v>425.52</v>
      </c>
    </row>
    <row r="475" spans="2:15">
      <c r="B475" s="24"/>
      <c r="C475" s="24"/>
      <c r="D475" s="24"/>
      <c r="E475" s="24" t="s">
        <v>115</v>
      </c>
      <c r="F475" s="29"/>
      <c r="G475" s="29"/>
      <c r="H475" s="29"/>
      <c r="I475" s="29"/>
      <c r="J475" s="29"/>
      <c r="K475" s="29"/>
      <c r="L475" s="29"/>
      <c r="M475" s="29"/>
      <c r="N475" s="29"/>
      <c r="O475" s="29"/>
    </row>
    <row r="476" spans="2:15">
      <c r="B476" s="24"/>
      <c r="C476" s="24"/>
      <c r="D476" s="24"/>
      <c r="E476" s="30" t="s">
        <v>117</v>
      </c>
      <c r="F476" s="31">
        <v>0</v>
      </c>
      <c r="G476" s="31">
        <v>0</v>
      </c>
      <c r="H476" s="31">
        <v>425.52</v>
      </c>
      <c r="I476" s="31"/>
      <c r="J476" s="31"/>
      <c r="K476" s="31"/>
      <c r="L476" s="31"/>
      <c r="M476" s="31"/>
      <c r="N476" s="31"/>
      <c r="O476" s="31">
        <v>425.52</v>
      </c>
    </row>
    <row r="477" spans="2:15">
      <c r="B477" s="24"/>
      <c r="C477" s="24"/>
      <c r="D477" s="24"/>
      <c r="E477" s="24" t="s">
        <v>119</v>
      </c>
      <c r="F477" s="29">
        <v>0</v>
      </c>
      <c r="G477" s="29">
        <v>0</v>
      </c>
      <c r="H477" s="29">
        <v>425.52</v>
      </c>
      <c r="I477" s="29"/>
      <c r="J477" s="29"/>
      <c r="K477" s="29"/>
      <c r="L477" s="29"/>
      <c r="M477" s="29"/>
      <c r="N477" s="29"/>
      <c r="O477" s="29">
        <v>425.52</v>
      </c>
    </row>
    <row r="478" spans="2:15">
      <c r="B478" s="24"/>
      <c r="C478" s="24"/>
      <c r="D478" s="24"/>
      <c r="E478" s="24" t="s">
        <v>121</v>
      </c>
      <c r="F478" s="29"/>
      <c r="G478" s="29"/>
      <c r="H478" s="29"/>
      <c r="I478" s="29"/>
      <c r="J478" s="29"/>
      <c r="K478" s="29"/>
      <c r="L478" s="29"/>
      <c r="M478" s="29"/>
      <c r="N478" s="29"/>
      <c r="O478" s="29"/>
    </row>
    <row r="479" spans="2:15">
      <c r="B479" s="24"/>
      <c r="C479" s="24"/>
      <c r="D479" s="24"/>
      <c r="E479" s="30" t="s">
        <v>123</v>
      </c>
      <c r="F479" s="31">
        <v>0</v>
      </c>
      <c r="G479" s="31">
        <v>0</v>
      </c>
      <c r="H479" s="31">
        <v>425.52</v>
      </c>
      <c r="I479" s="31"/>
      <c r="J479" s="31"/>
      <c r="K479" s="31"/>
      <c r="L479" s="31"/>
      <c r="M479" s="31"/>
      <c r="N479" s="31"/>
      <c r="O479" s="31">
        <v>425.52</v>
      </c>
    </row>
    <row r="480" spans="2:15">
      <c r="B480" s="24"/>
      <c r="C480" s="24"/>
      <c r="D480" s="24" t="s">
        <v>459</v>
      </c>
      <c r="E480" s="24" t="s">
        <v>113</v>
      </c>
      <c r="F480" s="29">
        <v>0</v>
      </c>
      <c r="G480" s="29">
        <v>0</v>
      </c>
      <c r="H480" s="29">
        <v>425.52</v>
      </c>
      <c r="I480" s="29"/>
      <c r="J480" s="29"/>
      <c r="K480" s="29"/>
      <c r="L480" s="29"/>
      <c r="M480" s="29"/>
      <c r="N480" s="29"/>
      <c r="O480" s="29">
        <v>425.52</v>
      </c>
    </row>
    <row r="481" spans="2:15">
      <c r="B481" s="24"/>
      <c r="C481" s="24"/>
      <c r="D481" s="24"/>
      <c r="E481" s="24" t="s">
        <v>115</v>
      </c>
      <c r="F481" s="29"/>
      <c r="G481" s="29"/>
      <c r="H481" s="29"/>
      <c r="I481" s="29"/>
      <c r="J481" s="29"/>
      <c r="K481" s="29"/>
      <c r="L481" s="29"/>
      <c r="M481" s="29"/>
      <c r="N481" s="29"/>
      <c r="O481" s="29"/>
    </row>
    <row r="482" spans="2:15">
      <c r="B482" s="24"/>
      <c r="C482" s="24"/>
      <c r="D482" s="24"/>
      <c r="E482" s="30" t="s">
        <v>117</v>
      </c>
      <c r="F482" s="31">
        <v>0</v>
      </c>
      <c r="G482" s="31">
        <v>0</v>
      </c>
      <c r="H482" s="31">
        <v>425.52</v>
      </c>
      <c r="I482" s="31"/>
      <c r="J482" s="31"/>
      <c r="K482" s="31"/>
      <c r="L482" s="31"/>
      <c r="M482" s="31"/>
      <c r="N482" s="31"/>
      <c r="O482" s="31">
        <v>425.52</v>
      </c>
    </row>
    <row r="483" spans="2:15">
      <c r="B483" s="24"/>
      <c r="C483" s="24"/>
      <c r="D483" s="24"/>
      <c r="E483" s="24" t="s">
        <v>119</v>
      </c>
      <c r="F483" s="29">
        <v>0</v>
      </c>
      <c r="G483" s="29">
        <v>0</v>
      </c>
      <c r="H483" s="29">
        <v>425.52</v>
      </c>
      <c r="I483" s="29"/>
      <c r="J483" s="29"/>
      <c r="K483" s="29"/>
      <c r="L483" s="29"/>
      <c r="M483" s="29"/>
      <c r="N483" s="29"/>
      <c r="O483" s="29">
        <v>425.52</v>
      </c>
    </row>
    <row r="484" spans="2:15">
      <c r="B484" s="24"/>
      <c r="C484" s="24"/>
      <c r="D484" s="24"/>
      <c r="E484" s="24" t="s">
        <v>121</v>
      </c>
      <c r="F484" s="29"/>
      <c r="G484" s="29"/>
      <c r="H484" s="29"/>
      <c r="I484" s="29"/>
      <c r="J484" s="29"/>
      <c r="K484" s="29"/>
      <c r="L484" s="29"/>
      <c r="M484" s="29"/>
      <c r="N484" s="29"/>
      <c r="O484" s="29"/>
    </row>
    <row r="485" spans="2:15">
      <c r="B485" s="24"/>
      <c r="C485" s="24"/>
      <c r="D485" s="24"/>
      <c r="E485" s="30" t="s">
        <v>123</v>
      </c>
      <c r="F485" s="31">
        <v>0</v>
      </c>
      <c r="G485" s="31">
        <v>0</v>
      </c>
      <c r="H485" s="31">
        <v>425.52</v>
      </c>
      <c r="I485" s="31"/>
      <c r="J485" s="31"/>
      <c r="K485" s="31"/>
      <c r="L485" s="31"/>
      <c r="M485" s="31"/>
      <c r="N485" s="31"/>
      <c r="O485" s="31">
        <v>425.52</v>
      </c>
    </row>
    <row r="486" spans="2:15">
      <c r="B486" s="24"/>
      <c r="C486" s="24"/>
      <c r="D486" s="24" t="s">
        <v>463</v>
      </c>
      <c r="E486" s="24" t="s">
        <v>113</v>
      </c>
      <c r="F486" s="29">
        <v>0</v>
      </c>
      <c r="G486" s="29">
        <v>0</v>
      </c>
      <c r="H486" s="29">
        <v>425.52</v>
      </c>
      <c r="I486" s="29"/>
      <c r="J486" s="29"/>
      <c r="K486" s="29"/>
      <c r="L486" s="29"/>
      <c r="M486" s="29"/>
      <c r="N486" s="29"/>
      <c r="O486" s="29">
        <v>425.52</v>
      </c>
    </row>
    <row r="487" spans="2:15">
      <c r="B487" s="24"/>
      <c r="C487" s="24"/>
      <c r="D487" s="24"/>
      <c r="E487" s="24" t="s">
        <v>115</v>
      </c>
      <c r="F487" s="29"/>
      <c r="G487" s="29"/>
      <c r="H487" s="29"/>
      <c r="I487" s="29"/>
      <c r="J487" s="29"/>
      <c r="K487" s="29"/>
      <c r="L487" s="29"/>
      <c r="M487" s="29"/>
      <c r="N487" s="29"/>
      <c r="O487" s="29"/>
    </row>
    <row r="488" spans="2:15">
      <c r="B488" s="24"/>
      <c r="C488" s="24"/>
      <c r="D488" s="24"/>
      <c r="E488" s="30" t="s">
        <v>117</v>
      </c>
      <c r="F488" s="31">
        <v>0</v>
      </c>
      <c r="G488" s="31">
        <v>0</v>
      </c>
      <c r="H488" s="31">
        <v>425.52</v>
      </c>
      <c r="I488" s="31"/>
      <c r="J488" s="31"/>
      <c r="K488" s="31"/>
      <c r="L488" s="31"/>
      <c r="M488" s="31"/>
      <c r="N488" s="31"/>
      <c r="O488" s="31">
        <v>425.52</v>
      </c>
    </row>
    <row r="489" spans="2:15">
      <c r="B489" s="24"/>
      <c r="C489" s="24"/>
      <c r="D489" s="24"/>
      <c r="E489" s="24" t="s">
        <v>119</v>
      </c>
      <c r="F489" s="29">
        <v>0</v>
      </c>
      <c r="G489" s="29">
        <v>0</v>
      </c>
      <c r="H489" s="29">
        <v>425.52</v>
      </c>
      <c r="I489" s="29"/>
      <c r="J489" s="29"/>
      <c r="K489" s="29"/>
      <c r="L489" s="29"/>
      <c r="M489" s="29"/>
      <c r="N489" s="29"/>
      <c r="O489" s="29">
        <v>425.52</v>
      </c>
    </row>
    <row r="490" spans="2:15">
      <c r="B490" s="24"/>
      <c r="C490" s="24"/>
      <c r="D490" s="24"/>
      <c r="E490" s="24" t="s">
        <v>121</v>
      </c>
      <c r="F490" s="29"/>
      <c r="G490" s="29"/>
      <c r="H490" s="29"/>
      <c r="I490" s="29"/>
      <c r="J490" s="29"/>
      <c r="K490" s="29"/>
      <c r="L490" s="29"/>
      <c r="M490" s="29"/>
      <c r="N490" s="29"/>
      <c r="O490" s="29"/>
    </row>
    <row r="491" spans="2:15">
      <c r="B491" s="24"/>
      <c r="C491" s="24"/>
      <c r="D491" s="24"/>
      <c r="E491" s="30" t="s">
        <v>123</v>
      </c>
      <c r="F491" s="31">
        <v>0</v>
      </c>
      <c r="G491" s="31">
        <v>0</v>
      </c>
      <c r="H491" s="31">
        <v>425.52</v>
      </c>
      <c r="I491" s="31"/>
      <c r="J491" s="31"/>
      <c r="K491" s="31"/>
      <c r="L491" s="31"/>
      <c r="M491" s="31"/>
      <c r="N491" s="31"/>
      <c r="O491" s="31">
        <v>425.52</v>
      </c>
    </row>
    <row r="492" spans="2:15">
      <c r="B492" s="24"/>
      <c r="C492" s="24"/>
      <c r="D492" s="24" t="s">
        <v>467</v>
      </c>
      <c r="E492" s="24" t="s">
        <v>113</v>
      </c>
      <c r="F492" s="29">
        <v>0</v>
      </c>
      <c r="G492" s="29">
        <v>0</v>
      </c>
      <c r="H492" s="29">
        <v>425.52</v>
      </c>
      <c r="I492" s="29"/>
      <c r="J492" s="29"/>
      <c r="K492" s="29"/>
      <c r="L492" s="29"/>
      <c r="M492" s="29"/>
      <c r="N492" s="29"/>
      <c r="O492" s="29">
        <v>425.52</v>
      </c>
    </row>
    <row r="493" spans="2:15">
      <c r="B493" s="24"/>
      <c r="C493" s="24"/>
      <c r="D493" s="24"/>
      <c r="E493" s="24" t="s">
        <v>115</v>
      </c>
      <c r="F493" s="29"/>
      <c r="G493" s="29"/>
      <c r="H493" s="29"/>
      <c r="I493" s="29"/>
      <c r="J493" s="29"/>
      <c r="K493" s="29"/>
      <c r="L493" s="29"/>
      <c r="M493" s="29"/>
      <c r="N493" s="29"/>
      <c r="O493" s="29"/>
    </row>
    <row r="494" spans="2:15">
      <c r="B494" s="24"/>
      <c r="C494" s="24"/>
      <c r="D494" s="24"/>
      <c r="E494" s="30" t="s">
        <v>117</v>
      </c>
      <c r="F494" s="31">
        <v>0</v>
      </c>
      <c r="G494" s="31">
        <v>0</v>
      </c>
      <c r="H494" s="31">
        <v>425.52</v>
      </c>
      <c r="I494" s="31"/>
      <c r="J494" s="31"/>
      <c r="K494" s="31"/>
      <c r="L494" s="31"/>
      <c r="M494" s="31"/>
      <c r="N494" s="31"/>
      <c r="O494" s="31">
        <v>425.52</v>
      </c>
    </row>
    <row r="495" spans="2:15">
      <c r="B495" s="24"/>
      <c r="C495" s="24"/>
      <c r="D495" s="24"/>
      <c r="E495" s="24" t="s">
        <v>119</v>
      </c>
      <c r="F495" s="29">
        <v>0</v>
      </c>
      <c r="G495" s="29">
        <v>0</v>
      </c>
      <c r="H495" s="29">
        <v>425.52</v>
      </c>
      <c r="I495" s="29"/>
      <c r="J495" s="29"/>
      <c r="K495" s="29"/>
      <c r="L495" s="29"/>
      <c r="M495" s="29"/>
      <c r="N495" s="29"/>
      <c r="O495" s="29">
        <v>425.52</v>
      </c>
    </row>
    <row r="496" spans="2:15">
      <c r="B496" s="24"/>
      <c r="C496" s="24"/>
      <c r="D496" s="24"/>
      <c r="E496" s="24" t="s">
        <v>121</v>
      </c>
      <c r="F496" s="29"/>
      <c r="G496" s="29"/>
      <c r="H496" s="29"/>
      <c r="I496" s="29"/>
      <c r="J496" s="29"/>
      <c r="K496" s="29"/>
      <c r="L496" s="29"/>
      <c r="M496" s="29"/>
      <c r="N496" s="29"/>
      <c r="O496" s="29"/>
    </row>
    <row r="497" spans="2:15">
      <c r="B497" s="24"/>
      <c r="C497" s="24"/>
      <c r="D497" s="24"/>
      <c r="E497" s="30" t="s">
        <v>123</v>
      </c>
      <c r="F497" s="31">
        <v>0</v>
      </c>
      <c r="G497" s="31">
        <v>0</v>
      </c>
      <c r="H497" s="31">
        <v>425.52</v>
      </c>
      <c r="I497" s="31"/>
      <c r="J497" s="31"/>
      <c r="K497" s="31"/>
      <c r="L497" s="31"/>
      <c r="M497" s="31"/>
      <c r="N497" s="31"/>
      <c r="O497" s="31">
        <v>425.52</v>
      </c>
    </row>
    <row r="498" spans="2:15">
      <c r="B498" s="24"/>
      <c r="C498" s="24"/>
      <c r="D498" s="24" t="s">
        <v>471</v>
      </c>
      <c r="E498" s="24" t="s">
        <v>113</v>
      </c>
      <c r="F498" s="29">
        <v>0</v>
      </c>
      <c r="G498" s="29">
        <v>0</v>
      </c>
      <c r="H498" s="29">
        <v>425.52</v>
      </c>
      <c r="I498" s="29"/>
      <c r="J498" s="29"/>
      <c r="K498" s="29"/>
      <c r="L498" s="29"/>
      <c r="M498" s="29"/>
      <c r="N498" s="29"/>
      <c r="O498" s="29">
        <v>425.52</v>
      </c>
    </row>
    <row r="499" spans="2:15">
      <c r="B499" s="24"/>
      <c r="C499" s="24"/>
      <c r="D499" s="24"/>
      <c r="E499" s="24" t="s">
        <v>115</v>
      </c>
      <c r="F499" s="29"/>
      <c r="G499" s="29"/>
      <c r="H499" s="29"/>
      <c r="I499" s="29"/>
      <c r="J499" s="29"/>
      <c r="K499" s="29"/>
      <c r="L499" s="29"/>
      <c r="M499" s="29"/>
      <c r="N499" s="29"/>
      <c r="O499" s="29"/>
    </row>
    <row r="500" spans="2:15">
      <c r="B500" s="24"/>
      <c r="C500" s="24"/>
      <c r="D500" s="24"/>
      <c r="E500" s="30" t="s">
        <v>117</v>
      </c>
      <c r="F500" s="31">
        <v>0</v>
      </c>
      <c r="G500" s="31">
        <v>0</v>
      </c>
      <c r="H500" s="31">
        <v>425.52</v>
      </c>
      <c r="I500" s="31"/>
      <c r="J500" s="31"/>
      <c r="K500" s="31"/>
      <c r="L500" s="31"/>
      <c r="M500" s="31"/>
      <c r="N500" s="31"/>
      <c r="O500" s="31">
        <v>425.52</v>
      </c>
    </row>
    <row r="501" spans="2:15">
      <c r="B501" s="24"/>
      <c r="C501" s="24"/>
      <c r="D501" s="24"/>
      <c r="E501" s="24" t="s">
        <v>119</v>
      </c>
      <c r="F501" s="29">
        <v>0</v>
      </c>
      <c r="G501" s="29">
        <v>0</v>
      </c>
      <c r="H501" s="29">
        <v>425.52</v>
      </c>
      <c r="I501" s="29"/>
      <c r="J501" s="29"/>
      <c r="K501" s="29"/>
      <c r="L501" s="29"/>
      <c r="M501" s="29"/>
      <c r="N501" s="29"/>
      <c r="O501" s="29">
        <v>425.52</v>
      </c>
    </row>
    <row r="502" spans="2:15">
      <c r="B502" s="24"/>
      <c r="C502" s="24"/>
      <c r="D502" s="24"/>
      <c r="E502" s="24" t="s">
        <v>121</v>
      </c>
      <c r="F502" s="29"/>
      <c r="G502" s="29"/>
      <c r="H502" s="29"/>
      <c r="I502" s="29"/>
      <c r="J502" s="29"/>
      <c r="K502" s="29"/>
      <c r="L502" s="29"/>
      <c r="M502" s="29"/>
      <c r="N502" s="29"/>
      <c r="O502" s="29"/>
    </row>
    <row r="503" spans="2:15">
      <c r="B503" s="24"/>
      <c r="C503" s="24"/>
      <c r="D503" s="24"/>
      <c r="E503" s="30" t="s">
        <v>123</v>
      </c>
      <c r="F503" s="31">
        <v>0</v>
      </c>
      <c r="G503" s="31">
        <v>0</v>
      </c>
      <c r="H503" s="31">
        <v>425.52</v>
      </c>
      <c r="I503" s="31"/>
      <c r="J503" s="31"/>
      <c r="K503" s="31"/>
      <c r="L503" s="31"/>
      <c r="M503" s="31"/>
      <c r="N503" s="31"/>
      <c r="O503" s="31">
        <v>425.52</v>
      </c>
    </row>
    <row r="504" spans="2:15">
      <c r="B504" s="24"/>
      <c r="C504" s="24"/>
      <c r="D504" s="24" t="s">
        <v>475</v>
      </c>
      <c r="E504" s="24" t="s">
        <v>113</v>
      </c>
      <c r="F504" s="29">
        <v>0</v>
      </c>
      <c r="G504" s="29">
        <v>0</v>
      </c>
      <c r="H504" s="29">
        <v>425.52</v>
      </c>
      <c r="I504" s="29"/>
      <c r="J504" s="29"/>
      <c r="K504" s="29"/>
      <c r="L504" s="29"/>
      <c r="M504" s="29"/>
      <c r="N504" s="29"/>
      <c r="O504" s="29">
        <v>425.52</v>
      </c>
    </row>
    <row r="505" spans="2:15">
      <c r="B505" s="24"/>
      <c r="C505" s="24"/>
      <c r="D505" s="24"/>
      <c r="E505" s="24" t="s">
        <v>115</v>
      </c>
      <c r="F505" s="29"/>
      <c r="G505" s="29"/>
      <c r="H505" s="29"/>
      <c r="I505" s="29"/>
      <c r="J505" s="29"/>
      <c r="K505" s="29"/>
      <c r="L505" s="29"/>
      <c r="M505" s="29"/>
      <c r="N505" s="29"/>
      <c r="O505" s="29"/>
    </row>
    <row r="506" spans="2:15">
      <c r="B506" s="24"/>
      <c r="C506" s="24"/>
      <c r="D506" s="24"/>
      <c r="E506" s="30" t="s">
        <v>117</v>
      </c>
      <c r="F506" s="31">
        <v>0</v>
      </c>
      <c r="G506" s="31">
        <v>0</v>
      </c>
      <c r="H506" s="31">
        <v>425.52</v>
      </c>
      <c r="I506" s="31"/>
      <c r="J506" s="31"/>
      <c r="K506" s="31"/>
      <c r="L506" s="31"/>
      <c r="M506" s="31"/>
      <c r="N506" s="31"/>
      <c r="O506" s="31">
        <v>425.52</v>
      </c>
    </row>
    <row r="507" spans="2:15">
      <c r="B507" s="24"/>
      <c r="C507" s="24"/>
      <c r="D507" s="24"/>
      <c r="E507" s="24" t="s">
        <v>119</v>
      </c>
      <c r="F507" s="29">
        <v>0</v>
      </c>
      <c r="G507" s="29">
        <v>0</v>
      </c>
      <c r="H507" s="29">
        <v>425.52</v>
      </c>
      <c r="I507" s="29"/>
      <c r="J507" s="29"/>
      <c r="K507" s="29"/>
      <c r="L507" s="29"/>
      <c r="M507" s="29"/>
      <c r="N507" s="29"/>
      <c r="O507" s="29">
        <v>425.52</v>
      </c>
    </row>
    <row r="508" spans="2:15">
      <c r="B508" s="24"/>
      <c r="C508" s="24"/>
      <c r="D508" s="24"/>
      <c r="E508" s="24" t="s">
        <v>121</v>
      </c>
      <c r="F508" s="29"/>
      <c r="G508" s="29"/>
      <c r="H508" s="29"/>
      <c r="I508" s="29"/>
      <c r="J508" s="29"/>
      <c r="K508" s="29"/>
      <c r="L508" s="29"/>
      <c r="M508" s="29"/>
      <c r="N508" s="29"/>
      <c r="O508" s="29"/>
    </row>
    <row r="509" spans="2:15">
      <c r="B509" s="24"/>
      <c r="C509" s="24"/>
      <c r="D509" s="24"/>
      <c r="E509" s="30" t="s">
        <v>123</v>
      </c>
      <c r="F509" s="31">
        <v>0</v>
      </c>
      <c r="G509" s="31">
        <v>0</v>
      </c>
      <c r="H509" s="31">
        <v>425.52</v>
      </c>
      <c r="I509" s="31"/>
      <c r="J509" s="31"/>
      <c r="K509" s="31"/>
      <c r="L509" s="31"/>
      <c r="M509" s="31"/>
      <c r="N509" s="31"/>
      <c r="O509" s="31">
        <v>425.52</v>
      </c>
    </row>
    <row r="510" spans="2:15">
      <c r="B510" s="24"/>
      <c r="C510" s="24"/>
      <c r="D510" s="24" t="s">
        <v>479</v>
      </c>
      <c r="E510" s="24" t="s">
        <v>113</v>
      </c>
      <c r="F510" s="29">
        <v>0</v>
      </c>
      <c r="G510" s="29">
        <v>0</v>
      </c>
      <c r="H510" s="29">
        <v>425.52</v>
      </c>
      <c r="I510" s="29"/>
      <c r="J510" s="29"/>
      <c r="K510" s="29"/>
      <c r="L510" s="29"/>
      <c r="M510" s="29"/>
      <c r="N510" s="29"/>
      <c r="O510" s="29">
        <v>425.52</v>
      </c>
    </row>
    <row r="511" spans="2:15">
      <c r="B511" s="24"/>
      <c r="C511" s="24"/>
      <c r="D511" s="24"/>
      <c r="E511" s="24" t="s">
        <v>115</v>
      </c>
      <c r="F511" s="29"/>
      <c r="G511" s="29"/>
      <c r="H511" s="29"/>
      <c r="I511" s="29"/>
      <c r="J511" s="29"/>
      <c r="K511" s="29"/>
      <c r="L511" s="29"/>
      <c r="M511" s="29"/>
      <c r="N511" s="29"/>
      <c r="O511" s="29"/>
    </row>
    <row r="512" spans="2:15">
      <c r="B512" s="24"/>
      <c r="C512" s="24"/>
      <c r="D512" s="24"/>
      <c r="E512" s="30" t="s">
        <v>117</v>
      </c>
      <c r="F512" s="31">
        <v>0</v>
      </c>
      <c r="G512" s="31">
        <v>0</v>
      </c>
      <c r="H512" s="31">
        <v>425.52</v>
      </c>
      <c r="I512" s="31"/>
      <c r="J512" s="31"/>
      <c r="K512" s="31"/>
      <c r="L512" s="31"/>
      <c r="M512" s="31"/>
      <c r="N512" s="31"/>
      <c r="O512" s="31">
        <v>425.52</v>
      </c>
    </row>
    <row r="513" spans="2:15">
      <c r="B513" s="24"/>
      <c r="C513" s="24"/>
      <c r="D513" s="24"/>
      <c r="E513" s="24" t="s">
        <v>119</v>
      </c>
      <c r="F513" s="29">
        <v>0</v>
      </c>
      <c r="G513" s="29">
        <v>0</v>
      </c>
      <c r="H513" s="29">
        <v>425.52</v>
      </c>
      <c r="I513" s="29"/>
      <c r="J513" s="29"/>
      <c r="K513" s="29"/>
      <c r="L513" s="29"/>
      <c r="M513" s="29"/>
      <c r="N513" s="29"/>
      <c r="O513" s="29">
        <v>425.52</v>
      </c>
    </row>
    <row r="514" spans="2:15">
      <c r="B514" s="24"/>
      <c r="C514" s="24"/>
      <c r="D514" s="24"/>
      <c r="E514" s="24" t="s">
        <v>121</v>
      </c>
      <c r="F514" s="29"/>
      <c r="G514" s="29"/>
      <c r="H514" s="29"/>
      <c r="I514" s="29"/>
      <c r="J514" s="29"/>
      <c r="K514" s="29"/>
      <c r="L514" s="29"/>
      <c r="M514" s="29"/>
      <c r="N514" s="29"/>
      <c r="O514" s="29"/>
    </row>
    <row r="515" spans="2:15">
      <c r="B515" s="24"/>
      <c r="C515" s="24"/>
      <c r="D515" s="24"/>
      <c r="E515" s="30" t="s">
        <v>123</v>
      </c>
      <c r="F515" s="31">
        <v>0</v>
      </c>
      <c r="G515" s="31">
        <v>0</v>
      </c>
      <c r="H515" s="31">
        <v>425.52</v>
      </c>
      <c r="I515" s="31"/>
      <c r="J515" s="31"/>
      <c r="K515" s="31"/>
      <c r="L515" s="31"/>
      <c r="M515" s="31"/>
      <c r="N515" s="31"/>
      <c r="O515" s="31">
        <v>425.52</v>
      </c>
    </row>
    <row r="516" spans="2:15">
      <c r="B516" s="24"/>
      <c r="C516" s="24"/>
      <c r="D516" s="24" t="s">
        <v>483</v>
      </c>
      <c r="E516" s="24" t="s">
        <v>113</v>
      </c>
      <c r="F516" s="29">
        <v>0</v>
      </c>
      <c r="G516" s="29">
        <v>0</v>
      </c>
      <c r="H516" s="29">
        <v>425.52</v>
      </c>
      <c r="I516" s="29"/>
      <c r="J516" s="29"/>
      <c r="K516" s="29"/>
      <c r="L516" s="29"/>
      <c r="M516" s="29"/>
      <c r="N516" s="29"/>
      <c r="O516" s="29">
        <v>425.52</v>
      </c>
    </row>
    <row r="517" spans="2:15">
      <c r="B517" s="24"/>
      <c r="C517" s="24"/>
      <c r="D517" s="24"/>
      <c r="E517" s="24" t="s">
        <v>115</v>
      </c>
      <c r="F517" s="29"/>
      <c r="G517" s="29"/>
      <c r="H517" s="29"/>
      <c r="I517" s="29"/>
      <c r="J517" s="29"/>
      <c r="K517" s="29"/>
      <c r="L517" s="29"/>
      <c r="M517" s="29"/>
      <c r="N517" s="29"/>
      <c r="O517" s="29"/>
    </row>
    <row r="518" spans="2:15">
      <c r="B518" s="24"/>
      <c r="C518" s="24"/>
      <c r="D518" s="24"/>
      <c r="E518" s="30" t="s">
        <v>117</v>
      </c>
      <c r="F518" s="31">
        <v>0</v>
      </c>
      <c r="G518" s="31">
        <v>0</v>
      </c>
      <c r="H518" s="31">
        <v>425.52</v>
      </c>
      <c r="I518" s="31"/>
      <c r="J518" s="31"/>
      <c r="K518" s="31"/>
      <c r="L518" s="31"/>
      <c r="M518" s="31"/>
      <c r="N518" s="31"/>
      <c r="O518" s="31">
        <v>425.52</v>
      </c>
    </row>
    <row r="519" spans="2:15">
      <c r="B519" s="24"/>
      <c r="C519" s="24"/>
      <c r="D519" s="24"/>
      <c r="E519" s="24" t="s">
        <v>119</v>
      </c>
      <c r="F519" s="29">
        <v>0</v>
      </c>
      <c r="G519" s="29">
        <v>0</v>
      </c>
      <c r="H519" s="29">
        <v>425.52</v>
      </c>
      <c r="I519" s="29"/>
      <c r="J519" s="29"/>
      <c r="K519" s="29"/>
      <c r="L519" s="29"/>
      <c r="M519" s="29"/>
      <c r="N519" s="29"/>
      <c r="O519" s="29">
        <v>425.52</v>
      </c>
    </row>
    <row r="520" spans="2:15">
      <c r="B520" s="24"/>
      <c r="C520" s="24"/>
      <c r="D520" s="24"/>
      <c r="E520" s="24" t="s">
        <v>121</v>
      </c>
      <c r="F520" s="29"/>
      <c r="G520" s="29"/>
      <c r="H520" s="29"/>
      <c r="I520" s="29"/>
      <c r="J520" s="29"/>
      <c r="K520" s="29"/>
      <c r="L520" s="29"/>
      <c r="M520" s="29"/>
      <c r="N520" s="29"/>
      <c r="O520" s="29"/>
    </row>
    <row r="521" spans="2:15">
      <c r="B521" s="24"/>
      <c r="C521" s="24"/>
      <c r="D521" s="24"/>
      <c r="E521" s="30" t="s">
        <v>123</v>
      </c>
      <c r="F521" s="31">
        <v>0</v>
      </c>
      <c r="G521" s="31">
        <v>0</v>
      </c>
      <c r="H521" s="31">
        <v>425.52</v>
      </c>
      <c r="I521" s="31"/>
      <c r="J521" s="31"/>
      <c r="K521" s="31"/>
      <c r="L521" s="31"/>
      <c r="M521" s="31"/>
      <c r="N521" s="31"/>
      <c r="O521" s="31">
        <v>425.52</v>
      </c>
    </row>
    <row r="522" spans="2:15">
      <c r="B522" s="24"/>
      <c r="C522" s="24"/>
      <c r="D522" s="24" t="s">
        <v>487</v>
      </c>
      <c r="E522" s="24" t="s">
        <v>113</v>
      </c>
      <c r="F522" s="29">
        <v>0</v>
      </c>
      <c r="G522" s="29">
        <v>0</v>
      </c>
      <c r="H522" s="29">
        <v>425.52</v>
      </c>
      <c r="I522" s="29"/>
      <c r="J522" s="29"/>
      <c r="K522" s="29"/>
      <c r="L522" s="29"/>
      <c r="M522" s="29"/>
      <c r="N522" s="29"/>
      <c r="O522" s="29">
        <v>425.52</v>
      </c>
    </row>
    <row r="523" spans="2:15">
      <c r="B523" s="24"/>
      <c r="C523" s="24"/>
      <c r="D523" s="24"/>
      <c r="E523" s="24" t="s">
        <v>115</v>
      </c>
      <c r="F523" s="29"/>
      <c r="G523" s="29"/>
      <c r="H523" s="29"/>
      <c r="I523" s="29"/>
      <c r="J523" s="29"/>
      <c r="K523" s="29"/>
      <c r="L523" s="29"/>
      <c r="M523" s="29"/>
      <c r="N523" s="29"/>
      <c r="O523" s="29"/>
    </row>
    <row r="524" spans="2:15">
      <c r="B524" s="24"/>
      <c r="C524" s="24"/>
      <c r="D524" s="24"/>
      <c r="E524" s="30" t="s">
        <v>117</v>
      </c>
      <c r="F524" s="31">
        <v>0</v>
      </c>
      <c r="G524" s="31">
        <v>0</v>
      </c>
      <c r="H524" s="31">
        <v>425.52</v>
      </c>
      <c r="I524" s="31"/>
      <c r="J524" s="31"/>
      <c r="K524" s="31"/>
      <c r="L524" s="31"/>
      <c r="M524" s="31"/>
      <c r="N524" s="31"/>
      <c r="O524" s="31">
        <v>425.52</v>
      </c>
    </row>
    <row r="525" spans="2:15">
      <c r="B525" s="24"/>
      <c r="C525" s="24"/>
      <c r="D525" s="24"/>
      <c r="E525" s="24" t="s">
        <v>119</v>
      </c>
      <c r="F525" s="29">
        <v>0</v>
      </c>
      <c r="G525" s="29">
        <v>0</v>
      </c>
      <c r="H525" s="29">
        <v>425.52</v>
      </c>
      <c r="I525" s="29"/>
      <c r="J525" s="29"/>
      <c r="K525" s="29"/>
      <c r="L525" s="29"/>
      <c r="M525" s="29"/>
      <c r="N525" s="29"/>
      <c r="O525" s="29">
        <v>425.52</v>
      </c>
    </row>
    <row r="526" spans="2:15">
      <c r="B526" s="24"/>
      <c r="C526" s="24"/>
      <c r="D526" s="24"/>
      <c r="E526" s="24" t="s">
        <v>121</v>
      </c>
      <c r="F526" s="29"/>
      <c r="G526" s="29"/>
      <c r="H526" s="29"/>
      <c r="I526" s="29"/>
      <c r="J526" s="29"/>
      <c r="K526" s="29"/>
      <c r="L526" s="29"/>
      <c r="M526" s="29"/>
      <c r="N526" s="29"/>
      <c r="O526" s="29"/>
    </row>
    <row r="527" spans="2:15">
      <c r="B527" s="24"/>
      <c r="C527" s="24"/>
      <c r="D527" s="24"/>
      <c r="E527" s="30" t="s">
        <v>123</v>
      </c>
      <c r="F527" s="31">
        <v>0</v>
      </c>
      <c r="G527" s="31">
        <v>0</v>
      </c>
      <c r="H527" s="31">
        <v>425.52</v>
      </c>
      <c r="I527" s="31"/>
      <c r="J527" s="31"/>
      <c r="K527" s="31"/>
      <c r="L527" s="31"/>
      <c r="M527" s="31"/>
      <c r="N527" s="31"/>
      <c r="O527" s="31">
        <v>425.52</v>
      </c>
    </row>
    <row r="528" spans="2:15">
      <c r="B528" s="24"/>
      <c r="C528" s="24"/>
      <c r="D528" s="24" t="s">
        <v>491</v>
      </c>
      <c r="E528" s="24" t="s">
        <v>113</v>
      </c>
      <c r="F528" s="29">
        <v>0</v>
      </c>
      <c r="G528" s="29">
        <v>0</v>
      </c>
      <c r="H528" s="29">
        <v>425.52</v>
      </c>
      <c r="I528" s="29"/>
      <c r="J528" s="29"/>
      <c r="K528" s="29"/>
      <c r="L528" s="29"/>
      <c r="M528" s="29"/>
      <c r="N528" s="29"/>
      <c r="O528" s="29">
        <v>425.52</v>
      </c>
    </row>
    <row r="529" spans="2:15">
      <c r="B529" s="24"/>
      <c r="C529" s="24"/>
      <c r="D529" s="24"/>
      <c r="E529" s="24" t="s">
        <v>115</v>
      </c>
      <c r="F529" s="29"/>
      <c r="G529" s="29"/>
      <c r="H529" s="29"/>
      <c r="I529" s="29"/>
      <c r="J529" s="29"/>
      <c r="K529" s="29"/>
      <c r="L529" s="29"/>
      <c r="M529" s="29"/>
      <c r="N529" s="29"/>
      <c r="O529" s="29"/>
    </row>
    <row r="530" spans="2:15">
      <c r="B530" s="24"/>
      <c r="C530" s="24"/>
      <c r="D530" s="24"/>
      <c r="E530" s="30" t="s">
        <v>117</v>
      </c>
      <c r="F530" s="31">
        <v>0</v>
      </c>
      <c r="G530" s="31">
        <v>0</v>
      </c>
      <c r="H530" s="31">
        <v>425.52</v>
      </c>
      <c r="I530" s="31"/>
      <c r="J530" s="31"/>
      <c r="K530" s="31"/>
      <c r="L530" s="31"/>
      <c r="M530" s="31"/>
      <c r="N530" s="31"/>
      <c r="O530" s="31">
        <v>425.52</v>
      </c>
    </row>
    <row r="531" spans="2:15">
      <c r="B531" s="24"/>
      <c r="C531" s="24"/>
      <c r="D531" s="24"/>
      <c r="E531" s="24" t="s">
        <v>119</v>
      </c>
      <c r="F531" s="29">
        <v>0</v>
      </c>
      <c r="G531" s="29">
        <v>0</v>
      </c>
      <c r="H531" s="29">
        <v>425.52</v>
      </c>
      <c r="I531" s="29"/>
      <c r="J531" s="29"/>
      <c r="K531" s="29"/>
      <c r="L531" s="29"/>
      <c r="M531" s="29"/>
      <c r="N531" s="29"/>
      <c r="O531" s="29">
        <v>425.52</v>
      </c>
    </row>
    <row r="532" spans="2:15">
      <c r="B532" s="24"/>
      <c r="C532" s="24"/>
      <c r="D532" s="24"/>
      <c r="E532" s="24" t="s">
        <v>121</v>
      </c>
      <c r="F532" s="29"/>
      <c r="G532" s="29"/>
      <c r="H532" s="29"/>
      <c r="I532" s="29"/>
      <c r="J532" s="29"/>
      <c r="K532" s="29"/>
      <c r="L532" s="29"/>
      <c r="M532" s="29"/>
      <c r="N532" s="29"/>
      <c r="O532" s="29"/>
    </row>
    <row r="533" spans="2:15">
      <c r="B533" s="24"/>
      <c r="C533" s="24"/>
      <c r="D533" s="24"/>
      <c r="E533" s="30" t="s">
        <v>123</v>
      </c>
      <c r="F533" s="31">
        <v>0</v>
      </c>
      <c r="G533" s="31">
        <v>0</v>
      </c>
      <c r="H533" s="31">
        <v>425.52</v>
      </c>
      <c r="I533" s="31"/>
      <c r="J533" s="31"/>
      <c r="K533" s="31"/>
      <c r="L533" s="31"/>
      <c r="M533" s="31"/>
      <c r="N533" s="31"/>
      <c r="O533" s="31">
        <v>425.52</v>
      </c>
    </row>
    <row r="534" spans="2:15">
      <c r="B534" s="24"/>
      <c r="C534" s="24"/>
      <c r="D534" s="24" t="s">
        <v>495</v>
      </c>
      <c r="E534" s="24" t="s">
        <v>113</v>
      </c>
      <c r="F534" s="29">
        <v>0</v>
      </c>
      <c r="G534" s="29">
        <v>0</v>
      </c>
      <c r="H534" s="29">
        <v>425.52</v>
      </c>
      <c r="I534" s="29"/>
      <c r="J534" s="29"/>
      <c r="K534" s="29"/>
      <c r="L534" s="29"/>
      <c r="M534" s="29"/>
      <c r="N534" s="29"/>
      <c r="O534" s="29">
        <v>425.52</v>
      </c>
    </row>
    <row r="535" spans="2:15">
      <c r="B535" s="24"/>
      <c r="C535" s="24"/>
      <c r="D535" s="24"/>
      <c r="E535" s="24" t="s">
        <v>115</v>
      </c>
      <c r="F535" s="29"/>
      <c r="G535" s="29"/>
      <c r="H535" s="29"/>
      <c r="I535" s="29"/>
      <c r="J535" s="29"/>
      <c r="K535" s="29"/>
      <c r="L535" s="29"/>
      <c r="M535" s="29"/>
      <c r="N535" s="29"/>
      <c r="O535" s="29"/>
    </row>
    <row r="536" spans="2:15">
      <c r="B536" s="24"/>
      <c r="C536" s="24"/>
      <c r="D536" s="24"/>
      <c r="E536" s="30" t="s">
        <v>117</v>
      </c>
      <c r="F536" s="31">
        <v>0</v>
      </c>
      <c r="G536" s="31">
        <v>0</v>
      </c>
      <c r="H536" s="31">
        <v>425.52</v>
      </c>
      <c r="I536" s="31"/>
      <c r="J536" s="31"/>
      <c r="K536" s="31"/>
      <c r="L536" s="31"/>
      <c r="M536" s="31"/>
      <c r="N536" s="31"/>
      <c r="O536" s="31">
        <v>425.52</v>
      </c>
    </row>
    <row r="537" spans="2:15">
      <c r="B537" s="24"/>
      <c r="C537" s="24"/>
      <c r="D537" s="24"/>
      <c r="E537" s="24" t="s">
        <v>119</v>
      </c>
      <c r="F537" s="29">
        <v>0</v>
      </c>
      <c r="G537" s="29">
        <v>0</v>
      </c>
      <c r="H537" s="29">
        <v>425.52</v>
      </c>
      <c r="I537" s="29"/>
      <c r="J537" s="29"/>
      <c r="K537" s="29"/>
      <c r="L537" s="29"/>
      <c r="M537" s="29"/>
      <c r="N537" s="29"/>
      <c r="O537" s="29">
        <v>425.52</v>
      </c>
    </row>
    <row r="538" spans="2:15">
      <c r="B538" s="24"/>
      <c r="C538" s="24"/>
      <c r="D538" s="24"/>
      <c r="E538" s="24" t="s">
        <v>121</v>
      </c>
      <c r="F538" s="29"/>
      <c r="G538" s="29"/>
      <c r="H538" s="29"/>
      <c r="I538" s="29"/>
      <c r="J538" s="29"/>
      <c r="K538" s="29"/>
      <c r="L538" s="29"/>
      <c r="M538" s="29"/>
      <c r="N538" s="29"/>
      <c r="O538" s="29"/>
    </row>
    <row r="539" spans="2:15">
      <c r="B539" s="24"/>
      <c r="C539" s="24"/>
      <c r="D539" s="24"/>
      <c r="E539" s="30" t="s">
        <v>123</v>
      </c>
      <c r="F539" s="31">
        <v>0</v>
      </c>
      <c r="G539" s="31">
        <v>0</v>
      </c>
      <c r="H539" s="31">
        <v>425.52</v>
      </c>
      <c r="I539" s="31"/>
      <c r="J539" s="31"/>
      <c r="K539" s="31"/>
      <c r="L539" s="31"/>
      <c r="M539" s="31"/>
      <c r="N539" s="31"/>
      <c r="O539" s="31">
        <v>425.52</v>
      </c>
    </row>
    <row r="540" spans="2:15">
      <c r="B540" s="24"/>
      <c r="C540" s="24"/>
      <c r="D540" s="24" t="s">
        <v>499</v>
      </c>
      <c r="E540" s="24" t="s">
        <v>113</v>
      </c>
      <c r="F540" s="29">
        <v>0</v>
      </c>
      <c r="G540" s="29">
        <v>0</v>
      </c>
      <c r="H540" s="29">
        <v>425.52</v>
      </c>
      <c r="I540" s="29"/>
      <c r="J540" s="29"/>
      <c r="K540" s="29"/>
      <c r="L540" s="29"/>
      <c r="M540" s="29"/>
      <c r="N540" s="29"/>
      <c r="O540" s="29">
        <v>425.52</v>
      </c>
    </row>
    <row r="541" spans="2:15">
      <c r="B541" s="24"/>
      <c r="C541" s="24"/>
      <c r="D541" s="24"/>
      <c r="E541" s="24" t="s">
        <v>115</v>
      </c>
      <c r="F541" s="29"/>
      <c r="G541" s="29"/>
      <c r="H541" s="29"/>
      <c r="I541" s="29"/>
      <c r="J541" s="29"/>
      <c r="K541" s="29"/>
      <c r="L541" s="29"/>
      <c r="M541" s="29"/>
      <c r="N541" s="29"/>
      <c r="O541" s="29"/>
    </row>
    <row r="542" spans="2:15">
      <c r="B542" s="24"/>
      <c r="C542" s="24"/>
      <c r="D542" s="24"/>
      <c r="E542" s="30" t="s">
        <v>117</v>
      </c>
      <c r="F542" s="31">
        <v>0</v>
      </c>
      <c r="G542" s="31">
        <v>0</v>
      </c>
      <c r="H542" s="31">
        <v>425.52</v>
      </c>
      <c r="I542" s="31"/>
      <c r="J542" s="31"/>
      <c r="K542" s="31"/>
      <c r="L542" s="31"/>
      <c r="M542" s="31"/>
      <c r="N542" s="31"/>
      <c r="O542" s="31">
        <v>425.52</v>
      </c>
    </row>
    <row r="543" spans="2:15">
      <c r="B543" s="24"/>
      <c r="C543" s="24"/>
      <c r="D543" s="24"/>
      <c r="E543" s="24" t="s">
        <v>119</v>
      </c>
      <c r="F543" s="29">
        <v>0</v>
      </c>
      <c r="G543" s="29">
        <v>0</v>
      </c>
      <c r="H543" s="29">
        <v>425.52</v>
      </c>
      <c r="I543" s="29"/>
      <c r="J543" s="29"/>
      <c r="K543" s="29"/>
      <c r="L543" s="29"/>
      <c r="M543" s="29"/>
      <c r="N543" s="29"/>
      <c r="O543" s="29">
        <v>425.52</v>
      </c>
    </row>
    <row r="544" spans="2:15">
      <c r="B544" s="24"/>
      <c r="C544" s="24"/>
      <c r="D544" s="24"/>
      <c r="E544" s="24" t="s">
        <v>121</v>
      </c>
      <c r="F544" s="29"/>
      <c r="G544" s="29"/>
      <c r="H544" s="29"/>
      <c r="I544" s="29"/>
      <c r="J544" s="29"/>
      <c r="K544" s="29"/>
      <c r="L544" s="29"/>
      <c r="M544" s="29"/>
      <c r="N544" s="29"/>
      <c r="O544" s="29"/>
    </row>
    <row r="545" spans="2:15">
      <c r="B545" s="24"/>
      <c r="C545" s="24"/>
      <c r="D545" s="24"/>
      <c r="E545" s="30" t="s">
        <v>123</v>
      </c>
      <c r="F545" s="31">
        <v>0</v>
      </c>
      <c r="G545" s="31">
        <v>0</v>
      </c>
      <c r="H545" s="31">
        <v>425.52</v>
      </c>
      <c r="I545" s="31"/>
      <c r="J545" s="31"/>
      <c r="K545" s="31"/>
      <c r="L545" s="31"/>
      <c r="M545" s="31"/>
      <c r="N545" s="31"/>
      <c r="O545" s="31">
        <v>425.52</v>
      </c>
    </row>
    <row r="546" spans="2:15">
      <c r="B546" s="24"/>
      <c r="C546" s="24"/>
      <c r="D546" s="24" t="s">
        <v>503</v>
      </c>
      <c r="E546" s="24" t="s">
        <v>113</v>
      </c>
      <c r="F546" s="29">
        <v>0</v>
      </c>
      <c r="G546" s="29">
        <v>0</v>
      </c>
      <c r="H546" s="29">
        <v>425.52</v>
      </c>
      <c r="I546" s="29"/>
      <c r="J546" s="29"/>
      <c r="K546" s="29"/>
      <c r="L546" s="29"/>
      <c r="M546" s="29"/>
      <c r="N546" s="29"/>
      <c r="O546" s="29">
        <v>425.52</v>
      </c>
    </row>
    <row r="547" spans="2:15">
      <c r="B547" s="24"/>
      <c r="C547" s="24"/>
      <c r="D547" s="24"/>
      <c r="E547" s="24" t="s">
        <v>115</v>
      </c>
      <c r="F547" s="29"/>
      <c r="G547" s="29"/>
      <c r="H547" s="29"/>
      <c r="I547" s="29"/>
      <c r="J547" s="29"/>
      <c r="K547" s="29"/>
      <c r="L547" s="29"/>
      <c r="M547" s="29"/>
      <c r="N547" s="29"/>
      <c r="O547" s="29"/>
    </row>
    <row r="548" spans="2:15">
      <c r="B548" s="24"/>
      <c r="C548" s="24"/>
      <c r="D548" s="24"/>
      <c r="E548" s="30" t="s">
        <v>117</v>
      </c>
      <c r="F548" s="31">
        <v>0</v>
      </c>
      <c r="G548" s="31">
        <v>0</v>
      </c>
      <c r="H548" s="31">
        <v>425.52</v>
      </c>
      <c r="I548" s="31"/>
      <c r="J548" s="31"/>
      <c r="K548" s="31"/>
      <c r="L548" s="31"/>
      <c r="M548" s="31"/>
      <c r="N548" s="31"/>
      <c r="O548" s="31">
        <v>425.52</v>
      </c>
    </row>
    <row r="549" spans="2:15">
      <c r="B549" s="24"/>
      <c r="C549" s="24"/>
      <c r="D549" s="24"/>
      <c r="E549" s="24" t="s">
        <v>119</v>
      </c>
      <c r="F549" s="29">
        <v>0</v>
      </c>
      <c r="G549" s="29">
        <v>0</v>
      </c>
      <c r="H549" s="29">
        <v>425.52</v>
      </c>
      <c r="I549" s="29"/>
      <c r="J549" s="29"/>
      <c r="K549" s="29"/>
      <c r="L549" s="29"/>
      <c r="M549" s="29"/>
      <c r="N549" s="29"/>
      <c r="O549" s="29">
        <v>425.52</v>
      </c>
    </row>
    <row r="550" spans="2:15">
      <c r="B550" s="24"/>
      <c r="C550" s="24"/>
      <c r="D550" s="24"/>
      <c r="E550" s="24" t="s">
        <v>121</v>
      </c>
      <c r="F550" s="29"/>
      <c r="G550" s="29"/>
      <c r="H550" s="29"/>
      <c r="I550" s="29"/>
      <c r="J550" s="29"/>
      <c r="K550" s="29"/>
      <c r="L550" s="29"/>
      <c r="M550" s="29"/>
      <c r="N550" s="29"/>
      <c r="O550" s="29"/>
    </row>
    <row r="551" spans="2:15">
      <c r="B551" s="24"/>
      <c r="C551" s="24"/>
      <c r="D551" s="24"/>
      <c r="E551" s="30" t="s">
        <v>123</v>
      </c>
      <c r="F551" s="31">
        <v>0</v>
      </c>
      <c r="G551" s="31">
        <v>0</v>
      </c>
      <c r="H551" s="31">
        <v>425.52</v>
      </c>
      <c r="I551" s="31"/>
      <c r="J551" s="31"/>
      <c r="K551" s="31"/>
      <c r="L551" s="31"/>
      <c r="M551" s="31"/>
      <c r="N551" s="31"/>
      <c r="O551" s="31">
        <v>425.52</v>
      </c>
    </row>
    <row r="552" spans="2:15">
      <c r="B552" s="24"/>
      <c r="C552" s="24"/>
      <c r="D552" s="24" t="s">
        <v>507</v>
      </c>
      <c r="E552" s="24" t="s">
        <v>113</v>
      </c>
      <c r="F552" s="29">
        <v>0</v>
      </c>
      <c r="G552" s="29">
        <v>0</v>
      </c>
      <c r="H552" s="29">
        <v>425.52</v>
      </c>
      <c r="I552" s="29"/>
      <c r="J552" s="29"/>
      <c r="K552" s="29"/>
      <c r="L552" s="29"/>
      <c r="M552" s="29"/>
      <c r="N552" s="29"/>
      <c r="O552" s="29">
        <v>425.52</v>
      </c>
    </row>
    <row r="553" spans="2:15">
      <c r="B553" s="24"/>
      <c r="C553" s="24"/>
      <c r="D553" s="24"/>
      <c r="E553" s="24" t="s">
        <v>115</v>
      </c>
      <c r="F553" s="29"/>
      <c r="G553" s="29"/>
      <c r="H553" s="29"/>
      <c r="I553" s="29"/>
      <c r="J553" s="29"/>
      <c r="K553" s="29"/>
      <c r="L553" s="29"/>
      <c r="M553" s="29"/>
      <c r="N553" s="29"/>
      <c r="O553" s="29"/>
    </row>
    <row r="554" spans="2:15">
      <c r="B554" s="24"/>
      <c r="C554" s="24"/>
      <c r="D554" s="24"/>
      <c r="E554" s="30" t="s">
        <v>117</v>
      </c>
      <c r="F554" s="31">
        <v>0</v>
      </c>
      <c r="G554" s="31">
        <v>0</v>
      </c>
      <c r="H554" s="31">
        <v>425.52</v>
      </c>
      <c r="I554" s="31"/>
      <c r="J554" s="31"/>
      <c r="K554" s="31"/>
      <c r="L554" s="31"/>
      <c r="M554" s="31"/>
      <c r="N554" s="31"/>
      <c r="O554" s="31">
        <v>425.52</v>
      </c>
    </row>
    <row r="555" spans="2:15">
      <c r="B555" s="24"/>
      <c r="C555" s="24"/>
      <c r="D555" s="24"/>
      <c r="E555" s="24" t="s">
        <v>119</v>
      </c>
      <c r="F555" s="29">
        <v>0</v>
      </c>
      <c r="G555" s="29">
        <v>0</v>
      </c>
      <c r="H555" s="29">
        <v>425.52</v>
      </c>
      <c r="I555" s="29"/>
      <c r="J555" s="29"/>
      <c r="K555" s="29"/>
      <c r="L555" s="29"/>
      <c r="M555" s="29"/>
      <c r="N555" s="29"/>
      <c r="O555" s="29">
        <v>425.52</v>
      </c>
    </row>
    <row r="556" spans="2:15">
      <c r="B556" s="24"/>
      <c r="C556" s="24"/>
      <c r="D556" s="24"/>
      <c r="E556" s="24" t="s">
        <v>121</v>
      </c>
      <c r="F556" s="29"/>
      <c r="G556" s="29"/>
      <c r="H556" s="29"/>
      <c r="I556" s="29"/>
      <c r="J556" s="29"/>
      <c r="K556" s="29"/>
      <c r="L556" s="29"/>
      <c r="M556" s="29"/>
      <c r="N556" s="29"/>
      <c r="O556" s="29"/>
    </row>
    <row r="557" spans="2:15">
      <c r="B557" s="24"/>
      <c r="C557" s="24"/>
      <c r="D557" s="24"/>
      <c r="E557" s="30" t="s">
        <v>123</v>
      </c>
      <c r="F557" s="31">
        <v>0</v>
      </c>
      <c r="G557" s="31">
        <v>0</v>
      </c>
      <c r="H557" s="31">
        <v>425.52</v>
      </c>
      <c r="I557" s="31"/>
      <c r="J557" s="31"/>
      <c r="K557" s="31"/>
      <c r="L557" s="31"/>
      <c r="M557" s="31"/>
      <c r="N557" s="31"/>
      <c r="O557" s="31">
        <v>425.52</v>
      </c>
    </row>
    <row r="558" spans="2:15">
      <c r="B558" s="24"/>
      <c r="C558" s="24"/>
      <c r="D558" s="24" t="s">
        <v>511</v>
      </c>
      <c r="E558" s="24" t="s">
        <v>113</v>
      </c>
      <c r="F558" s="29">
        <v>0</v>
      </c>
      <c r="G558" s="29">
        <v>0</v>
      </c>
      <c r="H558" s="29">
        <v>425.52</v>
      </c>
      <c r="I558" s="29"/>
      <c r="J558" s="29"/>
      <c r="K558" s="29"/>
      <c r="L558" s="29"/>
      <c r="M558" s="29"/>
      <c r="N558" s="29"/>
      <c r="O558" s="29">
        <v>425.52</v>
      </c>
    </row>
    <row r="559" spans="2:15">
      <c r="B559" s="24"/>
      <c r="C559" s="24"/>
      <c r="D559" s="24"/>
      <c r="E559" s="24" t="s">
        <v>115</v>
      </c>
      <c r="F559" s="29"/>
      <c r="G559" s="29"/>
      <c r="H559" s="29"/>
      <c r="I559" s="29"/>
      <c r="J559" s="29"/>
      <c r="K559" s="29"/>
      <c r="L559" s="29"/>
      <c r="M559" s="29"/>
      <c r="N559" s="29"/>
      <c r="O559" s="29"/>
    </row>
    <row r="560" spans="2:15">
      <c r="B560" s="24"/>
      <c r="C560" s="24"/>
      <c r="D560" s="24"/>
      <c r="E560" s="30" t="s">
        <v>117</v>
      </c>
      <c r="F560" s="31">
        <v>0</v>
      </c>
      <c r="G560" s="31">
        <v>0</v>
      </c>
      <c r="H560" s="31">
        <v>425.52</v>
      </c>
      <c r="I560" s="31"/>
      <c r="J560" s="31"/>
      <c r="K560" s="31"/>
      <c r="L560" s="31"/>
      <c r="M560" s="31"/>
      <c r="N560" s="31"/>
      <c r="O560" s="31">
        <v>425.52</v>
      </c>
    </row>
    <row r="561" spans="2:15">
      <c r="B561" s="24"/>
      <c r="C561" s="24"/>
      <c r="D561" s="24"/>
      <c r="E561" s="24" t="s">
        <v>119</v>
      </c>
      <c r="F561" s="29">
        <v>0</v>
      </c>
      <c r="G561" s="29">
        <v>0</v>
      </c>
      <c r="H561" s="29">
        <v>425.52</v>
      </c>
      <c r="I561" s="29"/>
      <c r="J561" s="29"/>
      <c r="K561" s="29"/>
      <c r="L561" s="29"/>
      <c r="M561" s="29"/>
      <c r="N561" s="29"/>
      <c r="O561" s="29">
        <v>425.52</v>
      </c>
    </row>
    <row r="562" spans="2:15">
      <c r="B562" s="24"/>
      <c r="C562" s="24"/>
      <c r="D562" s="24"/>
      <c r="E562" s="24" t="s">
        <v>121</v>
      </c>
      <c r="F562" s="29"/>
      <c r="G562" s="29"/>
      <c r="H562" s="29"/>
      <c r="I562" s="29"/>
      <c r="J562" s="29"/>
      <c r="K562" s="29"/>
      <c r="L562" s="29"/>
      <c r="M562" s="29"/>
      <c r="N562" s="29"/>
      <c r="O562" s="29"/>
    </row>
    <row r="563" spans="2:15">
      <c r="B563" s="24"/>
      <c r="C563" s="24"/>
      <c r="D563" s="24"/>
      <c r="E563" s="30" t="s">
        <v>123</v>
      </c>
      <c r="F563" s="31">
        <v>0</v>
      </c>
      <c r="G563" s="31">
        <v>0</v>
      </c>
      <c r="H563" s="31">
        <v>425.52</v>
      </c>
      <c r="I563" s="31"/>
      <c r="J563" s="31"/>
      <c r="K563" s="31"/>
      <c r="L563" s="31"/>
      <c r="M563" s="31"/>
      <c r="N563" s="31"/>
      <c r="O563" s="31">
        <v>425.52</v>
      </c>
    </row>
    <row r="564" spans="2:15">
      <c r="B564" s="24"/>
      <c r="C564" s="24"/>
      <c r="D564" s="24" t="s">
        <v>515</v>
      </c>
      <c r="E564" s="24" t="s">
        <v>113</v>
      </c>
      <c r="F564" s="29">
        <v>0</v>
      </c>
      <c r="G564" s="29">
        <v>0</v>
      </c>
      <c r="H564" s="29">
        <v>425.52</v>
      </c>
      <c r="I564" s="29"/>
      <c r="J564" s="29"/>
      <c r="K564" s="29"/>
      <c r="L564" s="29"/>
      <c r="M564" s="29"/>
      <c r="N564" s="29"/>
      <c r="O564" s="29">
        <v>425.52</v>
      </c>
    </row>
    <row r="565" spans="2:15">
      <c r="B565" s="24"/>
      <c r="C565" s="24"/>
      <c r="D565" s="24"/>
      <c r="E565" s="24" t="s">
        <v>115</v>
      </c>
      <c r="F565" s="29"/>
      <c r="G565" s="29"/>
      <c r="H565" s="29"/>
      <c r="I565" s="29"/>
      <c r="J565" s="29"/>
      <c r="K565" s="29"/>
      <c r="L565" s="29"/>
      <c r="M565" s="29"/>
      <c r="N565" s="29"/>
      <c r="O565" s="29"/>
    </row>
    <row r="566" spans="2:15">
      <c r="B566" s="24"/>
      <c r="C566" s="24"/>
      <c r="D566" s="24"/>
      <c r="E566" s="30" t="s">
        <v>117</v>
      </c>
      <c r="F566" s="31">
        <v>0</v>
      </c>
      <c r="G566" s="31">
        <v>0</v>
      </c>
      <c r="H566" s="31">
        <v>425.52</v>
      </c>
      <c r="I566" s="31"/>
      <c r="J566" s="31"/>
      <c r="K566" s="31"/>
      <c r="L566" s="31"/>
      <c r="M566" s="31"/>
      <c r="N566" s="31"/>
      <c r="O566" s="31">
        <v>425.52</v>
      </c>
    </row>
    <row r="567" spans="2:15">
      <c r="B567" s="24"/>
      <c r="C567" s="24"/>
      <c r="D567" s="24"/>
      <c r="E567" s="24" t="s">
        <v>119</v>
      </c>
      <c r="F567" s="29">
        <v>0</v>
      </c>
      <c r="G567" s="29">
        <v>0</v>
      </c>
      <c r="H567" s="29">
        <v>425.52</v>
      </c>
      <c r="I567" s="29"/>
      <c r="J567" s="29"/>
      <c r="K567" s="29"/>
      <c r="L567" s="29"/>
      <c r="M567" s="29"/>
      <c r="N567" s="29"/>
      <c r="O567" s="29">
        <v>425.52</v>
      </c>
    </row>
    <row r="568" spans="2:15">
      <c r="B568" s="24"/>
      <c r="C568" s="24"/>
      <c r="D568" s="24"/>
      <c r="E568" s="24" t="s">
        <v>121</v>
      </c>
      <c r="F568" s="29"/>
      <c r="G568" s="29"/>
      <c r="H568" s="29"/>
      <c r="I568" s="29"/>
      <c r="J568" s="29"/>
      <c r="K568" s="29"/>
      <c r="L568" s="29"/>
      <c r="M568" s="29"/>
      <c r="N568" s="29"/>
      <c r="O568" s="29"/>
    </row>
    <row r="569" spans="2:15">
      <c r="B569" s="24"/>
      <c r="C569" s="24"/>
      <c r="D569" s="24"/>
      <c r="E569" s="30" t="s">
        <v>123</v>
      </c>
      <c r="F569" s="31">
        <v>0</v>
      </c>
      <c r="G569" s="31">
        <v>0</v>
      </c>
      <c r="H569" s="31">
        <v>425.52</v>
      </c>
      <c r="I569" s="31"/>
      <c r="J569" s="31"/>
      <c r="K569" s="31"/>
      <c r="L569" s="31"/>
      <c r="M569" s="31"/>
      <c r="N569" s="31"/>
      <c r="O569" s="31">
        <v>425.52</v>
      </c>
    </row>
    <row r="570" spans="2:15">
      <c r="B570" s="24"/>
      <c r="C570" s="24"/>
      <c r="D570" s="24" t="s">
        <v>519</v>
      </c>
      <c r="E570" s="24" t="s">
        <v>113</v>
      </c>
      <c r="F570" s="29">
        <v>0</v>
      </c>
      <c r="G570" s="29">
        <v>0</v>
      </c>
      <c r="H570" s="29">
        <v>425.52</v>
      </c>
      <c r="I570" s="29"/>
      <c r="J570" s="29"/>
      <c r="K570" s="29"/>
      <c r="L570" s="29"/>
      <c r="M570" s="29"/>
      <c r="N570" s="29"/>
      <c r="O570" s="29">
        <v>425.52</v>
      </c>
    </row>
    <row r="571" spans="2:15">
      <c r="B571" s="24"/>
      <c r="C571" s="24"/>
      <c r="D571" s="24"/>
      <c r="E571" s="24" t="s">
        <v>115</v>
      </c>
      <c r="F571" s="29"/>
      <c r="G571" s="29"/>
      <c r="H571" s="29"/>
      <c r="I571" s="29"/>
      <c r="J571" s="29"/>
      <c r="K571" s="29"/>
      <c r="L571" s="29"/>
      <c r="M571" s="29"/>
      <c r="N571" s="29"/>
      <c r="O571" s="29"/>
    </row>
    <row r="572" spans="2:15">
      <c r="B572" s="24"/>
      <c r="C572" s="24"/>
      <c r="D572" s="24"/>
      <c r="E572" s="30" t="s">
        <v>117</v>
      </c>
      <c r="F572" s="31">
        <v>0</v>
      </c>
      <c r="G572" s="31">
        <v>0</v>
      </c>
      <c r="H572" s="31">
        <v>425.52</v>
      </c>
      <c r="I572" s="31"/>
      <c r="J572" s="31"/>
      <c r="K572" s="31"/>
      <c r="L572" s="31"/>
      <c r="M572" s="31"/>
      <c r="N572" s="31"/>
      <c r="O572" s="31">
        <v>425.52</v>
      </c>
    </row>
    <row r="573" spans="2:15">
      <c r="B573" s="24"/>
      <c r="C573" s="24"/>
      <c r="D573" s="24"/>
      <c r="E573" s="24" t="s">
        <v>119</v>
      </c>
      <c r="F573" s="29">
        <v>0</v>
      </c>
      <c r="G573" s="29">
        <v>0</v>
      </c>
      <c r="H573" s="29">
        <v>425.52</v>
      </c>
      <c r="I573" s="29"/>
      <c r="J573" s="29"/>
      <c r="K573" s="29"/>
      <c r="L573" s="29"/>
      <c r="M573" s="29"/>
      <c r="N573" s="29"/>
      <c r="O573" s="29">
        <v>425.52</v>
      </c>
    </row>
    <row r="574" spans="2:15">
      <c r="B574" s="24"/>
      <c r="C574" s="24"/>
      <c r="D574" s="24"/>
      <c r="E574" s="24" t="s">
        <v>121</v>
      </c>
      <c r="F574" s="29"/>
      <c r="G574" s="29"/>
      <c r="H574" s="29"/>
      <c r="I574" s="29"/>
      <c r="J574" s="29"/>
      <c r="K574" s="29"/>
      <c r="L574" s="29"/>
      <c r="M574" s="29"/>
      <c r="N574" s="29"/>
      <c r="O574" s="29"/>
    </row>
    <row r="575" spans="2:15">
      <c r="B575" s="24"/>
      <c r="C575" s="24"/>
      <c r="D575" s="24"/>
      <c r="E575" s="30" t="s">
        <v>123</v>
      </c>
      <c r="F575" s="31">
        <v>0</v>
      </c>
      <c r="G575" s="31">
        <v>0</v>
      </c>
      <c r="H575" s="31">
        <v>425.52</v>
      </c>
      <c r="I575" s="31"/>
      <c r="J575" s="31"/>
      <c r="K575" s="31"/>
      <c r="L575" s="31"/>
      <c r="M575" s="31"/>
      <c r="N575" s="31"/>
      <c r="O575" s="31">
        <v>425.52</v>
      </c>
    </row>
    <row r="576" spans="2:15">
      <c r="B576" s="24"/>
      <c r="C576" s="24"/>
      <c r="D576" s="24" t="s">
        <v>523</v>
      </c>
      <c r="E576" s="24" t="s">
        <v>113</v>
      </c>
      <c r="F576" s="29">
        <v>0</v>
      </c>
      <c r="G576" s="29">
        <v>0</v>
      </c>
      <c r="H576" s="29">
        <v>425.52</v>
      </c>
      <c r="I576" s="29"/>
      <c r="J576" s="29"/>
      <c r="K576" s="29"/>
      <c r="L576" s="29"/>
      <c r="M576" s="29"/>
      <c r="N576" s="29"/>
      <c r="O576" s="29">
        <v>425.52</v>
      </c>
    </row>
    <row r="577" spans="2:15">
      <c r="B577" s="24"/>
      <c r="C577" s="24"/>
      <c r="D577" s="24"/>
      <c r="E577" s="24" t="s">
        <v>115</v>
      </c>
      <c r="F577" s="29"/>
      <c r="G577" s="29"/>
      <c r="H577" s="29"/>
      <c r="I577" s="29"/>
      <c r="J577" s="29"/>
      <c r="K577" s="29"/>
      <c r="L577" s="29"/>
      <c r="M577" s="29"/>
      <c r="N577" s="29"/>
      <c r="O577" s="29"/>
    </row>
    <row r="578" spans="2:15">
      <c r="B578" s="24"/>
      <c r="C578" s="24"/>
      <c r="D578" s="24"/>
      <c r="E578" s="30" t="s">
        <v>117</v>
      </c>
      <c r="F578" s="31">
        <v>0</v>
      </c>
      <c r="G578" s="31">
        <v>0</v>
      </c>
      <c r="H578" s="31">
        <v>425.52</v>
      </c>
      <c r="I578" s="31"/>
      <c r="J578" s="31"/>
      <c r="K578" s="31"/>
      <c r="L578" s="31"/>
      <c r="M578" s="31"/>
      <c r="N578" s="31"/>
      <c r="O578" s="31">
        <v>425.52</v>
      </c>
    </row>
    <row r="579" spans="2:15">
      <c r="B579" s="24"/>
      <c r="C579" s="24"/>
      <c r="D579" s="24"/>
      <c r="E579" s="24" t="s">
        <v>119</v>
      </c>
      <c r="F579" s="29">
        <v>0</v>
      </c>
      <c r="G579" s="29">
        <v>0</v>
      </c>
      <c r="H579" s="29">
        <v>425.52</v>
      </c>
      <c r="I579" s="29"/>
      <c r="J579" s="29"/>
      <c r="K579" s="29"/>
      <c r="L579" s="29"/>
      <c r="M579" s="29"/>
      <c r="N579" s="29"/>
      <c r="O579" s="29">
        <v>425.52</v>
      </c>
    </row>
    <row r="580" spans="2:15">
      <c r="B580" s="24"/>
      <c r="C580" s="24"/>
      <c r="D580" s="24"/>
      <c r="E580" s="24" t="s">
        <v>121</v>
      </c>
      <c r="F580" s="29"/>
      <c r="G580" s="29"/>
      <c r="H580" s="29"/>
      <c r="I580" s="29"/>
      <c r="J580" s="29"/>
      <c r="K580" s="29"/>
      <c r="L580" s="29"/>
      <c r="M580" s="29"/>
      <c r="N580" s="29"/>
      <c r="O580" s="29"/>
    </row>
    <row r="581" spans="2:15">
      <c r="B581" s="24"/>
      <c r="C581" s="24"/>
      <c r="D581" s="24"/>
      <c r="E581" s="30" t="s">
        <v>123</v>
      </c>
      <c r="F581" s="31">
        <v>0</v>
      </c>
      <c r="G581" s="31">
        <v>0</v>
      </c>
      <c r="H581" s="31">
        <v>425.52</v>
      </c>
      <c r="I581" s="31"/>
      <c r="J581" s="31"/>
      <c r="K581" s="31"/>
      <c r="L581" s="31"/>
      <c r="M581" s="31"/>
      <c r="N581" s="31"/>
      <c r="O581" s="31">
        <v>425.52</v>
      </c>
    </row>
    <row r="582" spans="2:15">
      <c r="B582" s="24"/>
      <c r="C582" s="24"/>
      <c r="D582" s="24" t="s">
        <v>527</v>
      </c>
      <c r="E582" s="24" t="s">
        <v>113</v>
      </c>
      <c r="F582" s="29">
        <v>0</v>
      </c>
      <c r="G582" s="29">
        <v>0</v>
      </c>
      <c r="H582" s="29">
        <v>425.52</v>
      </c>
      <c r="I582" s="29"/>
      <c r="J582" s="29"/>
      <c r="K582" s="29"/>
      <c r="L582" s="29"/>
      <c r="M582" s="29"/>
      <c r="N582" s="29"/>
      <c r="O582" s="29">
        <v>425.52</v>
      </c>
    </row>
    <row r="583" spans="2:15">
      <c r="B583" s="24"/>
      <c r="C583" s="24"/>
      <c r="D583" s="24"/>
      <c r="E583" s="24" t="s">
        <v>115</v>
      </c>
      <c r="F583" s="29"/>
      <c r="G583" s="29"/>
      <c r="H583" s="29"/>
      <c r="I583" s="29"/>
      <c r="J583" s="29"/>
      <c r="K583" s="29"/>
      <c r="L583" s="29"/>
      <c r="M583" s="29"/>
      <c r="N583" s="29"/>
      <c r="O583" s="29"/>
    </row>
    <row r="584" spans="2:15">
      <c r="B584" s="24"/>
      <c r="C584" s="24"/>
      <c r="D584" s="24"/>
      <c r="E584" s="30" t="s">
        <v>117</v>
      </c>
      <c r="F584" s="31">
        <v>0</v>
      </c>
      <c r="G584" s="31">
        <v>0</v>
      </c>
      <c r="H584" s="31">
        <v>425.52</v>
      </c>
      <c r="I584" s="31"/>
      <c r="J584" s="31"/>
      <c r="K584" s="31"/>
      <c r="L584" s="31"/>
      <c r="M584" s="31"/>
      <c r="N584" s="31"/>
      <c r="O584" s="31">
        <v>425.52</v>
      </c>
    </row>
    <row r="585" spans="2:15">
      <c r="B585" s="24"/>
      <c r="C585" s="24"/>
      <c r="D585" s="24"/>
      <c r="E585" s="24" t="s">
        <v>119</v>
      </c>
      <c r="F585" s="29">
        <v>0</v>
      </c>
      <c r="G585" s="29">
        <v>0</v>
      </c>
      <c r="H585" s="29">
        <v>425.52</v>
      </c>
      <c r="I585" s="29"/>
      <c r="J585" s="29"/>
      <c r="K585" s="29"/>
      <c r="L585" s="29"/>
      <c r="M585" s="29"/>
      <c r="N585" s="29"/>
      <c r="O585" s="29">
        <v>425.52</v>
      </c>
    </row>
    <row r="586" spans="2:15">
      <c r="B586" s="24"/>
      <c r="C586" s="24"/>
      <c r="D586" s="24"/>
      <c r="E586" s="24" t="s">
        <v>121</v>
      </c>
      <c r="F586" s="29"/>
      <c r="G586" s="29"/>
      <c r="H586" s="29"/>
      <c r="I586" s="29"/>
      <c r="J586" s="29"/>
      <c r="K586" s="29"/>
      <c r="L586" s="29"/>
      <c r="M586" s="29"/>
      <c r="N586" s="29"/>
      <c r="O586" s="29"/>
    </row>
    <row r="587" spans="2:15">
      <c r="B587" s="24"/>
      <c r="C587" s="24"/>
      <c r="D587" s="24"/>
      <c r="E587" s="30" t="s">
        <v>123</v>
      </c>
      <c r="F587" s="31">
        <v>0</v>
      </c>
      <c r="G587" s="31">
        <v>0</v>
      </c>
      <c r="H587" s="31">
        <v>425.52</v>
      </c>
      <c r="I587" s="31"/>
      <c r="J587" s="31"/>
      <c r="K587" s="31"/>
      <c r="L587" s="31"/>
      <c r="M587" s="31"/>
      <c r="N587" s="31"/>
      <c r="O587" s="31">
        <v>425.52</v>
      </c>
    </row>
    <row r="588" spans="2:15">
      <c r="B588" s="24" t="s">
        <v>538</v>
      </c>
      <c r="C588" s="24">
        <v>1201</v>
      </c>
      <c r="D588" s="24" t="s">
        <v>540</v>
      </c>
      <c r="E588" s="24" t="s">
        <v>113</v>
      </c>
      <c r="F588" s="29"/>
      <c r="G588" s="29"/>
      <c r="H588" s="29"/>
      <c r="I588" s="29"/>
      <c r="J588" s="29"/>
      <c r="K588" s="29"/>
      <c r="L588" s="29"/>
      <c r="M588" s="29"/>
      <c r="N588" s="29"/>
      <c r="O588" s="29"/>
    </row>
    <row r="589" spans="2:15">
      <c r="B589" s="24"/>
      <c r="C589" s="24"/>
      <c r="D589" s="24"/>
      <c r="E589" s="24" t="s">
        <v>115</v>
      </c>
      <c r="F589" s="29">
        <v>12000</v>
      </c>
      <c r="G589" s="29">
        <v>12000</v>
      </c>
      <c r="H589" s="29">
        <v>12000</v>
      </c>
      <c r="I589" s="29">
        <v>12000</v>
      </c>
      <c r="J589" s="29">
        <v>12000</v>
      </c>
      <c r="K589" s="29">
        <v>12000</v>
      </c>
      <c r="L589" s="29">
        <v>12000</v>
      </c>
      <c r="M589" s="29">
        <v>12000</v>
      </c>
      <c r="N589" s="29">
        <v>12000</v>
      </c>
      <c r="O589" s="29">
        <v>108000</v>
      </c>
    </row>
    <row r="590" spans="2:15">
      <c r="B590" s="24"/>
      <c r="C590" s="24"/>
      <c r="D590" s="24"/>
      <c r="E590" s="30" t="s">
        <v>117</v>
      </c>
      <c r="F590" s="31">
        <v>0</v>
      </c>
      <c r="G590" s="31">
        <v>12000</v>
      </c>
      <c r="H590" s="31">
        <v>12000</v>
      </c>
      <c r="I590" s="31">
        <v>12000</v>
      </c>
      <c r="J590" s="31">
        <v>12000</v>
      </c>
      <c r="K590" s="31">
        <v>12000</v>
      </c>
      <c r="L590" s="31">
        <v>12000</v>
      </c>
      <c r="M590" s="31">
        <v>12000</v>
      </c>
      <c r="N590" s="31">
        <v>12000</v>
      </c>
      <c r="O590" s="31">
        <v>96000</v>
      </c>
    </row>
    <row r="591" spans="2:15">
      <c r="B591" s="24"/>
      <c r="C591" s="24"/>
      <c r="D591" s="24"/>
      <c r="E591" s="24" t="s">
        <v>119</v>
      </c>
      <c r="F591" s="29"/>
      <c r="G591" s="29"/>
      <c r="H591" s="29"/>
      <c r="I591" s="29"/>
      <c r="J591" s="29"/>
      <c r="K591" s="29"/>
      <c r="L591" s="29"/>
      <c r="M591" s="29"/>
      <c r="N591" s="29"/>
      <c r="O591" s="29"/>
    </row>
    <row r="592" spans="2:15">
      <c r="B592" s="24"/>
      <c r="C592" s="24"/>
      <c r="D592" s="24"/>
      <c r="E592" s="24" t="s">
        <v>121</v>
      </c>
      <c r="F592" s="29">
        <v>0</v>
      </c>
      <c r="G592" s="29">
        <v>12000</v>
      </c>
      <c r="H592" s="29">
        <v>12000</v>
      </c>
      <c r="I592" s="29">
        <v>12000</v>
      </c>
      <c r="J592" s="29">
        <v>12000</v>
      </c>
      <c r="K592" s="29">
        <v>12000</v>
      </c>
      <c r="L592" s="29">
        <v>12000</v>
      </c>
      <c r="M592" s="29">
        <v>12000</v>
      </c>
      <c r="N592" s="29">
        <v>12000</v>
      </c>
      <c r="O592" s="29">
        <v>96000</v>
      </c>
    </row>
    <row r="593" spans="2:15">
      <c r="B593" s="24"/>
      <c r="C593" s="24"/>
      <c r="D593" s="24"/>
      <c r="E593" s="30" t="s">
        <v>123</v>
      </c>
      <c r="F593" s="31">
        <v>0</v>
      </c>
      <c r="G593" s="31">
        <v>12000</v>
      </c>
      <c r="H593" s="31">
        <v>12000</v>
      </c>
      <c r="I593" s="31">
        <v>12000</v>
      </c>
      <c r="J593" s="31">
        <v>12000</v>
      </c>
      <c r="K593" s="31">
        <v>12000</v>
      </c>
      <c r="L593" s="31">
        <v>12000</v>
      </c>
      <c r="M593" s="31">
        <v>12000</v>
      </c>
      <c r="N593" s="31">
        <v>12000</v>
      </c>
      <c r="O593" s="31">
        <v>96000</v>
      </c>
    </row>
    <row r="594" spans="2:15">
      <c r="B594" s="24"/>
      <c r="C594" s="24"/>
      <c r="D594" s="24" t="s">
        <v>554</v>
      </c>
      <c r="E594" s="24" t="s">
        <v>113</v>
      </c>
      <c r="F594" s="29"/>
      <c r="G594" s="29"/>
      <c r="H594" s="29"/>
      <c r="I594" s="29"/>
      <c r="J594" s="29"/>
      <c r="K594" s="29"/>
      <c r="L594" s="29"/>
      <c r="M594" s="29"/>
      <c r="N594" s="29"/>
      <c r="O594" s="29"/>
    </row>
    <row r="595" spans="2:15">
      <c r="B595" s="24"/>
      <c r="C595" s="24"/>
      <c r="D595" s="24"/>
      <c r="E595" s="24" t="s">
        <v>115</v>
      </c>
      <c r="F595" s="29">
        <v>2300</v>
      </c>
      <c r="G595" s="29">
        <v>2300</v>
      </c>
      <c r="H595" s="29">
        <v>0</v>
      </c>
      <c r="I595" s="29">
        <v>2300</v>
      </c>
      <c r="J595" s="29">
        <v>2300</v>
      </c>
      <c r="K595" s="29">
        <v>2300</v>
      </c>
      <c r="L595" s="29">
        <v>2300</v>
      </c>
      <c r="M595" s="29"/>
      <c r="N595" s="29"/>
      <c r="O595" s="29">
        <v>13800</v>
      </c>
    </row>
    <row r="596" spans="2:15">
      <c r="B596" s="24"/>
      <c r="C596" s="24"/>
      <c r="D596" s="24"/>
      <c r="E596" s="30" t="s">
        <v>117</v>
      </c>
      <c r="F596" s="31">
        <v>2300</v>
      </c>
      <c r="G596" s="31">
        <v>2300</v>
      </c>
      <c r="H596" s="31">
        <v>0</v>
      </c>
      <c r="I596" s="31">
        <v>2300</v>
      </c>
      <c r="J596" s="31">
        <v>2300</v>
      </c>
      <c r="K596" s="31">
        <v>2300</v>
      </c>
      <c r="L596" s="31">
        <v>2300</v>
      </c>
      <c r="M596" s="31"/>
      <c r="N596" s="31"/>
      <c r="O596" s="31">
        <v>13800</v>
      </c>
    </row>
    <row r="597" spans="2:15">
      <c r="B597" s="24"/>
      <c r="C597" s="24"/>
      <c r="D597" s="24"/>
      <c r="E597" s="24" t="s">
        <v>119</v>
      </c>
      <c r="F597" s="29"/>
      <c r="G597" s="29"/>
      <c r="H597" s="29"/>
      <c r="I597" s="29"/>
      <c r="J597" s="29"/>
      <c r="K597" s="29"/>
      <c r="L597" s="29"/>
      <c r="M597" s="29"/>
      <c r="N597" s="29"/>
      <c r="O597" s="29"/>
    </row>
    <row r="598" spans="2:15">
      <c r="B598" s="24"/>
      <c r="C598" s="24"/>
      <c r="D598" s="24"/>
      <c r="E598" s="24" t="s">
        <v>121</v>
      </c>
      <c r="F598" s="29">
        <v>2300</v>
      </c>
      <c r="G598" s="29">
        <v>2300</v>
      </c>
      <c r="H598" s="29">
        <v>0</v>
      </c>
      <c r="I598" s="29">
        <v>2300</v>
      </c>
      <c r="J598" s="29">
        <v>2300</v>
      </c>
      <c r="K598" s="29">
        <v>2300</v>
      </c>
      <c r="L598" s="29">
        <v>2300</v>
      </c>
      <c r="M598" s="29"/>
      <c r="N598" s="29"/>
      <c r="O598" s="29">
        <v>13800</v>
      </c>
    </row>
    <row r="599" spans="2:15">
      <c r="B599" s="24"/>
      <c r="C599" s="24"/>
      <c r="D599" s="24"/>
      <c r="E599" s="30" t="s">
        <v>123</v>
      </c>
      <c r="F599" s="31">
        <v>2300</v>
      </c>
      <c r="G599" s="31">
        <v>2300</v>
      </c>
      <c r="H599" s="31">
        <v>0</v>
      </c>
      <c r="I599" s="31">
        <v>2300</v>
      </c>
      <c r="J599" s="31">
        <v>2300</v>
      </c>
      <c r="K599" s="31">
        <v>2300</v>
      </c>
      <c r="L599" s="31">
        <v>2300</v>
      </c>
      <c r="M599" s="31"/>
      <c r="N599" s="31"/>
      <c r="O599" s="31">
        <v>13800</v>
      </c>
    </row>
    <row r="600" spans="2:15">
      <c r="B600" s="24" t="s">
        <v>563</v>
      </c>
      <c r="C600" s="24">
        <v>1201</v>
      </c>
      <c r="D600" s="24" t="s">
        <v>565</v>
      </c>
      <c r="E600" s="24" t="s">
        <v>113</v>
      </c>
      <c r="F600" s="29"/>
      <c r="G600" s="29"/>
      <c r="H600" s="29"/>
      <c r="I600" s="29"/>
      <c r="J600" s="29"/>
      <c r="K600" s="29"/>
      <c r="L600" s="29"/>
      <c r="M600" s="29"/>
      <c r="N600" s="29"/>
      <c r="O600" s="29"/>
    </row>
    <row r="601" spans="2:15">
      <c r="B601" s="24"/>
      <c r="C601" s="24"/>
      <c r="D601" s="24"/>
      <c r="E601" s="24" t="s">
        <v>115</v>
      </c>
      <c r="F601" s="29">
        <v>4000</v>
      </c>
      <c r="G601" s="29">
        <v>5000</v>
      </c>
      <c r="H601" s="29">
        <v>60000</v>
      </c>
      <c r="I601" s="29"/>
      <c r="J601" s="29"/>
      <c r="K601" s="29"/>
      <c r="L601" s="29"/>
      <c r="M601" s="29"/>
      <c r="N601" s="29"/>
      <c r="O601" s="29">
        <v>69000</v>
      </c>
    </row>
    <row r="602" spans="2:15">
      <c r="B602" s="24"/>
      <c r="C602" s="24"/>
      <c r="D602" s="24"/>
      <c r="E602" s="30" t="s">
        <v>117</v>
      </c>
      <c r="F602" s="31">
        <v>4000</v>
      </c>
      <c r="G602" s="31">
        <v>5000</v>
      </c>
      <c r="H602" s="31">
        <v>60000</v>
      </c>
      <c r="I602" s="31"/>
      <c r="J602" s="31"/>
      <c r="K602" s="31"/>
      <c r="L602" s="31"/>
      <c r="M602" s="31"/>
      <c r="N602" s="31"/>
      <c r="O602" s="31">
        <v>69000</v>
      </c>
    </row>
    <row r="603" spans="2:15">
      <c r="B603" s="24"/>
      <c r="C603" s="24"/>
      <c r="D603" s="24"/>
      <c r="E603" s="24" t="s">
        <v>119</v>
      </c>
      <c r="F603" s="29"/>
      <c r="G603" s="29"/>
      <c r="H603" s="29"/>
      <c r="I603" s="29"/>
      <c r="J603" s="29"/>
      <c r="K603" s="29"/>
      <c r="L603" s="29"/>
      <c r="M603" s="29"/>
      <c r="N603" s="29"/>
      <c r="O603" s="29"/>
    </row>
    <row r="604" spans="2:15">
      <c r="B604" s="24"/>
      <c r="C604" s="24"/>
      <c r="D604" s="24"/>
      <c r="E604" s="24" t="s">
        <v>121</v>
      </c>
      <c r="F604" s="29">
        <v>4000</v>
      </c>
      <c r="G604" s="29">
        <v>5000</v>
      </c>
      <c r="H604" s="29">
        <v>60000</v>
      </c>
      <c r="I604" s="29"/>
      <c r="J604" s="29"/>
      <c r="K604" s="29"/>
      <c r="L604" s="29"/>
      <c r="M604" s="29"/>
      <c r="N604" s="29"/>
      <c r="O604" s="29">
        <v>69000</v>
      </c>
    </row>
    <row r="605" spans="2:15">
      <c r="B605" s="24"/>
      <c r="C605" s="24"/>
      <c r="D605" s="24"/>
      <c r="E605" s="30" t="s">
        <v>123</v>
      </c>
      <c r="F605" s="31">
        <v>4000</v>
      </c>
      <c r="G605" s="31">
        <v>5000</v>
      </c>
      <c r="H605" s="31">
        <v>60000</v>
      </c>
      <c r="I605" s="31"/>
      <c r="J605" s="31"/>
      <c r="K605" s="31"/>
      <c r="L605" s="31"/>
      <c r="M605" s="31"/>
      <c r="N605" s="31"/>
      <c r="O605" s="31">
        <v>69000</v>
      </c>
    </row>
    <row r="606" spans="2:15">
      <c r="B606" s="24"/>
      <c r="C606" s="24"/>
      <c r="D606" s="24" t="s">
        <v>570</v>
      </c>
      <c r="E606" s="24" t="s">
        <v>113</v>
      </c>
      <c r="F606" s="29"/>
      <c r="G606" s="29"/>
      <c r="H606" s="29"/>
      <c r="I606" s="29"/>
      <c r="J606" s="29"/>
      <c r="K606" s="29"/>
      <c r="L606" s="29"/>
      <c r="M606" s="29"/>
      <c r="N606" s="29"/>
      <c r="O606" s="29"/>
    </row>
    <row r="607" spans="2:15">
      <c r="B607" s="24"/>
      <c r="C607" s="24"/>
      <c r="D607" s="24"/>
      <c r="E607" s="24" t="s">
        <v>115</v>
      </c>
      <c r="F607" s="29">
        <v>0</v>
      </c>
      <c r="G607" s="29">
        <v>0</v>
      </c>
      <c r="H607" s="29">
        <v>3456</v>
      </c>
      <c r="I607" s="29">
        <v>0</v>
      </c>
      <c r="J607" s="29">
        <v>0</v>
      </c>
      <c r="K607" s="29">
        <v>2300</v>
      </c>
      <c r="L607" s="29">
        <v>2300</v>
      </c>
      <c r="M607" s="29">
        <v>2300</v>
      </c>
      <c r="N607" s="29">
        <v>6789</v>
      </c>
      <c r="O607" s="29">
        <v>17145</v>
      </c>
    </row>
    <row r="608" spans="2:15">
      <c r="B608" s="24"/>
      <c r="C608" s="24"/>
      <c r="D608" s="24"/>
      <c r="E608" s="30" t="s">
        <v>117</v>
      </c>
      <c r="F608" s="31">
        <v>0</v>
      </c>
      <c r="G608" s="31">
        <v>0</v>
      </c>
      <c r="H608" s="31">
        <v>3456</v>
      </c>
      <c r="I608" s="31">
        <v>0</v>
      </c>
      <c r="J608" s="31">
        <v>0</v>
      </c>
      <c r="K608" s="31">
        <v>2300</v>
      </c>
      <c r="L608" s="31">
        <v>2300</v>
      </c>
      <c r="M608" s="31">
        <v>2300</v>
      </c>
      <c r="N608" s="31">
        <v>6789</v>
      </c>
      <c r="O608" s="31">
        <v>17145</v>
      </c>
    </row>
    <row r="609" spans="2:15">
      <c r="B609" s="24"/>
      <c r="C609" s="24"/>
      <c r="D609" s="24"/>
      <c r="E609" s="24" t="s">
        <v>119</v>
      </c>
      <c r="F609" s="29"/>
      <c r="G609" s="29"/>
      <c r="H609" s="29"/>
      <c r="I609" s="29"/>
      <c r="J609" s="29"/>
      <c r="K609" s="29"/>
      <c r="L609" s="29"/>
      <c r="M609" s="29"/>
      <c r="N609" s="29"/>
      <c r="O609" s="29"/>
    </row>
    <row r="610" spans="2:15">
      <c r="B610" s="24"/>
      <c r="C610" s="24"/>
      <c r="D610" s="24"/>
      <c r="E610" s="24" t="s">
        <v>121</v>
      </c>
      <c r="F610" s="29">
        <v>0</v>
      </c>
      <c r="G610" s="29">
        <v>0</v>
      </c>
      <c r="H610" s="29">
        <v>3456</v>
      </c>
      <c r="I610" s="29">
        <v>0</v>
      </c>
      <c r="J610" s="29">
        <v>0</v>
      </c>
      <c r="K610" s="29">
        <v>2300</v>
      </c>
      <c r="L610" s="29">
        <v>2300</v>
      </c>
      <c r="M610" s="29">
        <v>2300</v>
      </c>
      <c r="N610" s="29">
        <v>6789</v>
      </c>
      <c r="O610" s="29">
        <v>17145</v>
      </c>
    </row>
    <row r="611" spans="2:15">
      <c r="B611" s="24"/>
      <c r="C611" s="24"/>
      <c r="D611" s="24"/>
      <c r="E611" s="30" t="s">
        <v>123</v>
      </c>
      <c r="F611" s="31">
        <v>0</v>
      </c>
      <c r="G611" s="31">
        <v>0</v>
      </c>
      <c r="H611" s="31">
        <v>3456</v>
      </c>
      <c r="I611" s="31">
        <v>0</v>
      </c>
      <c r="J611" s="31">
        <v>0</v>
      </c>
      <c r="K611" s="31">
        <v>2300</v>
      </c>
      <c r="L611" s="31">
        <v>2300</v>
      </c>
      <c r="M611" s="31">
        <v>2300</v>
      </c>
      <c r="N611" s="31">
        <v>6789</v>
      </c>
      <c r="O611" s="31">
        <v>17145</v>
      </c>
    </row>
    <row r="612" spans="2:15">
      <c r="B612" s="24" t="s">
        <v>587</v>
      </c>
      <c r="C612" s="24">
        <v>1201</v>
      </c>
      <c r="D612" s="24" t="s">
        <v>589</v>
      </c>
      <c r="E612" s="24" t="s">
        <v>113</v>
      </c>
      <c r="F612" s="29"/>
      <c r="G612" s="29"/>
      <c r="H612" s="29"/>
      <c r="I612" s="29"/>
      <c r="J612" s="29"/>
      <c r="K612" s="29"/>
      <c r="L612" s="29"/>
      <c r="M612" s="29"/>
      <c r="N612" s="29"/>
      <c r="O612" s="29"/>
    </row>
    <row r="613" spans="2:15">
      <c r="B613" s="24"/>
      <c r="C613" s="24"/>
      <c r="D613" s="24"/>
      <c r="E613" s="24" t="s">
        <v>115</v>
      </c>
      <c r="F613" s="29">
        <v>1200</v>
      </c>
      <c r="G613" s="29">
        <v>23000</v>
      </c>
      <c r="H613" s="29"/>
      <c r="I613" s="29"/>
      <c r="J613" s="29"/>
      <c r="K613" s="29"/>
      <c r="L613" s="29"/>
      <c r="M613" s="29"/>
      <c r="N613" s="29"/>
      <c r="O613" s="29">
        <v>24200</v>
      </c>
    </row>
    <row r="614" spans="2:15">
      <c r="B614" s="24"/>
      <c r="C614" s="24"/>
      <c r="D614" s="24"/>
      <c r="E614" s="30" t="s">
        <v>117</v>
      </c>
      <c r="F614" s="31">
        <v>1200</v>
      </c>
      <c r="G614" s="31">
        <v>23000</v>
      </c>
      <c r="H614" s="31"/>
      <c r="I614" s="31"/>
      <c r="J614" s="31"/>
      <c r="K614" s="31"/>
      <c r="L614" s="31"/>
      <c r="M614" s="31"/>
      <c r="N614" s="31"/>
      <c r="O614" s="31">
        <v>24200</v>
      </c>
    </row>
    <row r="615" spans="2:15">
      <c r="B615" s="24"/>
      <c r="C615" s="24"/>
      <c r="D615" s="24"/>
      <c r="E615" s="24" t="s">
        <v>119</v>
      </c>
      <c r="F615" s="29"/>
      <c r="G615" s="29"/>
      <c r="H615" s="29"/>
      <c r="I615" s="29"/>
      <c r="J615" s="29"/>
      <c r="K615" s="29"/>
      <c r="L615" s="29"/>
      <c r="M615" s="29"/>
      <c r="N615" s="29"/>
      <c r="O615" s="29"/>
    </row>
    <row r="616" spans="2:15">
      <c r="B616" s="24"/>
      <c r="C616" s="24"/>
      <c r="D616" s="24"/>
      <c r="E616" s="24" t="s">
        <v>121</v>
      </c>
      <c r="F616" s="29">
        <v>1200</v>
      </c>
      <c r="G616" s="29">
        <v>23000</v>
      </c>
      <c r="H616" s="29"/>
      <c r="I616" s="29"/>
      <c r="J616" s="29"/>
      <c r="K616" s="29"/>
      <c r="L616" s="29"/>
      <c r="M616" s="29"/>
      <c r="N616" s="29"/>
      <c r="O616" s="29">
        <v>24200</v>
      </c>
    </row>
    <row r="617" spans="2:15">
      <c r="B617" s="24"/>
      <c r="C617" s="24"/>
      <c r="D617" s="24"/>
      <c r="E617" s="30" t="s">
        <v>123</v>
      </c>
      <c r="F617" s="31">
        <v>1200</v>
      </c>
      <c r="G617" s="31">
        <v>23000</v>
      </c>
      <c r="H617" s="31"/>
      <c r="I617" s="31"/>
      <c r="J617" s="31"/>
      <c r="K617" s="31"/>
      <c r="L617" s="31"/>
      <c r="M617" s="31"/>
      <c r="N617" s="31"/>
      <c r="O617" s="31">
        <v>24200</v>
      </c>
    </row>
    <row r="618" spans="2:15">
      <c r="B618" s="24" t="s">
        <v>605</v>
      </c>
      <c r="C618" s="24" t="s">
        <v>602</v>
      </c>
      <c r="D618" s="24" t="s">
        <v>608</v>
      </c>
      <c r="E618" s="24" t="s">
        <v>113</v>
      </c>
      <c r="F618" s="29"/>
      <c r="G618" s="29"/>
      <c r="H618" s="29"/>
      <c r="I618" s="29"/>
      <c r="J618" s="29"/>
      <c r="K618" s="29"/>
      <c r="L618" s="29"/>
      <c r="M618" s="29"/>
      <c r="N618" s="29"/>
      <c r="O618" s="29"/>
    </row>
    <row r="619" spans="2:15">
      <c r="B619" s="24"/>
      <c r="C619" s="24"/>
      <c r="D619" s="24"/>
      <c r="E619" s="24" t="s">
        <v>115</v>
      </c>
      <c r="F619" s="29"/>
      <c r="G619" s="29">
        <v>12000</v>
      </c>
      <c r="H619" s="29">
        <v>12000</v>
      </c>
      <c r="I619" s="29">
        <v>12000</v>
      </c>
      <c r="J619" s="29">
        <v>12000</v>
      </c>
      <c r="K619" s="29">
        <v>12000</v>
      </c>
      <c r="L619" s="29">
        <v>12000</v>
      </c>
      <c r="M619" s="29">
        <v>12000</v>
      </c>
      <c r="N619" s="29"/>
      <c r="O619" s="29">
        <v>84000</v>
      </c>
    </row>
    <row r="620" spans="2:15">
      <c r="B620" s="24"/>
      <c r="C620" s="24"/>
      <c r="D620" s="24"/>
      <c r="E620" s="30" t="s">
        <v>117</v>
      </c>
      <c r="F620" s="31"/>
      <c r="G620" s="31">
        <v>12000</v>
      </c>
      <c r="H620" s="31">
        <v>12000</v>
      </c>
      <c r="I620" s="31">
        <v>12000</v>
      </c>
      <c r="J620" s="31">
        <v>12000</v>
      </c>
      <c r="K620" s="31">
        <v>12000</v>
      </c>
      <c r="L620" s="31">
        <v>12000</v>
      </c>
      <c r="M620" s="31">
        <v>12000</v>
      </c>
      <c r="N620" s="31"/>
      <c r="O620" s="31">
        <v>84000</v>
      </c>
    </row>
    <row r="621" spans="2:15">
      <c r="B621" s="24"/>
      <c r="C621" s="24"/>
      <c r="D621" s="24"/>
      <c r="E621" s="24" t="s">
        <v>119</v>
      </c>
      <c r="F621" s="29"/>
      <c r="G621" s="29"/>
      <c r="H621" s="29"/>
      <c r="I621" s="29"/>
      <c r="J621" s="29"/>
      <c r="K621" s="29"/>
      <c r="L621" s="29"/>
      <c r="M621" s="29"/>
      <c r="N621" s="29"/>
      <c r="O621" s="29"/>
    </row>
    <row r="622" spans="2:15">
      <c r="B622" s="24"/>
      <c r="C622" s="24"/>
      <c r="D622" s="24"/>
      <c r="E622" s="24" t="s">
        <v>121</v>
      </c>
      <c r="F622" s="29"/>
      <c r="G622" s="29">
        <v>12000</v>
      </c>
      <c r="H622" s="29">
        <v>12000</v>
      </c>
      <c r="I622" s="29">
        <v>12000</v>
      </c>
      <c r="J622" s="29">
        <v>12000</v>
      </c>
      <c r="K622" s="29">
        <v>12000</v>
      </c>
      <c r="L622" s="29">
        <v>12000</v>
      </c>
      <c r="M622" s="29">
        <v>12000</v>
      </c>
      <c r="N622" s="29"/>
      <c r="O622" s="29">
        <v>84000</v>
      </c>
    </row>
    <row r="623" spans="2:15">
      <c r="B623" s="24"/>
      <c r="C623" s="24"/>
      <c r="D623" s="24"/>
      <c r="E623" s="30" t="s">
        <v>123</v>
      </c>
      <c r="F623" s="31"/>
      <c r="G623" s="31">
        <v>12000</v>
      </c>
      <c r="H623" s="31">
        <v>12000</v>
      </c>
      <c r="I623" s="31">
        <v>12000</v>
      </c>
      <c r="J623" s="31">
        <v>12000</v>
      </c>
      <c r="K623" s="31">
        <v>12000</v>
      </c>
      <c r="L623" s="31">
        <v>12000</v>
      </c>
      <c r="M623" s="31">
        <v>12000</v>
      </c>
      <c r="N623" s="31"/>
      <c r="O623" s="31">
        <v>84000</v>
      </c>
    </row>
    <row r="624" spans="2:15">
      <c r="B624" s="24"/>
      <c r="C624" s="24"/>
      <c r="D624" s="24" t="s">
        <v>618</v>
      </c>
      <c r="E624" s="24" t="s">
        <v>113</v>
      </c>
      <c r="F624" s="29"/>
      <c r="G624" s="29"/>
      <c r="H624" s="29"/>
      <c r="I624" s="29"/>
      <c r="J624" s="29"/>
      <c r="K624" s="29"/>
      <c r="L624" s="29"/>
      <c r="M624" s="29"/>
      <c r="N624" s="29"/>
      <c r="O624" s="29"/>
    </row>
    <row r="625" spans="2:15">
      <c r="B625" s="24"/>
      <c r="C625" s="24"/>
      <c r="D625" s="24"/>
      <c r="E625" s="24" t="s">
        <v>115</v>
      </c>
      <c r="F625" s="29"/>
      <c r="G625" s="29">
        <v>12000</v>
      </c>
      <c r="H625" s="29">
        <v>12000</v>
      </c>
      <c r="I625" s="29">
        <v>12000</v>
      </c>
      <c r="J625" s="29">
        <v>12000</v>
      </c>
      <c r="K625" s="29">
        <v>12000</v>
      </c>
      <c r="L625" s="29">
        <v>12000</v>
      </c>
      <c r="M625" s="29">
        <v>12000</v>
      </c>
      <c r="N625" s="29"/>
      <c r="O625" s="29">
        <v>84000</v>
      </c>
    </row>
    <row r="626" spans="2:15">
      <c r="B626" s="24"/>
      <c r="C626" s="24"/>
      <c r="D626" s="24"/>
      <c r="E626" s="30" t="s">
        <v>117</v>
      </c>
      <c r="F626" s="31"/>
      <c r="G626" s="31">
        <v>12000</v>
      </c>
      <c r="H626" s="31">
        <v>12000</v>
      </c>
      <c r="I626" s="31">
        <v>12000</v>
      </c>
      <c r="J626" s="31">
        <v>12000</v>
      </c>
      <c r="K626" s="31">
        <v>12000</v>
      </c>
      <c r="L626" s="31">
        <v>12000</v>
      </c>
      <c r="M626" s="31">
        <v>12000</v>
      </c>
      <c r="N626" s="31"/>
      <c r="O626" s="31">
        <v>84000</v>
      </c>
    </row>
    <row r="627" spans="2:15">
      <c r="B627" s="24"/>
      <c r="C627" s="24"/>
      <c r="D627" s="24"/>
      <c r="E627" s="24" t="s">
        <v>119</v>
      </c>
      <c r="F627" s="29"/>
      <c r="G627" s="29"/>
      <c r="H627" s="29"/>
      <c r="I627" s="29"/>
      <c r="J627" s="29"/>
      <c r="K627" s="29"/>
      <c r="L627" s="29"/>
      <c r="M627" s="29"/>
      <c r="N627" s="29"/>
      <c r="O627" s="29"/>
    </row>
    <row r="628" spans="2:15">
      <c r="B628" s="24"/>
      <c r="C628" s="24"/>
      <c r="D628" s="24"/>
      <c r="E628" s="24" t="s">
        <v>121</v>
      </c>
      <c r="F628" s="29"/>
      <c r="G628" s="29">
        <v>12000</v>
      </c>
      <c r="H628" s="29">
        <v>12000</v>
      </c>
      <c r="I628" s="29">
        <v>12000</v>
      </c>
      <c r="J628" s="29">
        <v>12000</v>
      </c>
      <c r="K628" s="29">
        <v>12000</v>
      </c>
      <c r="L628" s="29">
        <v>12000</v>
      </c>
      <c r="M628" s="29">
        <v>12000</v>
      </c>
      <c r="N628" s="29"/>
      <c r="O628" s="29">
        <v>84000</v>
      </c>
    </row>
    <row r="629" spans="2:15">
      <c r="B629" s="24"/>
      <c r="C629" s="24"/>
      <c r="D629" s="24"/>
      <c r="E629" s="30" t="s">
        <v>123</v>
      </c>
      <c r="F629" s="31"/>
      <c r="G629" s="31">
        <v>12000</v>
      </c>
      <c r="H629" s="31">
        <v>12000</v>
      </c>
      <c r="I629" s="31">
        <v>12000</v>
      </c>
      <c r="J629" s="31">
        <v>12000</v>
      </c>
      <c r="K629" s="31">
        <v>12000</v>
      </c>
      <c r="L629" s="31">
        <v>12000</v>
      </c>
      <c r="M629" s="31">
        <v>12000</v>
      </c>
      <c r="N629" s="31"/>
      <c r="O629" s="31">
        <v>84000</v>
      </c>
    </row>
    <row r="630" spans="2:15">
      <c r="B630" s="24"/>
      <c r="C630" s="24"/>
      <c r="D630" s="24" t="s">
        <v>627</v>
      </c>
      <c r="E630" s="24" t="s">
        <v>113</v>
      </c>
      <c r="F630" s="29"/>
      <c r="G630" s="29"/>
      <c r="H630" s="29"/>
      <c r="I630" s="29"/>
      <c r="J630" s="29"/>
      <c r="K630" s="29"/>
      <c r="L630" s="29"/>
      <c r="M630" s="29"/>
      <c r="N630" s="29"/>
      <c r="O630" s="29"/>
    </row>
    <row r="631" spans="2:15">
      <c r="B631" s="24"/>
      <c r="C631" s="24"/>
      <c r="D631" s="24"/>
      <c r="E631" s="24" t="s">
        <v>115</v>
      </c>
      <c r="F631" s="29"/>
      <c r="G631" s="29">
        <v>12000</v>
      </c>
      <c r="H631" s="29">
        <v>12000</v>
      </c>
      <c r="I631" s="29">
        <v>12000</v>
      </c>
      <c r="J631" s="29">
        <v>12000</v>
      </c>
      <c r="K631" s="29">
        <v>12000</v>
      </c>
      <c r="L631" s="29">
        <v>12000</v>
      </c>
      <c r="M631" s="29">
        <v>12000</v>
      </c>
      <c r="N631" s="29"/>
      <c r="O631" s="29">
        <v>84000</v>
      </c>
    </row>
    <row r="632" spans="2:15">
      <c r="B632" s="24"/>
      <c r="C632" s="24"/>
      <c r="D632" s="24"/>
      <c r="E632" s="30" t="s">
        <v>117</v>
      </c>
      <c r="F632" s="31"/>
      <c r="G632" s="31">
        <v>12000</v>
      </c>
      <c r="H632" s="31">
        <v>12000</v>
      </c>
      <c r="I632" s="31">
        <v>12000</v>
      </c>
      <c r="J632" s="31">
        <v>12000</v>
      </c>
      <c r="K632" s="31">
        <v>12000</v>
      </c>
      <c r="L632" s="31">
        <v>12000</v>
      </c>
      <c r="M632" s="31">
        <v>12000</v>
      </c>
      <c r="N632" s="31"/>
      <c r="O632" s="31">
        <v>84000</v>
      </c>
    </row>
    <row r="633" spans="2:15">
      <c r="B633" s="24"/>
      <c r="C633" s="24"/>
      <c r="D633" s="24"/>
      <c r="E633" s="24" t="s">
        <v>119</v>
      </c>
      <c r="F633" s="29"/>
      <c r="G633" s="29"/>
      <c r="H633" s="29"/>
      <c r="I633" s="29"/>
      <c r="J633" s="29"/>
      <c r="K633" s="29"/>
      <c r="L633" s="29"/>
      <c r="M633" s="29"/>
      <c r="N633" s="29"/>
      <c r="O633" s="29"/>
    </row>
    <row r="634" spans="2:15">
      <c r="B634" s="24"/>
      <c r="C634" s="24"/>
      <c r="D634" s="24"/>
      <c r="E634" s="24" t="s">
        <v>121</v>
      </c>
      <c r="F634" s="29"/>
      <c r="G634" s="29">
        <v>12000</v>
      </c>
      <c r="H634" s="29">
        <v>12000</v>
      </c>
      <c r="I634" s="29">
        <v>12000</v>
      </c>
      <c r="J634" s="29">
        <v>12000</v>
      </c>
      <c r="K634" s="29">
        <v>12000</v>
      </c>
      <c r="L634" s="29">
        <v>12000</v>
      </c>
      <c r="M634" s="29">
        <v>12000</v>
      </c>
      <c r="N634" s="29"/>
      <c r="O634" s="29">
        <v>84000</v>
      </c>
    </row>
    <row r="635" spans="2:15">
      <c r="B635" s="24"/>
      <c r="C635" s="24"/>
      <c r="D635" s="24"/>
      <c r="E635" s="30" t="s">
        <v>123</v>
      </c>
      <c r="F635" s="31"/>
      <c r="G635" s="31">
        <v>12000</v>
      </c>
      <c r="H635" s="31">
        <v>12000</v>
      </c>
      <c r="I635" s="31">
        <v>12000</v>
      </c>
      <c r="J635" s="31">
        <v>12000</v>
      </c>
      <c r="K635" s="31">
        <v>12000</v>
      </c>
      <c r="L635" s="31">
        <v>12000</v>
      </c>
      <c r="M635" s="31">
        <v>12000</v>
      </c>
      <c r="N635" s="31"/>
      <c r="O635" s="31">
        <v>84000</v>
      </c>
    </row>
    <row r="636" spans="2:15">
      <c r="B636" s="24" t="s">
        <v>640</v>
      </c>
      <c r="C636" s="24" t="s">
        <v>602</v>
      </c>
      <c r="D636" s="24" t="s">
        <v>642</v>
      </c>
      <c r="E636" s="24" t="s">
        <v>113</v>
      </c>
      <c r="F636" s="29"/>
      <c r="G636" s="29"/>
      <c r="H636" s="29"/>
      <c r="I636" s="29"/>
      <c r="J636" s="29"/>
      <c r="K636" s="29"/>
      <c r="L636" s="29"/>
      <c r="M636" s="29"/>
      <c r="N636" s="29"/>
      <c r="O636" s="29"/>
    </row>
    <row r="637" spans="2:15">
      <c r="B637" s="24"/>
      <c r="C637" s="24"/>
      <c r="D637" s="24"/>
      <c r="E637" s="24" t="s">
        <v>115</v>
      </c>
      <c r="F637" s="29"/>
      <c r="G637" s="29">
        <v>24000</v>
      </c>
      <c r="H637" s="29">
        <v>24000</v>
      </c>
      <c r="I637" s="29">
        <v>24000</v>
      </c>
      <c r="J637" s="29">
        <v>24000</v>
      </c>
      <c r="K637" s="29">
        <v>24000</v>
      </c>
      <c r="L637" s="29">
        <v>24000</v>
      </c>
      <c r="M637" s="29">
        <v>24000</v>
      </c>
      <c r="N637" s="29"/>
      <c r="O637" s="29">
        <v>168000</v>
      </c>
    </row>
    <row r="638" spans="2:15">
      <c r="B638" s="24"/>
      <c r="C638" s="24"/>
      <c r="D638" s="24"/>
      <c r="E638" s="30" t="s">
        <v>117</v>
      </c>
      <c r="F638" s="31"/>
      <c r="G638" s="31">
        <v>24000</v>
      </c>
      <c r="H638" s="31">
        <v>24000</v>
      </c>
      <c r="I638" s="31">
        <v>24000</v>
      </c>
      <c r="J638" s="31">
        <v>24000</v>
      </c>
      <c r="K638" s="31">
        <v>24000</v>
      </c>
      <c r="L638" s="31">
        <v>24000</v>
      </c>
      <c r="M638" s="31">
        <v>24000</v>
      </c>
      <c r="N638" s="31"/>
      <c r="O638" s="31">
        <v>168000</v>
      </c>
    </row>
    <row r="639" spans="2:15">
      <c r="B639" s="24"/>
      <c r="C639" s="24"/>
      <c r="D639" s="24"/>
      <c r="E639" s="24" t="s">
        <v>119</v>
      </c>
      <c r="F639" s="29"/>
      <c r="G639" s="29"/>
      <c r="H639" s="29"/>
      <c r="I639" s="29"/>
      <c r="J639" s="29"/>
      <c r="K639" s="29"/>
      <c r="L639" s="29"/>
      <c r="M639" s="29"/>
      <c r="N639" s="29"/>
      <c r="O639" s="29"/>
    </row>
    <row r="640" spans="2:15">
      <c r="B640" s="24"/>
      <c r="C640" s="24"/>
      <c r="D640" s="24"/>
      <c r="E640" s="24" t="s">
        <v>121</v>
      </c>
      <c r="F640" s="29"/>
      <c r="G640" s="29">
        <v>24000</v>
      </c>
      <c r="H640" s="29">
        <v>24000</v>
      </c>
      <c r="I640" s="29">
        <v>24000</v>
      </c>
      <c r="J640" s="29">
        <v>24000</v>
      </c>
      <c r="K640" s="29">
        <v>24000</v>
      </c>
      <c r="L640" s="29">
        <v>24000</v>
      </c>
      <c r="M640" s="29">
        <v>24000</v>
      </c>
      <c r="N640" s="29"/>
      <c r="O640" s="29">
        <v>168000</v>
      </c>
    </row>
    <row r="641" spans="2:15">
      <c r="B641" s="24"/>
      <c r="C641" s="24"/>
      <c r="D641" s="24"/>
      <c r="E641" s="30" t="s">
        <v>123</v>
      </c>
      <c r="F641" s="31"/>
      <c r="G641" s="31">
        <v>24000</v>
      </c>
      <c r="H641" s="31">
        <v>24000</v>
      </c>
      <c r="I641" s="31">
        <v>24000</v>
      </c>
      <c r="J641" s="31">
        <v>24000</v>
      </c>
      <c r="K641" s="31">
        <v>24000</v>
      </c>
      <c r="L641" s="31">
        <v>24000</v>
      </c>
      <c r="M641" s="31">
        <v>24000</v>
      </c>
      <c r="N641" s="31"/>
      <c r="O641" s="31">
        <v>168000</v>
      </c>
    </row>
    <row r="642" spans="2:15">
      <c r="B642" s="24" t="s">
        <v>654</v>
      </c>
      <c r="C642" s="24" t="s">
        <v>602</v>
      </c>
      <c r="D642" s="24" t="s">
        <v>656</v>
      </c>
      <c r="E642" s="24" t="s">
        <v>113</v>
      </c>
      <c r="F642" s="29"/>
      <c r="G642" s="29"/>
      <c r="H642" s="29"/>
      <c r="I642" s="29"/>
      <c r="J642" s="29"/>
      <c r="K642" s="29"/>
      <c r="L642" s="29"/>
      <c r="M642" s="29"/>
      <c r="N642" s="29"/>
      <c r="O642" s="29"/>
    </row>
    <row r="643" spans="2:15">
      <c r="B643" s="24"/>
      <c r="C643" s="24"/>
      <c r="D643" s="24"/>
      <c r="E643" s="24" t="s">
        <v>115</v>
      </c>
      <c r="F643" s="29"/>
      <c r="G643" s="29">
        <v>24000</v>
      </c>
      <c r="H643" s="29">
        <v>24000</v>
      </c>
      <c r="I643" s="29">
        <v>24000</v>
      </c>
      <c r="J643" s="29">
        <v>24000</v>
      </c>
      <c r="K643" s="29">
        <v>24000</v>
      </c>
      <c r="L643" s="29">
        <v>24000</v>
      </c>
      <c r="M643" s="29">
        <v>24000</v>
      </c>
      <c r="N643" s="29"/>
      <c r="O643" s="29">
        <v>168000</v>
      </c>
    </row>
    <row r="644" spans="2:15">
      <c r="B644" s="24"/>
      <c r="C644" s="24"/>
      <c r="D644" s="24"/>
      <c r="E644" s="30" t="s">
        <v>117</v>
      </c>
      <c r="F644" s="31"/>
      <c r="G644" s="31">
        <v>24000</v>
      </c>
      <c r="H644" s="31">
        <v>24000</v>
      </c>
      <c r="I644" s="31">
        <v>24000</v>
      </c>
      <c r="J644" s="31">
        <v>24000</v>
      </c>
      <c r="K644" s="31">
        <v>24000</v>
      </c>
      <c r="L644" s="31">
        <v>24000</v>
      </c>
      <c r="M644" s="31">
        <v>24000</v>
      </c>
      <c r="N644" s="31"/>
      <c r="O644" s="31">
        <v>168000</v>
      </c>
    </row>
    <row r="645" spans="2:15">
      <c r="B645" s="24"/>
      <c r="C645" s="24"/>
      <c r="D645" s="24"/>
      <c r="E645" s="24" t="s">
        <v>119</v>
      </c>
      <c r="F645" s="29"/>
      <c r="G645" s="29"/>
      <c r="H645" s="29"/>
      <c r="I645" s="29"/>
      <c r="J645" s="29"/>
      <c r="K645" s="29"/>
      <c r="L645" s="29"/>
      <c r="M645" s="29"/>
      <c r="N645" s="29"/>
      <c r="O645" s="29"/>
    </row>
    <row r="646" spans="2:15">
      <c r="B646" s="24"/>
      <c r="C646" s="24"/>
      <c r="D646" s="24"/>
      <c r="E646" s="24" t="s">
        <v>121</v>
      </c>
      <c r="F646" s="29"/>
      <c r="G646" s="29">
        <v>24000</v>
      </c>
      <c r="H646" s="29">
        <v>24000</v>
      </c>
      <c r="I646" s="29">
        <v>24000</v>
      </c>
      <c r="J646" s="29">
        <v>24000</v>
      </c>
      <c r="K646" s="29">
        <v>24000</v>
      </c>
      <c r="L646" s="29">
        <v>24000</v>
      </c>
      <c r="M646" s="29">
        <v>24000</v>
      </c>
      <c r="N646" s="29"/>
      <c r="O646" s="29">
        <v>168000</v>
      </c>
    </row>
    <row r="647" spans="2:15">
      <c r="B647" s="24"/>
      <c r="C647" s="24"/>
      <c r="D647" s="24"/>
      <c r="E647" s="30" t="s">
        <v>123</v>
      </c>
      <c r="F647" s="31"/>
      <c r="G647" s="31">
        <v>24000</v>
      </c>
      <c r="H647" s="31">
        <v>24000</v>
      </c>
      <c r="I647" s="31">
        <v>24000</v>
      </c>
      <c r="J647" s="31">
        <v>24000</v>
      </c>
      <c r="K647" s="31">
        <v>24000</v>
      </c>
      <c r="L647" s="31">
        <v>24000</v>
      </c>
      <c r="M647" s="31">
        <v>24000</v>
      </c>
      <c r="N647" s="31"/>
      <c r="O647" s="31">
        <v>168000</v>
      </c>
    </row>
    <row r="648" spans="2:15">
      <c r="B648" s="24" t="s">
        <v>664</v>
      </c>
      <c r="C648" s="24">
        <v>1908</v>
      </c>
      <c r="D648" s="24" t="s">
        <v>665</v>
      </c>
      <c r="E648" s="24" t="s">
        <v>113</v>
      </c>
      <c r="F648" s="29"/>
      <c r="G648" s="29"/>
      <c r="H648" s="29"/>
      <c r="I648" s="29"/>
      <c r="J648" s="29"/>
      <c r="K648" s="29"/>
      <c r="L648" s="29"/>
      <c r="M648" s="29"/>
      <c r="N648" s="29"/>
      <c r="O648" s="29"/>
    </row>
    <row r="649" spans="2:15">
      <c r="B649" s="24"/>
      <c r="C649" s="24"/>
      <c r="D649" s="24"/>
      <c r="E649" s="24" t="s">
        <v>115</v>
      </c>
      <c r="F649" s="29">
        <v>2500</v>
      </c>
      <c r="G649" s="29">
        <v>5000</v>
      </c>
      <c r="H649" s="29"/>
      <c r="I649" s="29"/>
      <c r="J649" s="29"/>
      <c r="K649" s="29"/>
      <c r="L649" s="29"/>
      <c r="M649" s="29"/>
      <c r="N649" s="29"/>
      <c r="O649" s="29">
        <v>7500</v>
      </c>
    </row>
    <row r="650" spans="2:15">
      <c r="B650" s="24"/>
      <c r="C650" s="24"/>
      <c r="D650" s="24"/>
      <c r="E650" s="30" t="s">
        <v>117</v>
      </c>
      <c r="F650" s="31">
        <v>2500</v>
      </c>
      <c r="G650" s="31">
        <v>5000</v>
      </c>
      <c r="H650" s="31"/>
      <c r="I650" s="31"/>
      <c r="J650" s="31"/>
      <c r="K650" s="31"/>
      <c r="L650" s="31"/>
      <c r="M650" s="31"/>
      <c r="N650" s="31"/>
      <c r="O650" s="31">
        <v>7500</v>
      </c>
    </row>
    <row r="651" spans="2:15">
      <c r="B651" s="24"/>
      <c r="C651" s="24"/>
      <c r="D651" s="24"/>
      <c r="E651" s="24" t="s">
        <v>119</v>
      </c>
      <c r="F651" s="29"/>
      <c r="G651" s="29"/>
      <c r="H651" s="29"/>
      <c r="I651" s="29"/>
      <c r="J651" s="29"/>
      <c r="K651" s="29"/>
      <c r="L651" s="29"/>
      <c r="M651" s="29"/>
      <c r="N651" s="29"/>
      <c r="O651" s="29"/>
    </row>
    <row r="652" spans="2:15">
      <c r="B652" s="24"/>
      <c r="C652" s="24"/>
      <c r="D652" s="24"/>
      <c r="E652" s="24" t="s">
        <v>121</v>
      </c>
      <c r="F652" s="29">
        <v>2500</v>
      </c>
      <c r="G652" s="29">
        <v>5000</v>
      </c>
      <c r="H652" s="29"/>
      <c r="I652" s="29"/>
      <c r="J652" s="29"/>
      <c r="K652" s="29"/>
      <c r="L652" s="29"/>
      <c r="M652" s="29"/>
      <c r="N652" s="29"/>
      <c r="O652" s="29">
        <v>7500</v>
      </c>
    </row>
    <row r="653" spans="2:15">
      <c r="B653" s="24"/>
      <c r="C653" s="24"/>
      <c r="D653" s="24"/>
      <c r="E653" s="30" t="s">
        <v>123</v>
      </c>
      <c r="F653" s="31">
        <v>2500</v>
      </c>
      <c r="G653" s="31">
        <v>5000</v>
      </c>
      <c r="H653" s="31"/>
      <c r="I653" s="31"/>
      <c r="J653" s="31"/>
      <c r="K653" s="31"/>
      <c r="L653" s="31"/>
      <c r="M653" s="31"/>
      <c r="N653" s="31"/>
      <c r="O653" s="31">
        <v>7500</v>
      </c>
    </row>
    <row r="654" spans="2:15">
      <c r="B654" s="24" t="s">
        <v>114</v>
      </c>
      <c r="C654" s="24"/>
      <c r="D654" s="24"/>
      <c r="E654" s="24"/>
      <c r="F654" s="29">
        <v>0</v>
      </c>
      <c r="G654" s="29">
        <v>0</v>
      </c>
      <c r="H654" s="29">
        <v>39998.879999999976</v>
      </c>
      <c r="I654" s="29"/>
      <c r="J654" s="29"/>
      <c r="K654" s="29"/>
      <c r="L654" s="29"/>
      <c r="M654" s="29"/>
      <c r="N654" s="29"/>
      <c r="O654" s="29">
        <v>39998.879999999976</v>
      </c>
    </row>
    <row r="655" spans="2:15">
      <c r="B655" s="24" t="s">
        <v>116</v>
      </c>
      <c r="C655" s="24"/>
      <c r="D655" s="24"/>
      <c r="E655" s="24"/>
      <c r="F655" s="29">
        <v>22000</v>
      </c>
      <c r="G655" s="29">
        <v>131300</v>
      </c>
      <c r="H655" s="29">
        <v>159456</v>
      </c>
      <c r="I655" s="29">
        <v>98300</v>
      </c>
      <c r="J655" s="29">
        <v>98300</v>
      </c>
      <c r="K655" s="29">
        <v>100600</v>
      </c>
      <c r="L655" s="29">
        <v>100600</v>
      </c>
      <c r="M655" s="29">
        <v>98300</v>
      </c>
      <c r="N655" s="29">
        <v>18789</v>
      </c>
      <c r="O655" s="29">
        <v>827645</v>
      </c>
    </row>
    <row r="656" spans="2:15">
      <c r="B656" s="32" t="s">
        <v>118</v>
      </c>
      <c r="C656" s="32"/>
      <c r="D656" s="32"/>
      <c r="E656" s="32"/>
      <c r="F656" s="31">
        <v>10000</v>
      </c>
      <c r="G656" s="31">
        <v>131300</v>
      </c>
      <c r="H656" s="31">
        <v>199454.87999999998</v>
      </c>
      <c r="I656" s="31">
        <v>98300</v>
      </c>
      <c r="J656" s="31">
        <v>98300</v>
      </c>
      <c r="K656" s="31">
        <v>100600</v>
      </c>
      <c r="L656" s="31">
        <v>100600</v>
      </c>
      <c r="M656" s="31">
        <v>98300</v>
      </c>
      <c r="N656" s="31">
        <v>18789</v>
      </c>
      <c r="O656" s="31">
        <v>855643.88</v>
      </c>
    </row>
    <row r="657" spans="2:15">
      <c r="B657" s="24" t="s">
        <v>120</v>
      </c>
      <c r="C657" s="24"/>
      <c r="D657" s="24"/>
      <c r="E657" s="24"/>
      <c r="F657" s="29">
        <v>0</v>
      </c>
      <c r="G657" s="29">
        <v>0</v>
      </c>
      <c r="H657" s="29">
        <v>39998.879999999976</v>
      </c>
      <c r="I657" s="29"/>
      <c r="J657" s="29"/>
      <c r="K657" s="29"/>
      <c r="L657" s="29"/>
      <c r="M657" s="29"/>
      <c r="N657" s="29"/>
      <c r="O657" s="29">
        <v>39998.879999999976</v>
      </c>
    </row>
    <row r="658" spans="2:15">
      <c r="B658" s="24" t="s">
        <v>122</v>
      </c>
      <c r="C658" s="24"/>
      <c r="D658" s="24"/>
      <c r="E658" s="24"/>
      <c r="F658" s="29">
        <v>10000</v>
      </c>
      <c r="G658" s="29">
        <v>131300</v>
      </c>
      <c r="H658" s="29">
        <v>159456</v>
      </c>
      <c r="I658" s="29">
        <v>98300</v>
      </c>
      <c r="J658" s="29">
        <v>98300</v>
      </c>
      <c r="K658" s="29">
        <v>100600</v>
      </c>
      <c r="L658" s="29">
        <v>100600</v>
      </c>
      <c r="M658" s="29">
        <v>98300</v>
      </c>
      <c r="N658" s="29">
        <v>18789</v>
      </c>
      <c r="O658" s="29">
        <v>815645</v>
      </c>
    </row>
    <row r="659" spans="2:15">
      <c r="B659" s="32" t="s">
        <v>124</v>
      </c>
      <c r="C659" s="32"/>
      <c r="D659" s="32"/>
      <c r="E659" s="32"/>
      <c r="F659" s="31">
        <v>10000</v>
      </c>
      <c r="G659" s="31">
        <v>131300</v>
      </c>
      <c r="H659" s="31">
        <v>199454.87999999998</v>
      </c>
      <c r="I659" s="31">
        <v>98300</v>
      </c>
      <c r="J659" s="31">
        <v>98300</v>
      </c>
      <c r="K659" s="31">
        <v>100600</v>
      </c>
      <c r="L659" s="31">
        <v>100600</v>
      </c>
      <c r="M659" s="31">
        <v>98300</v>
      </c>
      <c r="N659" s="31">
        <v>18789</v>
      </c>
      <c r="O659" s="31">
        <v>855643.88</v>
      </c>
    </row>
    <row r="660" spans="2:1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</row>
    <row r="661" spans="2:15"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2:15"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2:15"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2:15"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2:15"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2:15"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2:15"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2:15"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2:15"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2:15"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2:15"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2:15"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2:14"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2:14"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2:14"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2:14"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2:14"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2:14"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2:14"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2:14"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2:14"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2:14"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2:14"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2:14"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2:14"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2:14"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2:14"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2:14"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2:14"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2:14"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2:14"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2:14"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2:14"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2:14"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2:14"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2:14"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2:14"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2:14"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2:14"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2:14"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2:14"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2:14"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2:14"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2:14"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2:14"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2:14"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2:14"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2:14"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2:14"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2:14"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2:14"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2:14"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2:14"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2:14"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2:14"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2:14"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2:14"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2:14"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2:14"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2:14"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2:14"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2:14"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2:14"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2:14"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2:14"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2:14"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2:14"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2:14"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2:14"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2:14"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2:14"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2:14"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2:14"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2:14"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2:14"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2:14"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2:14"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2:14"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2:14"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2:14"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2:14"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2:14"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2:14"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2:14"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2:14"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2:14"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2:14"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2:14"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2:14"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2:14"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2:14"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2:14"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2:14"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2:14"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2:14"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2:14"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2:14">
      <c r="B757"/>
      <c r="C757"/>
      <c r="D757"/>
      <c r="E757"/>
      <c r="F757"/>
      <c r="G757"/>
      <c r="H757"/>
      <c r="I757"/>
      <c r="J757"/>
      <c r="K757"/>
      <c r="L757"/>
      <c r="M757"/>
      <c r="N757"/>
    </row>
  </sheetData>
  <mergeCells count="1">
    <mergeCell ref="B1:B2"/>
  </mergeCells>
  <phoneticPr fontId="2" type="noConversion"/>
  <dataValidations disablePrompts="1" xWindow="572" yWindow="311" count="1">
    <dataValidation type="list" allowBlank="1" showInputMessage="1" showErrorMessage="1" promptTitle="Select Time Series for Graph" prompt="Choose a Time Series to be Graphed" sqref="D8:D10">
      <formula1>$IJ$3:$IJ$25</formula1>
    </dataValidation>
  </dataValidations>
  <printOptions horizontalCentered="1"/>
  <pageMargins left="0.14000000000000001" right="0.16" top="1" bottom="1" header="0.5" footer="0.5"/>
  <pageSetup scale="70" orientation="landscape" r:id="rId3"/>
  <headerFooter alignWithMargins="0"/>
  <ignoredErrors>
    <ignoredError sqref="A1:XFD13 A758:XFD1048576 A91:A107 IT91:XFD107 A36:A90 A14:A35 S14:XFD14 U15:XFD35 A108:A653 P108:XFD653 P36:XFD90 A654:A757 O661:XFD757 P91:IQ107 P654:XFD659 P660:XFD660" emptyCellReferenc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H5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8">
      <c r="A1" t="s">
        <v>78</v>
      </c>
      <c r="B1" t="s">
        <v>79</v>
      </c>
      <c r="C1" s="1">
        <v>40722.934363425928</v>
      </c>
    </row>
    <row r="2" spans="1:8">
      <c r="A2" t="s">
        <v>80</v>
      </c>
      <c r="B2" t="s">
        <v>81</v>
      </c>
      <c r="C2" t="s">
        <v>87</v>
      </c>
      <c r="D2" t="s">
        <v>88</v>
      </c>
      <c r="E2" t="s">
        <v>89</v>
      </c>
      <c r="F2" t="s">
        <v>90</v>
      </c>
    </row>
    <row r="3" spans="1:8">
      <c r="A3" t="s">
        <v>68</v>
      </c>
      <c r="B3" t="s">
        <v>81</v>
      </c>
      <c r="C3" s="4" t="s">
        <v>107</v>
      </c>
      <c r="D3" t="s">
        <v>108</v>
      </c>
      <c r="E3" t="s">
        <v>109</v>
      </c>
      <c r="F3" t="s">
        <v>110</v>
      </c>
      <c r="G3" t="s">
        <v>111</v>
      </c>
      <c r="H3" t="s">
        <v>112</v>
      </c>
    </row>
    <row r="4" spans="1:8">
      <c r="A4" t="s">
        <v>82</v>
      </c>
      <c r="B4" t="s">
        <v>79</v>
      </c>
      <c r="C4" s="2">
        <v>40695</v>
      </c>
    </row>
    <row r="5" spans="1:8">
      <c r="A5" t="s">
        <v>83</v>
      </c>
      <c r="B5" t="s">
        <v>79</v>
      </c>
      <c r="C5">
        <v>48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1" bestFit="1" customWidth="1"/>
    <col min="2" max="2" width="14.28515625" style="11" bestFit="1" customWidth="1"/>
    <col min="3" max="256" width="9.140625" style="11"/>
    <col min="257" max="257" width="14.5703125" style="11" bestFit="1" customWidth="1"/>
    <col min="258" max="258" width="14.28515625" style="11" bestFit="1" customWidth="1"/>
    <col min="259" max="512" width="9.140625" style="11"/>
    <col min="513" max="513" width="14.5703125" style="11" bestFit="1" customWidth="1"/>
    <col min="514" max="514" width="14.28515625" style="11" bestFit="1" customWidth="1"/>
    <col min="515" max="768" width="9.140625" style="11"/>
    <col min="769" max="769" width="14.5703125" style="11" bestFit="1" customWidth="1"/>
    <col min="770" max="770" width="14.28515625" style="11" bestFit="1" customWidth="1"/>
    <col min="771" max="1024" width="9.140625" style="11"/>
    <col min="1025" max="1025" width="14.5703125" style="11" bestFit="1" customWidth="1"/>
    <col min="1026" max="1026" width="14.28515625" style="11" bestFit="1" customWidth="1"/>
    <col min="1027" max="1280" width="9.140625" style="11"/>
    <col min="1281" max="1281" width="14.5703125" style="11" bestFit="1" customWidth="1"/>
    <col min="1282" max="1282" width="14.28515625" style="11" bestFit="1" customWidth="1"/>
    <col min="1283" max="1536" width="9.140625" style="11"/>
    <col min="1537" max="1537" width="14.5703125" style="11" bestFit="1" customWidth="1"/>
    <col min="1538" max="1538" width="14.28515625" style="11" bestFit="1" customWidth="1"/>
    <col min="1539" max="1792" width="9.140625" style="11"/>
    <col min="1793" max="1793" width="14.5703125" style="11" bestFit="1" customWidth="1"/>
    <col min="1794" max="1794" width="14.28515625" style="11" bestFit="1" customWidth="1"/>
    <col min="1795" max="2048" width="9.140625" style="11"/>
    <col min="2049" max="2049" width="14.5703125" style="11" bestFit="1" customWidth="1"/>
    <col min="2050" max="2050" width="14.28515625" style="11" bestFit="1" customWidth="1"/>
    <col min="2051" max="2304" width="9.140625" style="11"/>
    <col min="2305" max="2305" width="14.5703125" style="11" bestFit="1" customWidth="1"/>
    <col min="2306" max="2306" width="14.28515625" style="11" bestFit="1" customWidth="1"/>
    <col min="2307" max="2560" width="9.140625" style="11"/>
    <col min="2561" max="2561" width="14.5703125" style="11" bestFit="1" customWidth="1"/>
    <col min="2562" max="2562" width="14.28515625" style="11" bestFit="1" customWidth="1"/>
    <col min="2563" max="2816" width="9.140625" style="11"/>
    <col min="2817" max="2817" width="14.5703125" style="11" bestFit="1" customWidth="1"/>
    <col min="2818" max="2818" width="14.28515625" style="11" bestFit="1" customWidth="1"/>
    <col min="2819" max="3072" width="9.140625" style="11"/>
    <col min="3073" max="3073" width="14.5703125" style="11" bestFit="1" customWidth="1"/>
    <col min="3074" max="3074" width="14.28515625" style="11" bestFit="1" customWidth="1"/>
    <col min="3075" max="3328" width="9.140625" style="11"/>
    <col min="3329" max="3329" width="14.5703125" style="11" bestFit="1" customWidth="1"/>
    <col min="3330" max="3330" width="14.28515625" style="11" bestFit="1" customWidth="1"/>
    <col min="3331" max="3584" width="9.140625" style="11"/>
    <col min="3585" max="3585" width="14.5703125" style="11" bestFit="1" customWidth="1"/>
    <col min="3586" max="3586" width="14.28515625" style="11" bestFit="1" customWidth="1"/>
    <col min="3587" max="3840" width="9.140625" style="11"/>
    <col min="3841" max="3841" width="14.5703125" style="11" bestFit="1" customWidth="1"/>
    <col min="3842" max="3842" width="14.28515625" style="11" bestFit="1" customWidth="1"/>
    <col min="3843" max="4096" width="9.140625" style="11"/>
    <col min="4097" max="4097" width="14.5703125" style="11" bestFit="1" customWidth="1"/>
    <col min="4098" max="4098" width="14.28515625" style="11" bestFit="1" customWidth="1"/>
    <col min="4099" max="4352" width="9.140625" style="11"/>
    <col min="4353" max="4353" width="14.5703125" style="11" bestFit="1" customWidth="1"/>
    <col min="4354" max="4354" width="14.28515625" style="11" bestFit="1" customWidth="1"/>
    <col min="4355" max="4608" width="9.140625" style="11"/>
    <col min="4609" max="4609" width="14.5703125" style="11" bestFit="1" customWidth="1"/>
    <col min="4610" max="4610" width="14.28515625" style="11" bestFit="1" customWidth="1"/>
    <col min="4611" max="4864" width="9.140625" style="11"/>
    <col min="4865" max="4865" width="14.5703125" style="11" bestFit="1" customWidth="1"/>
    <col min="4866" max="4866" width="14.28515625" style="11" bestFit="1" customWidth="1"/>
    <col min="4867" max="5120" width="9.140625" style="11"/>
    <col min="5121" max="5121" width="14.5703125" style="11" bestFit="1" customWidth="1"/>
    <col min="5122" max="5122" width="14.28515625" style="11" bestFit="1" customWidth="1"/>
    <col min="5123" max="5376" width="9.140625" style="11"/>
    <col min="5377" max="5377" width="14.5703125" style="11" bestFit="1" customWidth="1"/>
    <col min="5378" max="5378" width="14.28515625" style="11" bestFit="1" customWidth="1"/>
    <col min="5379" max="5632" width="9.140625" style="11"/>
    <col min="5633" max="5633" width="14.5703125" style="11" bestFit="1" customWidth="1"/>
    <col min="5634" max="5634" width="14.28515625" style="11" bestFit="1" customWidth="1"/>
    <col min="5635" max="5888" width="9.140625" style="11"/>
    <col min="5889" max="5889" width="14.5703125" style="11" bestFit="1" customWidth="1"/>
    <col min="5890" max="5890" width="14.28515625" style="11" bestFit="1" customWidth="1"/>
    <col min="5891" max="6144" width="9.140625" style="11"/>
    <col min="6145" max="6145" width="14.5703125" style="11" bestFit="1" customWidth="1"/>
    <col min="6146" max="6146" width="14.28515625" style="11" bestFit="1" customWidth="1"/>
    <col min="6147" max="6400" width="9.140625" style="11"/>
    <col min="6401" max="6401" width="14.5703125" style="11" bestFit="1" customWidth="1"/>
    <col min="6402" max="6402" width="14.28515625" style="11" bestFit="1" customWidth="1"/>
    <col min="6403" max="6656" width="9.140625" style="11"/>
    <col min="6657" max="6657" width="14.5703125" style="11" bestFit="1" customWidth="1"/>
    <col min="6658" max="6658" width="14.28515625" style="11" bestFit="1" customWidth="1"/>
    <col min="6659" max="6912" width="9.140625" style="11"/>
    <col min="6913" max="6913" width="14.5703125" style="11" bestFit="1" customWidth="1"/>
    <col min="6914" max="6914" width="14.28515625" style="11" bestFit="1" customWidth="1"/>
    <col min="6915" max="7168" width="9.140625" style="11"/>
    <col min="7169" max="7169" width="14.5703125" style="11" bestFit="1" customWidth="1"/>
    <col min="7170" max="7170" width="14.28515625" style="11" bestFit="1" customWidth="1"/>
    <col min="7171" max="7424" width="9.140625" style="11"/>
    <col min="7425" max="7425" width="14.5703125" style="11" bestFit="1" customWidth="1"/>
    <col min="7426" max="7426" width="14.28515625" style="11" bestFit="1" customWidth="1"/>
    <col min="7427" max="7680" width="9.140625" style="11"/>
    <col min="7681" max="7681" width="14.5703125" style="11" bestFit="1" customWidth="1"/>
    <col min="7682" max="7682" width="14.28515625" style="11" bestFit="1" customWidth="1"/>
    <col min="7683" max="7936" width="9.140625" style="11"/>
    <col min="7937" max="7937" width="14.5703125" style="11" bestFit="1" customWidth="1"/>
    <col min="7938" max="7938" width="14.28515625" style="11" bestFit="1" customWidth="1"/>
    <col min="7939" max="8192" width="9.140625" style="11"/>
    <col min="8193" max="8193" width="14.5703125" style="11" bestFit="1" customWidth="1"/>
    <col min="8194" max="8194" width="14.28515625" style="11" bestFit="1" customWidth="1"/>
    <col min="8195" max="8448" width="9.140625" style="11"/>
    <col min="8449" max="8449" width="14.5703125" style="11" bestFit="1" customWidth="1"/>
    <col min="8450" max="8450" width="14.28515625" style="11" bestFit="1" customWidth="1"/>
    <col min="8451" max="8704" width="9.140625" style="11"/>
    <col min="8705" max="8705" width="14.5703125" style="11" bestFit="1" customWidth="1"/>
    <col min="8706" max="8706" width="14.28515625" style="11" bestFit="1" customWidth="1"/>
    <col min="8707" max="8960" width="9.140625" style="11"/>
    <col min="8961" max="8961" width="14.5703125" style="11" bestFit="1" customWidth="1"/>
    <col min="8962" max="8962" width="14.28515625" style="11" bestFit="1" customWidth="1"/>
    <col min="8963" max="9216" width="9.140625" style="11"/>
    <col min="9217" max="9217" width="14.5703125" style="11" bestFit="1" customWidth="1"/>
    <col min="9218" max="9218" width="14.28515625" style="11" bestFit="1" customWidth="1"/>
    <col min="9219" max="9472" width="9.140625" style="11"/>
    <col min="9473" max="9473" width="14.5703125" style="11" bestFit="1" customWidth="1"/>
    <col min="9474" max="9474" width="14.28515625" style="11" bestFit="1" customWidth="1"/>
    <col min="9475" max="9728" width="9.140625" style="11"/>
    <col min="9729" max="9729" width="14.5703125" style="11" bestFit="1" customWidth="1"/>
    <col min="9730" max="9730" width="14.28515625" style="11" bestFit="1" customWidth="1"/>
    <col min="9731" max="9984" width="9.140625" style="11"/>
    <col min="9985" max="9985" width="14.5703125" style="11" bestFit="1" customWidth="1"/>
    <col min="9986" max="9986" width="14.28515625" style="11" bestFit="1" customWidth="1"/>
    <col min="9987" max="10240" width="9.140625" style="11"/>
    <col min="10241" max="10241" width="14.5703125" style="11" bestFit="1" customWidth="1"/>
    <col min="10242" max="10242" width="14.28515625" style="11" bestFit="1" customWidth="1"/>
    <col min="10243" max="10496" width="9.140625" style="11"/>
    <col min="10497" max="10497" width="14.5703125" style="11" bestFit="1" customWidth="1"/>
    <col min="10498" max="10498" width="14.28515625" style="11" bestFit="1" customWidth="1"/>
    <col min="10499" max="10752" width="9.140625" style="11"/>
    <col min="10753" max="10753" width="14.5703125" style="11" bestFit="1" customWidth="1"/>
    <col min="10754" max="10754" width="14.28515625" style="11" bestFit="1" customWidth="1"/>
    <col min="10755" max="11008" width="9.140625" style="11"/>
    <col min="11009" max="11009" width="14.5703125" style="11" bestFit="1" customWidth="1"/>
    <col min="11010" max="11010" width="14.28515625" style="11" bestFit="1" customWidth="1"/>
    <col min="11011" max="11264" width="9.140625" style="11"/>
    <col min="11265" max="11265" width="14.5703125" style="11" bestFit="1" customWidth="1"/>
    <col min="11266" max="11266" width="14.28515625" style="11" bestFit="1" customWidth="1"/>
    <col min="11267" max="11520" width="9.140625" style="11"/>
    <col min="11521" max="11521" width="14.5703125" style="11" bestFit="1" customWidth="1"/>
    <col min="11522" max="11522" width="14.28515625" style="11" bestFit="1" customWidth="1"/>
    <col min="11523" max="11776" width="9.140625" style="11"/>
    <col min="11777" max="11777" width="14.5703125" style="11" bestFit="1" customWidth="1"/>
    <col min="11778" max="11778" width="14.28515625" style="11" bestFit="1" customWidth="1"/>
    <col min="11779" max="12032" width="9.140625" style="11"/>
    <col min="12033" max="12033" width="14.5703125" style="11" bestFit="1" customWidth="1"/>
    <col min="12034" max="12034" width="14.28515625" style="11" bestFit="1" customWidth="1"/>
    <col min="12035" max="12288" width="9.140625" style="11"/>
    <col min="12289" max="12289" width="14.5703125" style="11" bestFit="1" customWidth="1"/>
    <col min="12290" max="12290" width="14.28515625" style="11" bestFit="1" customWidth="1"/>
    <col min="12291" max="12544" width="9.140625" style="11"/>
    <col min="12545" max="12545" width="14.5703125" style="11" bestFit="1" customWidth="1"/>
    <col min="12546" max="12546" width="14.28515625" style="11" bestFit="1" customWidth="1"/>
    <col min="12547" max="12800" width="9.140625" style="11"/>
    <col min="12801" max="12801" width="14.5703125" style="11" bestFit="1" customWidth="1"/>
    <col min="12802" max="12802" width="14.28515625" style="11" bestFit="1" customWidth="1"/>
    <col min="12803" max="13056" width="9.140625" style="11"/>
    <col min="13057" max="13057" width="14.5703125" style="11" bestFit="1" customWidth="1"/>
    <col min="13058" max="13058" width="14.28515625" style="11" bestFit="1" customWidth="1"/>
    <col min="13059" max="13312" width="9.140625" style="11"/>
    <col min="13313" max="13313" width="14.5703125" style="11" bestFit="1" customWidth="1"/>
    <col min="13314" max="13314" width="14.28515625" style="11" bestFit="1" customWidth="1"/>
    <col min="13315" max="13568" width="9.140625" style="11"/>
    <col min="13569" max="13569" width="14.5703125" style="11" bestFit="1" customWidth="1"/>
    <col min="13570" max="13570" width="14.28515625" style="11" bestFit="1" customWidth="1"/>
    <col min="13571" max="13824" width="9.140625" style="11"/>
    <col min="13825" max="13825" width="14.5703125" style="11" bestFit="1" customWidth="1"/>
    <col min="13826" max="13826" width="14.28515625" style="11" bestFit="1" customWidth="1"/>
    <col min="13827" max="14080" width="9.140625" style="11"/>
    <col min="14081" max="14081" width="14.5703125" style="11" bestFit="1" customWidth="1"/>
    <col min="14082" max="14082" width="14.28515625" style="11" bestFit="1" customWidth="1"/>
    <col min="14083" max="14336" width="9.140625" style="11"/>
    <col min="14337" max="14337" width="14.5703125" style="11" bestFit="1" customWidth="1"/>
    <col min="14338" max="14338" width="14.28515625" style="11" bestFit="1" customWidth="1"/>
    <col min="14339" max="14592" width="9.140625" style="11"/>
    <col min="14593" max="14593" width="14.5703125" style="11" bestFit="1" customWidth="1"/>
    <col min="14594" max="14594" width="14.28515625" style="11" bestFit="1" customWidth="1"/>
    <col min="14595" max="14848" width="9.140625" style="11"/>
    <col min="14849" max="14849" width="14.5703125" style="11" bestFit="1" customWidth="1"/>
    <col min="14850" max="14850" width="14.28515625" style="11" bestFit="1" customWidth="1"/>
    <col min="14851" max="15104" width="9.140625" style="11"/>
    <col min="15105" max="15105" width="14.5703125" style="11" bestFit="1" customWidth="1"/>
    <col min="15106" max="15106" width="14.28515625" style="11" bestFit="1" customWidth="1"/>
    <col min="15107" max="15360" width="9.140625" style="11"/>
    <col min="15361" max="15361" width="14.5703125" style="11" bestFit="1" customWidth="1"/>
    <col min="15362" max="15362" width="14.28515625" style="11" bestFit="1" customWidth="1"/>
    <col min="15363" max="15616" width="9.140625" style="11"/>
    <col min="15617" max="15617" width="14.5703125" style="11" bestFit="1" customWidth="1"/>
    <col min="15618" max="15618" width="14.28515625" style="11" bestFit="1" customWidth="1"/>
    <col min="15619" max="15872" width="9.140625" style="11"/>
    <col min="15873" max="15873" width="14.5703125" style="11" bestFit="1" customWidth="1"/>
    <col min="15874" max="15874" width="14.28515625" style="11" bestFit="1" customWidth="1"/>
    <col min="15875" max="16128" width="9.140625" style="11"/>
    <col min="16129" max="16129" width="14.5703125" style="11" bestFit="1" customWidth="1"/>
    <col min="16130" max="16130" width="14.28515625" style="11" bestFit="1" customWidth="1"/>
    <col min="16131" max="16384" width="9.140625" style="11"/>
  </cols>
  <sheetData>
    <row r="1" spans="1:2">
      <c r="A1" s="11" t="s">
        <v>91</v>
      </c>
      <c r="B1" s="11" t="s">
        <v>92</v>
      </c>
    </row>
    <row r="2" spans="1:2">
      <c r="A2" s="11" t="s">
        <v>93</v>
      </c>
      <c r="B2" s="11" t="s">
        <v>94</v>
      </c>
    </row>
    <row r="3" spans="1:2">
      <c r="A3" s="11" t="s">
        <v>95</v>
      </c>
      <c r="B3" s="11" t="s">
        <v>96</v>
      </c>
    </row>
    <row r="4" spans="1:2">
      <c r="A4" s="11" t="s">
        <v>97</v>
      </c>
      <c r="B4" s="1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99</v>
      </c>
      <c r="B1" t="s">
        <v>100</v>
      </c>
      <c r="C1">
        <v>0</v>
      </c>
    </row>
    <row r="2" spans="1:3">
      <c r="A2" t="s">
        <v>101</v>
      </c>
      <c r="B2" t="s">
        <v>102</v>
      </c>
      <c r="C2">
        <v>0</v>
      </c>
    </row>
    <row r="3" spans="1:3">
      <c r="A3" t="s">
        <v>103</v>
      </c>
      <c r="B3" t="s">
        <v>104</v>
      </c>
      <c r="C3">
        <v>0</v>
      </c>
    </row>
    <row r="4" spans="1:3">
      <c r="A4" t="s">
        <v>105</v>
      </c>
      <c r="B4" t="s">
        <v>106</v>
      </c>
      <c r="C4">
        <v>0</v>
      </c>
    </row>
    <row r="5" spans="1:3">
      <c r="A5" t="s">
        <v>61</v>
      </c>
      <c r="B5" t="s">
        <v>62</v>
      </c>
      <c r="C5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CT Plan Report</vt:lpstr>
      <vt:lpstr>ReportCriteria</vt:lpstr>
      <vt:lpstr>ReportPeriodMap</vt:lpstr>
      <vt:lpstr>SWMETA2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gbalaji</cp:lastModifiedBy>
  <cp:lastPrinted>2007-04-09T19:34:25Z</cp:lastPrinted>
  <dcterms:created xsi:type="dcterms:W3CDTF">2005-03-12T00:59:49Z</dcterms:created>
  <dcterms:modified xsi:type="dcterms:W3CDTF">2012-12-10T05:55:41Z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