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80" yWindow="30" windowWidth="11355" windowHeight="8010"/>
  </bookViews>
  <sheets>
    <sheet name="CT Plan SBOM Report" sheetId="12" r:id="rId1"/>
    <sheet name="ReportCriteria" sheetId="4" r:id="rId2"/>
    <sheet name="ReportPeriodMap" sheetId="24" state="hidden" r:id="rId3"/>
    <sheet name="SWMETA2" sheetId="18" state="hidden" r:id="rId4"/>
  </sheets>
  <externalReferences>
    <externalReference r:id="rId5"/>
    <externalReference r:id="rId6"/>
  </externalReferences>
  <definedNames>
    <definedName name="CEP" localSheetId="2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2">ReportPeriodMap!$A$1:$C$4</definedName>
    <definedName name="Forecast_Start_Key" localSheetId="2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MID(CELL("filename",'CT Plan SBOM Report'!XFD1048555),FIND("]",CELL("filename",'CT Plan SBOM Report'!XFD1048555))+1, LEN(CELL("filename",'CT Plan SBOM Report'!XFD1048555))-FIND("]",CELL("filename",'CT Plan SBOM Report'!XFD1048555)))</definedName>
    <definedName name="SW_CURRENCY_TYPE" localSheetId="2">MATCH(1,[1]SWMETA2!$C:$C,0)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45621"/>
  <pivotCaches>
    <pivotCache cacheId="54" r:id="rId7"/>
  </pivotCaches>
  <fileRecoveryPr autoRecover="0"/>
</workbook>
</file>

<file path=xl/calcChain.xml><?xml version="1.0" encoding="utf-8"?>
<calcChain xmlns="http://schemas.openxmlformats.org/spreadsheetml/2006/main">
  <c r="BA22" i="12" l="1"/>
  <c r="G20" i="12" l="1"/>
  <c r="G1" i="12" s="1"/>
  <c r="A1" i="12"/>
  <c r="C1" i="12"/>
  <c r="E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B2" i="12"/>
  <c r="B1" i="12" s="1"/>
  <c r="ID2" i="12"/>
  <c r="IB3" i="12" s="1"/>
  <c r="IC3" i="12" s="1"/>
  <c r="BA5" i="12"/>
  <c r="BA20" i="12" s="1"/>
  <c r="BA6" i="12"/>
  <c r="BA21" i="12" s="1"/>
  <c r="BA7" i="12"/>
  <c r="IQ36" i="12"/>
  <c r="IQ37" i="12" s="1"/>
  <c r="IQ38" i="12" s="1"/>
  <c r="IQ39" i="12" s="1"/>
  <c r="IQ40" i="12" s="1"/>
  <c r="IQ41" i="12" s="1"/>
  <c r="IQ42" i="12" s="1"/>
  <c r="IQ43" i="12" s="1"/>
  <c r="IQ44" i="12" s="1"/>
  <c r="IQ45" i="12" s="1"/>
  <c r="IQ46" i="12" s="1"/>
  <c r="IQ47" i="12" s="1"/>
  <c r="IQ48" i="12" s="1"/>
  <c r="IQ49" i="12" s="1"/>
  <c r="IQ50" i="12" s="1"/>
  <c r="IQ51" i="12" s="1"/>
  <c r="IQ52" i="12" s="1"/>
  <c r="IQ53" i="12" s="1"/>
  <c r="IQ54" i="12" s="1"/>
  <c r="IQ55" i="12" s="1"/>
  <c r="IQ56" i="12" s="1"/>
  <c r="IQ57" i="12" s="1"/>
  <c r="IQ58" i="12" s="1"/>
  <c r="IQ59" i="12" s="1"/>
  <c r="IQ60" i="12" s="1"/>
  <c r="IQ61" i="12" s="1"/>
  <c r="IQ62" i="12" s="1"/>
  <c r="IQ63" i="12" s="1"/>
  <c r="IQ64" i="12" s="1"/>
  <c r="IQ65" i="12" s="1"/>
  <c r="IQ66" i="12" s="1"/>
  <c r="IQ67" i="12" s="1"/>
  <c r="IQ68" i="12" s="1"/>
  <c r="IQ69" i="12" s="1"/>
  <c r="IQ70" i="12" s="1"/>
  <c r="IQ71" i="12" s="1"/>
  <c r="IQ72" i="12" s="1"/>
  <c r="IQ73" i="12" s="1"/>
  <c r="IQ74" i="12" s="1"/>
  <c r="IQ75" i="12" s="1"/>
  <c r="IQ76" i="12" s="1"/>
  <c r="IQ77" i="12" s="1"/>
  <c r="IQ78" i="12" s="1"/>
  <c r="IQ79" i="12" s="1"/>
  <c r="IQ80" i="12" s="1"/>
  <c r="IQ81" i="12" s="1"/>
  <c r="IQ82" i="12" s="1"/>
  <c r="IQ83" i="12" s="1"/>
  <c r="IQ84" i="12" s="1"/>
  <c r="IQ85" i="12" s="1"/>
  <c r="IQ86" i="12" s="1"/>
  <c r="IQ87" i="12" s="1"/>
  <c r="D19" i="12"/>
  <c r="IV1" i="12"/>
  <c r="F19" i="12"/>
  <c r="IU1" i="12"/>
  <c r="ID3" i="12"/>
  <c r="IF3" i="12" l="1"/>
  <c r="IH3" i="12"/>
  <c r="IB4" i="12"/>
  <c r="IC4" i="12" s="1"/>
  <c r="F1" i="12"/>
  <c r="D1" i="12"/>
  <c r="IB5" i="12" l="1"/>
  <c r="IC5" i="12" s="1"/>
  <c r="IS19" i="12"/>
  <c r="ID4" i="12"/>
  <c r="IF4" i="12" l="1"/>
  <c r="IH4" i="12"/>
  <c r="IB6" i="12"/>
  <c r="IC6" i="12" s="1"/>
  <c r="IT19" i="12"/>
  <c r="BC1" i="12" s="1"/>
  <c r="IS31" i="12"/>
  <c r="IS30" i="12"/>
  <c r="IS24" i="12"/>
  <c r="IS23" i="12"/>
  <c r="IS32" i="12"/>
  <c r="IS33" i="12"/>
  <c r="IS28" i="12"/>
  <c r="IS29" i="12"/>
  <c r="IS22" i="12"/>
  <c r="ID5" i="12"/>
  <c r="IS27" i="12"/>
  <c r="IS26" i="12"/>
  <c r="IS25" i="12"/>
  <c r="IF5" i="12" l="1"/>
  <c r="IH5" i="12"/>
  <c r="IB7" i="12"/>
  <c r="IC7" i="12" s="1"/>
  <c r="IT28" i="12"/>
  <c r="IT29" i="12"/>
  <c r="IT26" i="12"/>
  <c r="IT23" i="12"/>
  <c r="IT32" i="12"/>
  <c r="IT30" i="12"/>
  <c r="IT27" i="12"/>
  <c r="IT25" i="12"/>
  <c r="IT31" i="12"/>
  <c r="IT24" i="12"/>
  <c r="IT33" i="12"/>
  <c r="IS20" i="12"/>
  <c r="IT22" i="12"/>
  <c r="ID6" i="12"/>
  <c r="IF6" i="12" l="1"/>
  <c r="IH6" i="12"/>
  <c r="IB8" i="12"/>
  <c r="IC8" i="12" s="1"/>
  <c r="IT20" i="12"/>
  <c r="AY2" i="12" s="1"/>
  <c r="BC2" i="12" s="1"/>
  <c r="BD2" i="12" s="1"/>
  <c r="BJ17" i="12"/>
  <c r="BR17" i="12"/>
  <c r="BZ17" i="12"/>
  <c r="CH17" i="12"/>
  <c r="CP17" i="12"/>
  <c r="BC17" i="12"/>
  <c r="BK17" i="12"/>
  <c r="BS17" i="12"/>
  <c r="CA17" i="12"/>
  <c r="CI17" i="12"/>
  <c r="CQ17" i="12"/>
  <c r="BH17" i="12"/>
  <c r="BX17" i="12"/>
  <c r="CN17" i="12"/>
  <c r="BI17" i="12"/>
  <c r="BY17" i="12"/>
  <c r="CO17" i="12"/>
  <c r="BD17" i="12"/>
  <c r="BT17" i="12"/>
  <c r="CJ17" i="12"/>
  <c r="BE17" i="12"/>
  <c r="BU17" i="12"/>
  <c r="CK17" i="12"/>
  <c r="BN17" i="12"/>
  <c r="CD17" i="12"/>
  <c r="CT17" i="12"/>
  <c r="BO17" i="12"/>
  <c r="CE17" i="12"/>
  <c r="CU17" i="12"/>
  <c r="CF17" i="12"/>
  <c r="BQ17" i="12"/>
  <c r="CW17" i="12"/>
  <c r="CB17" i="12"/>
  <c r="BM17" i="12"/>
  <c r="CS17" i="12"/>
  <c r="BF17" i="12"/>
  <c r="BV17" i="12"/>
  <c r="CL17" i="12"/>
  <c r="BG17" i="12"/>
  <c r="BW17" i="12"/>
  <c r="CM17" i="12"/>
  <c r="BP17" i="12"/>
  <c r="CV17" i="12"/>
  <c r="CG17" i="12"/>
  <c r="BL17" i="12"/>
  <c r="CR17" i="12"/>
  <c r="CC17" i="12"/>
  <c r="IU45" i="12"/>
  <c r="IU48" i="12"/>
  <c r="IU24" i="12"/>
  <c r="IU47" i="12"/>
  <c r="ID7" i="12"/>
  <c r="IU38" i="12"/>
  <c r="IU22" i="12"/>
  <c r="IU41" i="12"/>
  <c r="IU39" i="12"/>
  <c r="IU27" i="12"/>
  <c r="IU40" i="12"/>
  <c r="IU36" i="12"/>
  <c r="IU28" i="12"/>
  <c r="IU37" i="12"/>
  <c r="IU34" i="12"/>
  <c r="IU32" i="12"/>
  <c r="IU46" i="12"/>
  <c r="IU20" i="12"/>
  <c r="IU43" i="12"/>
  <c r="IU21" i="12"/>
  <c r="IU33" i="12"/>
  <c r="IU31" i="12"/>
  <c r="IU19" i="12"/>
  <c r="IU30" i="12"/>
  <c r="IU23" i="12"/>
  <c r="IU44" i="12"/>
  <c r="IU26" i="12"/>
  <c r="IU35" i="12"/>
  <c r="IU25" i="12"/>
  <c r="IU42" i="12"/>
  <c r="IU29" i="12"/>
  <c r="IF7" i="12" l="1"/>
  <c r="IH7" i="12"/>
  <c r="IB9" i="12"/>
  <c r="IC9" i="12" s="1"/>
  <c r="BC9" i="12"/>
  <c r="BC18" i="12" s="1"/>
  <c r="BD9" i="12"/>
  <c r="BE2" i="12"/>
  <c r="BC22" i="12"/>
  <c r="ID8" i="12"/>
  <c r="IF8" i="12" l="1"/>
  <c r="IH8" i="12"/>
  <c r="IB10" i="12"/>
  <c r="IC10" i="12" s="1"/>
  <c r="BD18" i="12"/>
  <c r="BE9" i="12"/>
  <c r="BF2" i="12"/>
  <c r="BD22" i="12"/>
  <c r="BD10" i="12"/>
  <c r="BC20" i="12"/>
  <c r="ID9" i="12"/>
  <c r="BC21" i="12"/>
  <c r="BC10" i="12"/>
  <c r="IF9" i="12" l="1"/>
  <c r="IH9" i="12"/>
  <c r="BC19" i="12"/>
  <c r="BC4" i="12"/>
  <c r="BD4" i="12"/>
  <c r="IB11" i="12"/>
  <c r="IC11" i="12" s="1"/>
  <c r="BD19" i="12"/>
  <c r="BE18" i="12"/>
  <c r="BF9" i="12"/>
  <c r="BG2" i="12"/>
  <c r="BE22" i="12"/>
  <c r="BD20" i="12"/>
  <c r="ID10" i="12"/>
  <c r="BE10" i="12"/>
  <c r="BE20" i="12"/>
  <c r="BD21" i="12"/>
  <c r="IF10" i="12" l="1"/>
  <c r="IH10" i="12"/>
  <c r="IB12" i="12"/>
  <c r="IC12" i="12" s="1"/>
  <c r="BE19" i="12"/>
  <c r="BG9" i="12"/>
  <c r="BH2" i="12"/>
  <c r="BF18" i="12"/>
  <c r="BF22" i="12"/>
  <c r="BF10" i="12"/>
  <c r="BE21" i="12"/>
  <c r="ID11" i="12"/>
  <c r="BF21" i="12"/>
  <c r="IF11" i="12" l="1"/>
  <c r="IH11" i="12"/>
  <c r="IB13" i="12"/>
  <c r="IC13" i="12" s="1"/>
  <c r="BF19" i="12"/>
  <c r="BG18" i="12"/>
  <c r="BI2" i="12"/>
  <c r="BH9" i="12"/>
  <c r="BG22" i="12"/>
  <c r="ID12" i="12"/>
  <c r="BF20" i="12"/>
  <c r="BG10" i="12"/>
  <c r="BG20" i="12"/>
  <c r="IF12" i="12" l="1"/>
  <c r="IH12" i="12"/>
  <c r="BE4" i="12"/>
  <c r="IB14" i="12"/>
  <c r="IC14" i="12" s="1"/>
  <c r="BG19" i="12"/>
  <c r="BH18" i="12"/>
  <c r="BJ2" i="12"/>
  <c r="BI9" i="12"/>
  <c r="BH22" i="12"/>
  <c r="BH10" i="12"/>
  <c r="ID13" i="12"/>
  <c r="BG21" i="12"/>
  <c r="BH21" i="12"/>
  <c r="IF13" i="12" l="1"/>
  <c r="IH13" i="12"/>
  <c r="BF4" i="12"/>
  <c r="IB15" i="12"/>
  <c r="IC15" i="12" s="1"/>
  <c r="BH19" i="12"/>
  <c r="BJ9" i="12"/>
  <c r="BK2" i="12"/>
  <c r="BI18" i="12"/>
  <c r="BI22" i="12"/>
  <c r="BI10" i="12"/>
  <c r="ID14" i="12"/>
  <c r="BI20" i="12"/>
  <c r="BH20" i="12"/>
  <c r="IF14" i="12" l="1"/>
  <c r="IH14" i="12"/>
  <c r="BG4" i="12"/>
  <c r="IB16" i="12"/>
  <c r="IC16" i="12" s="1"/>
  <c r="BI19" i="12"/>
  <c r="BJ18" i="12"/>
  <c r="BK9" i="12"/>
  <c r="BL2" i="12"/>
  <c r="BJ22" i="12"/>
  <c r="ID15" i="12"/>
  <c r="BJ10" i="12"/>
  <c r="BI21" i="12"/>
  <c r="IF15" i="12" l="1"/>
  <c r="IH15" i="12"/>
  <c r="BH4" i="12"/>
  <c r="IB17" i="12"/>
  <c r="IC17" i="12" s="1"/>
  <c r="BJ19" i="12"/>
  <c r="BK18" i="12"/>
  <c r="BL9" i="12"/>
  <c r="BM2" i="12"/>
  <c r="BK22" i="12"/>
  <c r="BJ21" i="12"/>
  <c r="BJ20" i="12"/>
  <c r="ID16" i="12"/>
  <c r="BK10" i="12"/>
  <c r="BK21" i="12"/>
  <c r="IF16" i="12" l="1"/>
  <c r="IH16" i="12"/>
  <c r="BI4" i="12"/>
  <c r="IB18" i="12"/>
  <c r="IC18" i="12" s="1"/>
  <c r="BK19" i="12"/>
  <c r="BL18" i="12"/>
  <c r="BM9" i="12"/>
  <c r="BN2" i="12"/>
  <c r="BL22" i="12"/>
  <c r="BL10" i="12"/>
  <c r="ID17" i="12"/>
  <c r="BL21" i="12"/>
  <c r="BK20" i="12"/>
  <c r="IF17" i="12" l="1"/>
  <c r="IH17" i="12"/>
  <c r="BJ4" i="12"/>
  <c r="IB19" i="12"/>
  <c r="IC19" i="12" s="1"/>
  <c r="BL19" i="12"/>
  <c r="BM18" i="12"/>
  <c r="BN9" i="12"/>
  <c r="BO2" i="12"/>
  <c r="BM22" i="12"/>
  <c r="ID18" i="12"/>
  <c r="BM10" i="12"/>
  <c r="BL20" i="12"/>
  <c r="IF18" i="12" l="1"/>
  <c r="IH18" i="12"/>
  <c r="BK4" i="12"/>
  <c r="IB20" i="12"/>
  <c r="IC20" i="12" s="1"/>
  <c r="BM19" i="12"/>
  <c r="BN18" i="12"/>
  <c r="BO9" i="12"/>
  <c r="BP2" i="12"/>
  <c r="BN22" i="12"/>
  <c r="BM20" i="12"/>
  <c r="BN10" i="12"/>
  <c r="BM21" i="12"/>
  <c r="ID19" i="12"/>
  <c r="BN21" i="12"/>
  <c r="IF19" i="12" l="1"/>
  <c r="IH19" i="12"/>
  <c r="BL4" i="12"/>
  <c r="IB21" i="12"/>
  <c r="IC21" i="12" s="1"/>
  <c r="BN19" i="12"/>
  <c r="BO18" i="12"/>
  <c r="BP9" i="12"/>
  <c r="BQ2" i="12"/>
  <c r="BO22" i="12"/>
  <c r="ID20" i="12"/>
  <c r="BN20" i="12"/>
  <c r="BO10" i="12"/>
  <c r="BO21" i="12"/>
  <c r="IF20" i="12" l="1"/>
  <c r="IH20" i="12"/>
  <c r="BM4" i="12"/>
  <c r="IB22" i="12"/>
  <c r="IC22" i="12" s="1"/>
  <c r="BO19" i="12"/>
  <c r="BP18" i="12"/>
  <c r="BQ9" i="12"/>
  <c r="BR2" i="12"/>
  <c r="BP22" i="12"/>
  <c r="BO20" i="12"/>
  <c r="ID21" i="12"/>
  <c r="BP10" i="12"/>
  <c r="BP20" i="12"/>
  <c r="IF21" i="12" l="1"/>
  <c r="IH21" i="12"/>
  <c r="BN4" i="12"/>
  <c r="IB23" i="12"/>
  <c r="IC23" i="12" s="1"/>
  <c r="BP19" i="12"/>
  <c r="BQ18" i="12"/>
  <c r="BR9" i="12"/>
  <c r="BS2" i="12"/>
  <c r="BQ22" i="12"/>
  <c r="BQ10" i="12"/>
  <c r="BQ21" i="12"/>
  <c r="ID22" i="12"/>
  <c r="BP21" i="12"/>
  <c r="IF22" i="12" l="1"/>
  <c r="IH22" i="12"/>
  <c r="BO4" i="12"/>
  <c r="IB24" i="12"/>
  <c r="IC24" i="12" s="1"/>
  <c r="BQ19" i="12"/>
  <c r="BR18" i="12"/>
  <c r="BS9" i="12"/>
  <c r="BT2" i="12"/>
  <c r="BR22" i="12"/>
  <c r="BR10" i="12"/>
  <c r="ID23" i="12"/>
  <c r="BQ20" i="12"/>
  <c r="IF23" i="12" l="1"/>
  <c r="IH23" i="12"/>
  <c r="BP4" i="12"/>
  <c r="IB25" i="12"/>
  <c r="BR19" i="12"/>
  <c r="BS18" i="12"/>
  <c r="BT9" i="12"/>
  <c r="BU2" i="12"/>
  <c r="BS22" i="12"/>
  <c r="ID24" i="12"/>
  <c r="BR21" i="12"/>
  <c r="BS10" i="12"/>
  <c r="BR20" i="12"/>
  <c r="BS20" i="12"/>
  <c r="IF24" i="12" l="1"/>
  <c r="IH24" i="12"/>
  <c r="IC25" i="12"/>
  <c r="IB26" i="12"/>
  <c r="BQ4" i="12"/>
  <c r="BS19" i="12"/>
  <c r="BT18" i="12"/>
  <c r="BU9" i="12"/>
  <c r="BV2" i="12"/>
  <c r="BT22" i="12"/>
  <c r="BS21" i="12"/>
  <c r="BT10" i="12"/>
  <c r="ID25" i="12"/>
  <c r="BT21" i="12"/>
  <c r="IF25" i="12" l="1"/>
  <c r="IH25" i="12"/>
  <c r="IC26" i="12"/>
  <c r="IB27" i="12"/>
  <c r="BR4" i="12"/>
  <c r="BT19" i="12"/>
  <c r="BU18" i="12"/>
  <c r="BV9" i="12"/>
  <c r="BW2" i="12"/>
  <c r="BU22" i="12"/>
  <c r="ID26" i="12"/>
  <c r="BT20" i="12"/>
  <c r="BU10" i="12"/>
  <c r="BU21" i="12"/>
  <c r="IF26" i="12" l="1"/>
  <c r="IH26" i="12"/>
  <c r="IC27" i="12"/>
  <c r="IB28" i="12"/>
  <c r="BS4" i="12"/>
  <c r="BU19" i="12"/>
  <c r="BV18" i="12"/>
  <c r="BW9" i="12"/>
  <c r="BX2" i="12"/>
  <c r="BV22" i="12"/>
  <c r="BU20" i="12"/>
  <c r="ID27" i="12"/>
  <c r="BV10" i="12"/>
  <c r="BV20" i="12"/>
  <c r="IF27" i="12" l="1"/>
  <c r="IH27" i="12"/>
  <c r="IC28" i="12"/>
  <c r="IB29" i="12"/>
  <c r="BT4" i="12"/>
  <c r="BV19" i="12"/>
  <c r="BW18" i="12"/>
  <c r="BX9" i="12"/>
  <c r="BY2" i="12"/>
  <c r="BW22" i="12"/>
  <c r="ID28" i="12"/>
  <c r="BW10" i="12"/>
  <c r="BV21" i="12"/>
  <c r="IF28" i="12" l="1"/>
  <c r="IH28" i="12"/>
  <c r="IC29" i="12"/>
  <c r="IB30" i="12"/>
  <c r="BU4" i="12"/>
  <c r="BW19" i="12"/>
  <c r="BX18" i="12"/>
  <c r="BY9" i="12"/>
  <c r="BZ2" i="12"/>
  <c r="BX22" i="12"/>
  <c r="ID29" i="12"/>
  <c r="BW21" i="12"/>
  <c r="BW20" i="12"/>
  <c r="BX10" i="12"/>
  <c r="IF29" i="12" l="1"/>
  <c r="IH29" i="12"/>
  <c r="IC30" i="12"/>
  <c r="IB31" i="12"/>
  <c r="BV4" i="12"/>
  <c r="BX19" i="12"/>
  <c r="BY18" i="12"/>
  <c r="BZ9" i="12"/>
  <c r="CA2" i="12"/>
  <c r="BY22" i="12"/>
  <c r="BY10" i="12"/>
  <c r="BX20" i="12"/>
  <c r="BX21" i="12"/>
  <c r="ID30" i="12"/>
  <c r="IF30" i="12" l="1"/>
  <c r="IH30" i="12"/>
  <c r="IC31" i="12"/>
  <c r="IB32" i="12"/>
  <c r="BW4" i="12"/>
  <c r="BY19" i="12"/>
  <c r="BZ18" i="12"/>
  <c r="CA9" i="12"/>
  <c r="CB2" i="12"/>
  <c r="BZ22" i="12"/>
  <c r="BZ10" i="12"/>
  <c r="BY20" i="12"/>
  <c r="BY21" i="12"/>
  <c r="ID31" i="12"/>
  <c r="IF31" i="12" l="1"/>
  <c r="IH31" i="12"/>
  <c r="IC32" i="12"/>
  <c r="IB33" i="12"/>
  <c r="BX4" i="12"/>
  <c r="BZ19" i="12"/>
  <c r="CA18" i="12"/>
  <c r="CB9" i="12"/>
  <c r="CC2" i="12"/>
  <c r="CA22" i="12"/>
  <c r="CA10" i="12"/>
  <c r="BZ20" i="12"/>
  <c r="BZ21" i="12"/>
  <c r="ID32" i="12"/>
  <c r="CA20" i="12"/>
  <c r="IF32" i="12" l="1"/>
  <c r="IH32" i="12"/>
  <c r="IC33" i="12"/>
  <c r="IB34" i="12"/>
  <c r="BY4" i="12"/>
  <c r="CA19" i="12"/>
  <c r="BC7" i="12" s="1"/>
  <c r="CB18" i="12"/>
  <c r="CC9" i="12"/>
  <c r="CD2" i="12"/>
  <c r="BX5" i="12"/>
  <c r="BX7" i="12"/>
  <c r="BX6" i="12"/>
  <c r="CB22" i="12"/>
  <c r="CA21" i="12"/>
  <c r="ID33" i="12"/>
  <c r="CB10" i="12"/>
  <c r="IF33" i="12" l="1"/>
  <c r="IH33" i="12"/>
  <c r="IC34" i="12"/>
  <c r="IB35" i="12"/>
  <c r="BZ4" i="12"/>
  <c r="BU6" i="12"/>
  <c r="BR6" i="12"/>
  <c r="BS6" i="12"/>
  <c r="BR5" i="12"/>
  <c r="BV7" i="12"/>
  <c r="BU5" i="12"/>
  <c r="BT5" i="12"/>
  <c r="BQ5" i="12"/>
  <c r="BO5" i="12"/>
  <c r="BN5" i="12"/>
  <c r="BK5" i="12"/>
  <c r="BH5" i="12"/>
  <c r="BG5" i="12"/>
  <c r="BE5" i="12"/>
  <c r="BC5" i="12"/>
  <c r="BO6" i="12"/>
  <c r="BN6" i="12"/>
  <c r="BK6" i="12"/>
  <c r="BJ6" i="12"/>
  <c r="BH6" i="12"/>
  <c r="BG6" i="12"/>
  <c r="BC6" i="12"/>
  <c r="BQ7" i="12"/>
  <c r="BO7" i="12"/>
  <c r="BM7" i="12"/>
  <c r="BK7" i="12"/>
  <c r="BH7" i="12"/>
  <c r="BG7" i="12"/>
  <c r="BE7" i="12"/>
  <c r="BW6" i="12"/>
  <c r="BW5" i="12"/>
  <c r="BT7" i="12"/>
  <c r="BW7" i="12"/>
  <c r="BR7" i="12"/>
  <c r="BT6" i="12"/>
  <c r="BS7" i="12"/>
  <c r="BV6" i="12"/>
  <c r="BV5" i="12"/>
  <c r="BS5" i="12"/>
  <c r="BU7" i="12"/>
  <c r="BP5" i="12"/>
  <c r="BM5" i="12"/>
  <c r="BL5" i="12"/>
  <c r="BJ5" i="12"/>
  <c r="BI5" i="12"/>
  <c r="BF5" i="12"/>
  <c r="BD5" i="12"/>
  <c r="BQ6" i="12"/>
  <c r="BP6" i="12"/>
  <c r="BL6" i="12"/>
  <c r="BM6" i="12"/>
  <c r="BI6" i="12"/>
  <c r="BF6" i="12"/>
  <c r="BE6" i="12"/>
  <c r="BD6" i="12"/>
  <c r="BP7" i="12"/>
  <c r="BN7" i="12"/>
  <c r="BL7" i="12"/>
  <c r="BJ7" i="12"/>
  <c r="BI7" i="12"/>
  <c r="BF7" i="12"/>
  <c r="BD7" i="12"/>
  <c r="CB19" i="12"/>
  <c r="CC18" i="12"/>
  <c r="CD9" i="12"/>
  <c r="CE2" i="12"/>
  <c r="BY7" i="12"/>
  <c r="BY6" i="12"/>
  <c r="BY5" i="12"/>
  <c r="CC22" i="12"/>
  <c r="ID34" i="12"/>
  <c r="CB21" i="12"/>
  <c r="CC10" i="12"/>
  <c r="CB20" i="12"/>
  <c r="IF34" i="12" l="1"/>
  <c r="IH34" i="12"/>
  <c r="IC35" i="12"/>
  <c r="IB36" i="12"/>
  <c r="CA4" i="12"/>
  <c r="CC19" i="12"/>
  <c r="CD18" i="12"/>
  <c r="CE9" i="12"/>
  <c r="CF2" i="12"/>
  <c r="BZ5" i="12"/>
  <c r="BZ7" i="12"/>
  <c r="BZ6" i="12"/>
  <c r="CD22" i="12"/>
  <c r="CC21" i="12"/>
  <c r="CC20" i="12"/>
  <c r="ID35" i="12"/>
  <c r="CD10" i="12"/>
  <c r="IF35" i="12" l="1"/>
  <c r="IH35" i="12"/>
  <c r="IC36" i="12"/>
  <c r="IB37" i="12"/>
  <c r="CB4" i="12"/>
  <c r="CD19" i="12"/>
  <c r="CE18" i="12"/>
  <c r="CF9" i="12"/>
  <c r="CG2" i="12"/>
  <c r="CA7" i="12"/>
  <c r="CA6" i="12"/>
  <c r="CA5" i="12"/>
  <c r="CE22" i="12"/>
  <c r="CD21" i="12"/>
  <c r="CE10" i="12"/>
  <c r="CD20" i="12"/>
  <c r="ID36" i="12"/>
  <c r="IF36" i="12" l="1"/>
  <c r="IH36" i="12"/>
  <c r="IC37" i="12"/>
  <c r="IB38" i="12"/>
  <c r="CC4" i="12"/>
  <c r="CE19" i="12"/>
  <c r="CF18" i="12"/>
  <c r="CG9" i="12"/>
  <c r="CH2" i="12"/>
  <c r="CB5" i="12"/>
  <c r="CB7" i="12"/>
  <c r="CB6" i="12"/>
  <c r="CF22" i="12"/>
  <c r="CE21" i="12"/>
  <c r="ID37" i="12"/>
  <c r="CF10" i="12"/>
  <c r="CE20" i="12"/>
  <c r="CF20" i="12"/>
  <c r="IF37" i="12" l="1"/>
  <c r="IH37" i="12"/>
  <c r="IC38" i="12"/>
  <c r="IB39" i="12"/>
  <c r="CD4" i="12"/>
  <c r="CF19" i="12"/>
  <c r="CG18" i="12"/>
  <c r="CI2" i="12"/>
  <c r="CH9" i="12"/>
  <c r="CC7" i="12"/>
  <c r="CC6" i="12"/>
  <c r="CC5" i="12"/>
  <c r="CG22" i="12"/>
  <c r="CF21" i="12"/>
  <c r="CG10" i="12"/>
  <c r="ID38" i="12"/>
  <c r="IF38" i="12" l="1"/>
  <c r="IH38" i="12"/>
  <c r="IC39" i="12"/>
  <c r="IB40" i="12"/>
  <c r="CE4" i="12"/>
  <c r="CG19" i="12"/>
  <c r="CJ2" i="12"/>
  <c r="CI9" i="12"/>
  <c r="CH18" i="12"/>
  <c r="CD5" i="12"/>
  <c r="CD7" i="12"/>
  <c r="CD6" i="12"/>
  <c r="CH22" i="12"/>
  <c r="CG21" i="12"/>
  <c r="ID39" i="12"/>
  <c r="CH20" i="12"/>
  <c r="CG20" i="12"/>
  <c r="CH10" i="12"/>
  <c r="IF39" i="12" l="1"/>
  <c r="IH39" i="12"/>
  <c r="IC40" i="12"/>
  <c r="IB41" i="12"/>
  <c r="CF4" i="12"/>
  <c r="CH19" i="12"/>
  <c r="CJ9" i="12"/>
  <c r="CK2" i="12"/>
  <c r="CI18" i="12"/>
  <c r="CE7" i="12"/>
  <c r="CE6" i="12"/>
  <c r="CE5" i="12"/>
  <c r="CI22" i="12"/>
  <c r="CH21" i="12"/>
  <c r="ID40" i="12"/>
  <c r="CI10" i="12"/>
  <c r="IF40" i="12" l="1"/>
  <c r="IH40" i="12"/>
  <c r="IC41" i="12"/>
  <c r="IB42" i="12"/>
  <c r="CG4" i="12"/>
  <c r="CI19" i="12"/>
  <c r="CJ18" i="12"/>
  <c r="CK9" i="12"/>
  <c r="CL2" i="12"/>
  <c r="CF5" i="12"/>
  <c r="CF7" i="12"/>
  <c r="CF6" i="12"/>
  <c r="CJ22" i="12"/>
  <c r="CJ10" i="12"/>
  <c r="CI20" i="12"/>
  <c r="ID41" i="12"/>
  <c r="CI21" i="12"/>
  <c r="CJ20" i="12"/>
  <c r="IF41" i="12" l="1"/>
  <c r="IH41" i="12"/>
  <c r="IC42" i="12"/>
  <c r="IB43" i="12"/>
  <c r="CH4" i="12"/>
  <c r="CJ19" i="12"/>
  <c r="CK18" i="12"/>
  <c r="CL9" i="12"/>
  <c r="CM2" i="12"/>
  <c r="CG7" i="12"/>
  <c r="CG6" i="12"/>
  <c r="CG5" i="12"/>
  <c r="CK22" i="12"/>
  <c r="CJ21" i="12"/>
  <c r="CK10" i="12"/>
  <c r="ID42" i="12"/>
  <c r="CK21" i="12"/>
  <c r="IF42" i="12" l="1"/>
  <c r="IH42" i="12"/>
  <c r="IC43" i="12"/>
  <c r="IB44" i="12"/>
  <c r="CI4" i="12"/>
  <c r="CK19" i="12"/>
  <c r="CL18" i="12"/>
  <c r="CM9" i="12"/>
  <c r="CN2" i="12"/>
  <c r="CH5" i="12"/>
  <c r="CH7" i="12"/>
  <c r="CH6" i="12"/>
  <c r="CL22" i="12"/>
  <c r="CK20" i="12"/>
  <c r="ID43" i="12"/>
  <c r="CL10" i="12"/>
  <c r="IF43" i="12" l="1"/>
  <c r="IH43" i="12"/>
  <c r="IC44" i="12"/>
  <c r="IB45" i="12"/>
  <c r="CJ4" i="12"/>
  <c r="CL19" i="12"/>
  <c r="CM18" i="12"/>
  <c r="CN9" i="12"/>
  <c r="CO2" i="12"/>
  <c r="CI7" i="12"/>
  <c r="CI6" i="12"/>
  <c r="CI5" i="12"/>
  <c r="CM22" i="12"/>
  <c r="CL20" i="12"/>
  <c r="CL21" i="12"/>
  <c r="CM10" i="12"/>
  <c r="ID44" i="12"/>
  <c r="CM20" i="12"/>
  <c r="IF44" i="12" l="1"/>
  <c r="IH44" i="12"/>
  <c r="IC45" i="12"/>
  <c r="IB46" i="12"/>
  <c r="CK4" i="12"/>
  <c r="CM19" i="12"/>
  <c r="CN18" i="12"/>
  <c r="CO9" i="12"/>
  <c r="CP2" i="12"/>
  <c r="CJ5" i="12"/>
  <c r="CJ7" i="12"/>
  <c r="CJ6" i="12"/>
  <c r="CN22" i="12"/>
  <c r="ID45" i="12"/>
  <c r="CM21" i="12"/>
  <c r="CN10" i="12"/>
  <c r="CN20" i="12"/>
  <c r="IF45" i="12" l="1"/>
  <c r="IH45" i="12"/>
  <c r="IC46" i="12"/>
  <c r="IB47" i="12"/>
  <c r="CL4" i="12"/>
  <c r="CN19" i="12"/>
  <c r="CO18" i="12"/>
  <c r="CP9" i="12"/>
  <c r="CQ2" i="12"/>
  <c r="CK7" i="12"/>
  <c r="CK6" i="12"/>
  <c r="CK5" i="12"/>
  <c r="CO22" i="12"/>
  <c r="CN21" i="12"/>
  <c r="CO10" i="12"/>
  <c r="ID46" i="12"/>
  <c r="CO21" i="12"/>
  <c r="IF46" i="12" l="1"/>
  <c r="IH46" i="12"/>
  <c r="IC47" i="12"/>
  <c r="IB48" i="12"/>
  <c r="CM4" i="12"/>
  <c r="CO19" i="12"/>
  <c r="CP18" i="12"/>
  <c r="CQ9" i="12"/>
  <c r="CR2" i="12"/>
  <c r="CL5" i="12"/>
  <c r="CL7" i="12"/>
  <c r="CL6" i="12"/>
  <c r="CP22" i="12"/>
  <c r="CP10" i="12"/>
  <c r="ID47" i="12"/>
  <c r="CO20" i="12"/>
  <c r="CP20" i="12"/>
  <c r="IF47" i="12" l="1"/>
  <c r="IH47" i="12"/>
  <c r="IC48" i="12"/>
  <c r="IB49" i="12"/>
  <c r="CN4" i="12"/>
  <c r="CP19" i="12"/>
  <c r="CQ18" i="12"/>
  <c r="CR9" i="12"/>
  <c r="CS2" i="12"/>
  <c r="CM7" i="12"/>
  <c r="CM6" i="12"/>
  <c r="CM5" i="12"/>
  <c r="CQ22" i="12"/>
  <c r="CP21" i="12"/>
  <c r="CQ10" i="12"/>
  <c r="ID48" i="12"/>
  <c r="IF48" i="12" l="1"/>
  <c r="IH48" i="12"/>
  <c r="IC49" i="12"/>
  <c r="IB50" i="12"/>
  <c r="CO4" i="12"/>
  <c r="CQ19" i="12"/>
  <c r="CR18" i="12"/>
  <c r="CS9" i="12"/>
  <c r="CT2" i="12"/>
  <c r="CN5" i="12"/>
  <c r="CN7" i="12"/>
  <c r="CN6" i="12"/>
  <c r="CR22" i="12"/>
  <c r="ID49" i="12"/>
  <c r="CQ20" i="12"/>
  <c r="CR10" i="12"/>
  <c r="CQ21" i="12"/>
  <c r="CR20" i="12"/>
  <c r="IF49" i="12" l="1"/>
  <c r="IH49" i="12"/>
  <c r="IC50" i="12"/>
  <c r="IB51" i="12"/>
  <c r="CP4" i="12"/>
  <c r="CR19" i="12"/>
  <c r="CS18" i="12"/>
  <c r="CT9" i="12"/>
  <c r="CU2" i="12"/>
  <c r="CO7" i="12"/>
  <c r="CO6" i="12"/>
  <c r="CO5" i="12"/>
  <c r="CS22" i="12"/>
  <c r="ID50" i="12"/>
  <c r="CR21" i="12"/>
  <c r="CS10" i="12"/>
  <c r="CS21" i="12"/>
  <c r="IF50" i="12" l="1"/>
  <c r="IH50" i="12"/>
  <c r="IC51" i="12"/>
  <c r="IB52" i="12"/>
  <c r="CQ4" i="12"/>
  <c r="CS19" i="12"/>
  <c r="CT18" i="12"/>
  <c r="CU9" i="12"/>
  <c r="CV2" i="12"/>
  <c r="CP5" i="12"/>
  <c r="CP7" i="12"/>
  <c r="CP6" i="12"/>
  <c r="CT22" i="12"/>
  <c r="CS20" i="12"/>
  <c r="ID51" i="12"/>
  <c r="CT10" i="12"/>
  <c r="IF51" i="12" l="1"/>
  <c r="IH51" i="12"/>
  <c r="IC52" i="12"/>
  <c r="IB53" i="12"/>
  <c r="CR4" i="12"/>
  <c r="CT19" i="12"/>
  <c r="CU18" i="12"/>
  <c r="CV9" i="12"/>
  <c r="CW2" i="12"/>
  <c r="CQ7" i="12"/>
  <c r="CQ6" i="12"/>
  <c r="CQ5" i="12"/>
  <c r="CU22" i="12"/>
  <c r="CT21" i="12"/>
  <c r="CU10" i="12"/>
  <c r="CT20" i="12"/>
  <c r="ID52" i="12"/>
  <c r="CU21" i="12"/>
  <c r="IF52" i="12" l="1"/>
  <c r="IH52" i="12"/>
  <c r="IC53" i="12"/>
  <c r="IB54" i="12"/>
  <c r="CS4" i="12"/>
  <c r="CU19" i="12"/>
  <c r="CV18" i="12"/>
  <c r="CW9" i="12"/>
  <c r="CX2" i="12"/>
  <c r="CR5" i="12"/>
  <c r="CR7" i="12"/>
  <c r="CR6" i="12"/>
  <c r="CV22" i="12"/>
  <c r="ID53" i="12"/>
  <c r="CV10" i="12"/>
  <c r="CU20" i="12"/>
  <c r="IF53" i="12" l="1"/>
  <c r="IH53" i="12"/>
  <c r="IC54" i="12"/>
  <c r="IB55" i="12"/>
  <c r="CT4" i="12"/>
  <c r="CV19" i="12"/>
  <c r="CW18" i="12"/>
  <c r="CX9" i="12"/>
  <c r="CY2" i="12"/>
  <c r="CS7" i="12"/>
  <c r="CS6" i="12"/>
  <c r="CS5" i="12"/>
  <c r="CW22" i="12"/>
  <c r="CV20" i="12"/>
  <c r="ID54" i="12"/>
  <c r="CW10" i="12"/>
  <c r="CV21" i="12"/>
  <c r="CW21" i="12"/>
  <c r="CX10" i="12"/>
  <c r="IF54" i="12" l="1"/>
  <c r="IH54" i="12"/>
  <c r="IC55" i="12"/>
  <c r="IB56" i="12"/>
  <c r="CV4" i="12"/>
  <c r="CU4" i="12"/>
  <c r="CW19" i="12"/>
  <c r="CY9" i="12"/>
  <c r="CZ2" i="12"/>
  <c r="DA2" i="12" s="1"/>
  <c r="DB2" i="12" s="1"/>
  <c r="DC2" i="12" s="1"/>
  <c r="DD2" i="12" s="1"/>
  <c r="DE2" i="12" s="1"/>
  <c r="DF2" i="12" s="1"/>
  <c r="DG2" i="12" s="1"/>
  <c r="DH2" i="12" s="1"/>
  <c r="CT6" i="12"/>
  <c r="CT5" i="12"/>
  <c r="CT7" i="12"/>
  <c r="CW20" i="12"/>
  <c r="ID55" i="12"/>
  <c r="CY10" i="12"/>
  <c r="IF55" i="12" l="1"/>
  <c r="IH55" i="12"/>
  <c r="IC56" i="12"/>
  <c r="IB57" i="12"/>
  <c r="CX4" i="12"/>
  <c r="CW4" i="12"/>
  <c r="CV6" i="12"/>
  <c r="CV5" i="12"/>
  <c r="CV7" i="12"/>
  <c r="CU5" i="12"/>
  <c r="CU7" i="12"/>
  <c r="CU6" i="12"/>
  <c r="ID56" i="12"/>
  <c r="IF56" i="12" l="1"/>
  <c r="IH56" i="12"/>
  <c r="IC57" i="12"/>
  <c r="IB58" i="12"/>
  <c r="CX5" i="12"/>
  <c r="CX7" i="12"/>
  <c r="CX6" i="12"/>
  <c r="CW5" i="12"/>
  <c r="CW7" i="12"/>
  <c r="CW6" i="12"/>
  <c r="ID57" i="12"/>
  <c r="IF57" i="12" l="1"/>
  <c r="IH57" i="12"/>
  <c r="IC58" i="12"/>
  <c r="IB59" i="12"/>
  <c r="ID58" i="12"/>
  <c r="IF58" i="12" l="1"/>
  <c r="IH58" i="12"/>
  <c r="IC59" i="12"/>
  <c r="IB60" i="12"/>
  <c r="ID59" i="12"/>
  <c r="IF59" i="12" l="1"/>
  <c r="IH59" i="12"/>
  <c r="IC60" i="12"/>
  <c r="IB61" i="12"/>
  <c r="ID60" i="12"/>
  <c r="IF60" i="12" l="1"/>
  <c r="IH60" i="12"/>
  <c r="IC61" i="12"/>
  <c r="IB62" i="12"/>
  <c r="IC62" i="12" s="1"/>
  <c r="ID62" i="12"/>
  <c r="ID61" i="12"/>
  <c r="IF61" i="12" l="1"/>
  <c r="IF62" i="12"/>
  <c r="IH62" i="12"/>
  <c r="IH61" i="12"/>
  <c r="IE3" i="12" l="1"/>
  <c r="IG58" i="12"/>
  <c r="IG60" i="12"/>
  <c r="IG56" i="12"/>
  <c r="IE60" i="12"/>
  <c r="IG53" i="12"/>
  <c r="IG55" i="12"/>
  <c r="IG52" i="12"/>
  <c r="IG54" i="12"/>
  <c r="IE54" i="12"/>
  <c r="IE58" i="12"/>
  <c r="IG61" i="12"/>
  <c r="IG59" i="12"/>
  <c r="IG57" i="12"/>
  <c r="IG62" i="12"/>
  <c r="IG27" i="12"/>
  <c r="IG4" i="12"/>
  <c r="IG3" i="12"/>
  <c r="IG21" i="12"/>
  <c r="IG7" i="12"/>
  <c r="IG13" i="12"/>
  <c r="IG14" i="12"/>
  <c r="IG23" i="12"/>
  <c r="IG6" i="12"/>
  <c r="IG15" i="12"/>
  <c r="IG16" i="12"/>
  <c r="IG22" i="12"/>
  <c r="IG8" i="12"/>
  <c r="IG12" i="12"/>
  <c r="IG9" i="12"/>
  <c r="IG24" i="12"/>
  <c r="IG11" i="12"/>
  <c r="IG25" i="12"/>
  <c r="IG26" i="12"/>
  <c r="IG17" i="12"/>
  <c r="IG5" i="12"/>
  <c r="IG18" i="12"/>
  <c r="IG19" i="12"/>
  <c r="IG10" i="12"/>
  <c r="IG20" i="12"/>
  <c r="IG28" i="12"/>
  <c r="IG29" i="12"/>
  <c r="IG30" i="12"/>
  <c r="IG31" i="12"/>
  <c r="IG32" i="12"/>
  <c r="IG33" i="12"/>
  <c r="IG34" i="12"/>
  <c r="IG35" i="12"/>
  <c r="IG36" i="12"/>
  <c r="IG37" i="12"/>
  <c r="IG38" i="12"/>
  <c r="IG39" i="12"/>
  <c r="IG40" i="12"/>
  <c r="IG42" i="12"/>
  <c r="IG41" i="12"/>
  <c r="IG43" i="12"/>
  <c r="IG44" i="12"/>
  <c r="IG46" i="12"/>
  <c r="IG45" i="12"/>
  <c r="IG47" i="12"/>
  <c r="IG50" i="12"/>
  <c r="IG48" i="12"/>
  <c r="IG49" i="12"/>
  <c r="IG51" i="12"/>
  <c r="IE56" i="12"/>
  <c r="IE61" i="12"/>
  <c r="IE59" i="12"/>
  <c r="IE53" i="12"/>
  <c r="IE55" i="12"/>
  <c r="IE62" i="12"/>
  <c r="IE25" i="12"/>
  <c r="IE12" i="12"/>
  <c r="IE17" i="12"/>
  <c r="IE5" i="12"/>
  <c r="IE8" i="12"/>
  <c r="IE7" i="12"/>
  <c r="IE24" i="12"/>
  <c r="IE20" i="12"/>
  <c r="IE22" i="12"/>
  <c r="IE11" i="12"/>
  <c r="IE16" i="12"/>
  <c r="IE6" i="12"/>
  <c r="IE9" i="12"/>
  <c r="IE13" i="12"/>
  <c r="IE23" i="12"/>
  <c r="IE14" i="12"/>
  <c r="IE18" i="12"/>
  <c r="IE26" i="12"/>
  <c r="IE15" i="12"/>
  <c r="IE10" i="12"/>
  <c r="IE21" i="12"/>
  <c r="IE19" i="12"/>
  <c r="IE4" i="12"/>
  <c r="IE27" i="12"/>
  <c r="IE28" i="12"/>
  <c r="IE30" i="12"/>
  <c r="IE29" i="12"/>
  <c r="IE31" i="12"/>
  <c r="IE32" i="12"/>
  <c r="IE33" i="12"/>
  <c r="IE35" i="12"/>
  <c r="IE34" i="12"/>
  <c r="IE36" i="12"/>
  <c r="IE38" i="12"/>
  <c r="IE37" i="12"/>
  <c r="IE40" i="12"/>
  <c r="IE39" i="12"/>
  <c r="IE41" i="12"/>
  <c r="IE42" i="12"/>
  <c r="IE43" i="12"/>
  <c r="IE44" i="12"/>
  <c r="IE45" i="12"/>
  <c r="IE46" i="12"/>
  <c r="IE47" i="12"/>
  <c r="IE48" i="12"/>
  <c r="IE52" i="12"/>
  <c r="IE49" i="12"/>
  <c r="IE50" i="12"/>
  <c r="IE51" i="12"/>
  <c r="IE57" i="12"/>
  <c r="IJ3" i="12" l="1"/>
  <c r="IJ26" i="12"/>
  <c r="IJ28" i="12"/>
  <c r="IJ30" i="12"/>
  <c r="IJ32" i="12"/>
  <c r="IJ34" i="12"/>
  <c r="IJ36" i="12"/>
  <c r="IJ38" i="12"/>
  <c r="IJ40" i="12"/>
  <c r="IJ42" i="12"/>
  <c r="IJ44" i="12"/>
  <c r="IJ46" i="12"/>
  <c r="IJ48" i="12"/>
  <c r="IJ50" i="12"/>
  <c r="IJ52" i="12"/>
  <c r="IJ54" i="12"/>
  <c r="IJ56" i="12"/>
  <c r="IJ58" i="12"/>
  <c r="IJ60" i="12"/>
  <c r="IJ62" i="12"/>
  <c r="IJ25" i="12"/>
  <c r="IJ23" i="12"/>
  <c r="IJ21" i="12"/>
  <c r="IJ19" i="12"/>
  <c r="IJ17" i="12"/>
  <c r="IJ15" i="12"/>
  <c r="IJ13" i="12"/>
  <c r="IJ11" i="12"/>
  <c r="IJ9" i="12"/>
  <c r="IJ7" i="12"/>
  <c r="IJ5" i="12"/>
  <c r="IJ27" i="12"/>
  <c r="IJ29" i="12"/>
  <c r="IJ31" i="12"/>
  <c r="IJ33" i="12"/>
  <c r="IJ35" i="12"/>
  <c r="IJ37" i="12"/>
  <c r="IJ39" i="12"/>
  <c r="IJ41" i="12"/>
  <c r="IJ43" i="12"/>
  <c r="IJ45" i="12"/>
  <c r="IJ47" i="12"/>
  <c r="IJ49" i="12"/>
  <c r="IJ51" i="12"/>
  <c r="IJ53" i="12"/>
  <c r="IJ55" i="12"/>
  <c r="IJ57" i="12"/>
  <c r="IJ59" i="12"/>
  <c r="IJ61" i="12"/>
  <c r="IJ24" i="12"/>
  <c r="IJ22" i="12"/>
  <c r="IJ20" i="12"/>
  <c r="IJ18" i="12"/>
  <c r="IJ16" i="12"/>
  <c r="IJ14" i="12"/>
  <c r="IJ12" i="12"/>
  <c r="IJ10" i="12"/>
  <c r="IJ8" i="12"/>
  <c r="IJ6" i="12"/>
  <c r="IJ4" i="12"/>
  <c r="II27" i="12"/>
  <c r="II29" i="12"/>
  <c r="II31" i="12"/>
  <c r="II33" i="12"/>
  <c r="II35" i="12"/>
  <c r="II37" i="12"/>
  <c r="II39" i="12"/>
  <c r="II41" i="12"/>
  <c r="II43" i="12"/>
  <c r="II45" i="12"/>
  <c r="II47" i="12"/>
  <c r="II49" i="12"/>
  <c r="II51" i="12"/>
  <c r="II53" i="12"/>
  <c r="II55" i="12"/>
  <c r="II57" i="12"/>
  <c r="II59" i="12"/>
  <c r="II61" i="12"/>
  <c r="II24" i="12"/>
  <c r="II22" i="12"/>
  <c r="II20" i="12"/>
  <c r="II18" i="12"/>
  <c r="II16" i="12"/>
  <c r="II14" i="12"/>
  <c r="II12" i="12"/>
  <c r="II10" i="12"/>
  <c r="II8" i="12"/>
  <c r="II6" i="12"/>
  <c r="II4" i="12"/>
  <c r="II26" i="12"/>
  <c r="II28" i="12"/>
  <c r="II30" i="12"/>
  <c r="II32" i="12"/>
  <c r="II34" i="12"/>
  <c r="II36" i="12"/>
  <c r="II38" i="12"/>
  <c r="II40" i="12"/>
  <c r="II42" i="12"/>
  <c r="II44" i="12"/>
  <c r="II46" i="12"/>
  <c r="II48" i="12"/>
  <c r="II50" i="12"/>
  <c r="II52" i="12"/>
  <c r="II54" i="12"/>
  <c r="II56" i="12"/>
  <c r="II58" i="12"/>
  <c r="II60" i="12"/>
  <c r="II62" i="12"/>
  <c r="II25" i="12"/>
  <c r="II23" i="12"/>
  <c r="II21" i="12"/>
  <c r="II19" i="12"/>
  <c r="II17" i="12"/>
  <c r="II15" i="12"/>
  <c r="II13" i="12"/>
  <c r="II11" i="12"/>
  <c r="II9" i="12"/>
  <c r="II7" i="12"/>
  <c r="II5" i="12"/>
  <c r="II3" i="12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<sst xmlns="http://schemas.openxmlformats.org/spreadsheetml/2006/main" count="150" uniqueCount="117">
  <si>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</si>
  <si>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</si>
  <si>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</si>
  <si>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</si>
  <si>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</si>
  <si>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</si>
  <si>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</si>
  <si>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</si>
  <si>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</si>
  <si>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</si>
  <si>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</si>
  <si>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</si>
  <si>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</si>
  <si>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</si>
  <si>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</si>
  <si>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</si>
  <si>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</si>
  <si>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</si>
  <si>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</si>
  <si>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</si>
  <si>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</si>
  <si>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</si>
  <si>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</si>
  <si>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</si>
  <si>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</si>
  <si>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</si>
  <si>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</si>
  <si>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</si>
  <si>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</si>
  <si>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</si>
  <si>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</si>
  <si>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</si>
  <si>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</si>
  <si>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</si>
  <si>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</si>
  <si>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</si>
  <si>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</si>
  <si>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</si>
  <si>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</si>
  <si>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</si>
  <si>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</si>
  <si>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</si>
  <si>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</si>
  <si>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</si>
  <si>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</si>
  <si>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</si>
  <si>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</si>
  <si>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</si>
  <si>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</si>
  <si>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</si>
  <si>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</si>
  <si>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</si>
  <si>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</si>
  <si>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</si>
  <si>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</si>
  <si>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</si>
  <si>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</si>
  <si>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</si>
  <si>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</si>
  <si>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</si>
  <si>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</si>
  <si>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</si>
  <si>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</si>
  <si>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</si>
  <si>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</si>
  <si>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Times Series data to graph</t>
  </si>
  <si>
    <t xml:space="preserve">Change Time Series </t>
  </si>
  <si>
    <t>Time Series Desc</t>
  </si>
  <si>
    <t xml:space="preserve">Current Period 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</si>
  <si>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</si>
  <si>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</si>
  <si>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</si>
  <si>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</si>
  <si>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</si>
  <si>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</si>
  <si>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</si>
  <si>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</si>
  <si>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</si>
  <si>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</si>
  <si>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</si>
  <si>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</si>
  <si>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</si>
  <si>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</si>
  <si>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</si>
  <si>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</si>
  <si>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</si>
  <si>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</si>
  <si>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</si>
  <si>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</si>
  <si>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</si>
  <si>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</si>
  <si>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</si>
  <si>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</si>
  <si>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</si>
  <si>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 xml:space="preserve">Configuration Based Plan (Units) </t>
  </si>
  <si>
    <t xml:space="preserve">Total Configuration Based Plan (Units) </t>
  </si>
  <si>
    <t>Configuration</t>
  </si>
  <si>
    <t>Total_Horizon</t>
  </si>
  <si>
    <t xml:space="preserve">CT CBP Override Risk Filter (Units) </t>
  </si>
  <si>
    <t xml:space="preserve">Total CT CBP Override Risk Filter (Units) </t>
  </si>
  <si>
    <t xml:space="preserve">Attached Rate (Units) </t>
  </si>
  <si>
    <t>Period Start</t>
  </si>
  <si>
    <t>BUSINESS_LINE Desc</t>
  </si>
  <si>
    <t>BUSINESS_UNIT Desc</t>
  </si>
  <si>
    <t>CLUSTER Desc</t>
  </si>
  <si>
    <t>CUSTOMER_TEAM Desc</t>
  </si>
  <si>
    <t>GROUP_KEY Id</t>
  </si>
  <si>
    <t>REGION Desc</t>
  </si>
  <si>
    <t>SUB_REGION Desc</t>
  </si>
  <si>
    <t xml:space="preserve">Total Attached Rate (Units) </t>
  </si>
  <si>
    <t>Configuration DESC</t>
  </si>
  <si>
    <t>Sales item DESC</t>
  </si>
  <si>
    <t>Sales item ID</t>
  </si>
  <si>
    <t>(blank)</t>
  </si>
  <si>
    <t>CT CBP Override Risk Filter (Units)</t>
  </si>
  <si>
    <t>Configuration Based Plan (Units)</t>
  </si>
  <si>
    <t>Attached Rate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</si>
</sst>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mm/dd/yy;@"/>
    <numFmt numFmtId="166" formatCode="0_);[Red]\(0\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8" fillId="0" borderId="8" xfId="0" applyFont="1" applyBorder="1"/>
    <xf numFmtId="0" fontId="8" fillId="0" borderId="9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pivotButton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0" borderId="1" xfId="0" pivotButton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2" xfId="0" applyNumberFormat="1" applyFont="1" applyBorder="1"/>
    <xf numFmtId="0" fontId="4" fillId="0" borderId="0" xfId="0" applyFont="1" applyFill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ill>
        <patternFill patternType="solid">
          <bgColor theme="7" tint="0.79998168889431442"/>
        </patternFill>
      </fill>
    </dxf>
    <dxf>
      <numFmt numFmtId="166" formatCode="0_);[Red]\(0\)"/>
    </dxf>
    <dxf>
      <numFmt numFmtId="166" formatCode="0_);[Red]\(0\)"/>
    </dxf>
    <dxf>
      <alignment vertical="center" readingOrder="0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38"/>
      <tableStyleElement type="headerRow" dxfId="37"/>
      <tableStyleElement type="totalRow" dxfId="36"/>
      <tableStyleElement type="firstRowSubheading" dxfId="35"/>
      <tableStyleElement type="secondRowSubheading" dxfId="34"/>
      <tableStyleElement type="thirdRowSubheading" dxfId="33"/>
      <tableStyleElement type="pageFieldLabels" dxfId="32"/>
      <tableStyleElement type="pageFieldValues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65193451044106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'CT Plan SBOM Report'!$BA$5:$BB$5</c:f>
              <c:strCache>
                <c:ptCount val="1"/>
                <c:pt idx="0">
                  <c:v>CT CBP Override Risk Filter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'CT Plan SBOM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'CT Plan SBOM Report'!$BA$6:$BB$6</c:f>
              <c:strCache>
                <c:ptCount val="1"/>
                <c:pt idx="0">
                  <c:v>Attached Rate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invertIfNegative val="0"/>
          <c:cat>
            <c:strRef>
              <c:f>'CT Plan SBOM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31680"/>
        <c:axId val="296638336"/>
      </c:barChart>
      <c:lineChart>
        <c:grouping val="standard"/>
        <c:varyColors val="0"/>
        <c:ser>
          <c:idx val="2"/>
          <c:order val="2"/>
          <c:tx>
            <c:strRef>
              <c:f>'CT Plan SBOM Report'!$BA$7:$BB$7</c:f>
              <c:strCache>
                <c:ptCount val="1"/>
                <c:pt idx="0">
                  <c:v>Configuration Based Plan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'CT Plan SBOM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31680"/>
        <c:axId val="296638336"/>
      </c:lineChart>
      <c:catAx>
        <c:axId val="296631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296638336"/>
        <c:crosses val="autoZero"/>
        <c:auto val="1"/>
        <c:lblAlgn val="ctr"/>
        <c:lblOffset val="100"/>
        <c:noMultiLvlLbl val="0"/>
      </c:catAx>
      <c:valAx>
        <c:axId val="296638336"/>
        <c:scaling>
          <c:orientation val="minMax"/>
        </c:scaling>
        <c:delete val="0"/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296631680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845342</xdr:colOff>
      <xdr:row>1</xdr:row>
      <xdr:rowOff>59530</xdr:rowOff>
    </xdr:from>
    <xdr:to>
      <xdr:col>18</xdr:col>
      <xdr:colOff>717313</xdr:colOff>
      <xdr:row>16</xdr:row>
      <xdr:rowOff>23814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107156</xdr:colOff>
      <xdr:row>6</xdr:row>
      <xdr:rowOff>178596</xdr:rowOff>
    </xdr:from>
    <xdr:to>
      <xdr:col>2</xdr:col>
      <xdr:colOff>119062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107156" y="1012034"/>
          <a:ext cx="2321719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Plan SBOM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2210042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2024063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vudaychandra" refreshedDate="41348.554870486114" missingItemsLimit="0" createdVersion="3" refreshedVersion="4" recordCount="1">
  <cacheSource type="worksheet">
    <worksheetSource name="PIVOTDATA"/>
  </cacheSource>
  <cacheFields count="29">
    <cacheField name="ROW_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UNIT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CLUSTER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GROUP_KEY Desc" numFmtId="0">
      <sharedItems containsNonDate="0" containsString="0" containsBlank="1"/>
    </cacheField>
    <cacheField name="GROUP_KEY Id" numFmtId="0">
      <sharedItems containsNonDate="0" containsString="0" containsBlank="1" count="1">
        <m/>
      </sharedItems>
    </cacheField>
    <cacheField name="NET_ELEMENT_VERSION Desc" numFmtId="0">
      <sharedItems containsNonDate="0" containsString="0" containsBlank="1"/>
    </cacheField>
    <cacheField name="NET_ELEMENT_VERSION Id" numFmtId="0">
      <sharedItems containsNonDate="0" containsString="0" containsBlank="1"/>
    </cacheField>
    <cacheField name="REGION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SUB_REGION Desc" numFmtId="0">
      <sharedItems containsNonDate="0" containsString="0" containsBlank="1" count="1">
        <m/>
      </sharedItems>
    </cacheField>
    <cacheField name="SUB_REGION Id" numFmtId="0">
      <sharedItems containsNonDate="0" containsString="0" containsBlank="1"/>
    </cacheField>
    <cacheField name="Configuration DESC" numFmtId="0">
      <sharedItems containsNonDate="0" containsString="0" containsBlank="1" count="1">
        <m/>
      </sharedItems>
    </cacheField>
    <cacheField name="Configuration" numFmtId="0">
      <sharedItems containsNonDate="0" containsString="0" containsBlank="1" count="1">
        <m/>
      </sharedItems>
    </cacheField>
    <cacheField name="Sales item ID" numFmtId="0">
      <sharedItems containsNonDate="0" containsString="0" containsBlank="1" count="1">
        <m/>
      </sharedItems>
    </cacheField>
    <cacheField name="Sales item DESC" numFmtId="0">
      <sharedItems containsNonDate="0" containsString="0" containsBlank="1" count="1">
        <m/>
      </sharedItems>
    </cacheField>
    <cacheField name="Period Month" numFmtId="165">
      <sharedItems containsNonDate="0" containsString="0" containsBlank="1"/>
    </cacheField>
    <cacheField name="Period Start" numFmtId="165">
      <sharedItems containsNonDate="0" containsString="0" containsBlank="1" count="1">
        <m/>
      </sharedItems>
    </cacheField>
    <cacheField name="Quarter" numFmtId="165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tr" numFmtId="0">
      <sharedItems containsNonDate="0" containsString="0" containsBlank="1"/>
    </cacheField>
    <cacheField name="Attached Rate (Units)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CT CBP Override Risk Filter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dataOnRows="1" applyNumberFormats="0" applyBorderFormats="0" applyFontFormats="0" applyPatternFormats="0" applyAlignmentFormats="0" applyWidthHeightFormats="1" dataCaption="Time Series" showError="1" updatedVersion="4" minRefreshableVersion="3" asteriskTotals="1" showMemberPropertyTips="0" itemPrintTitles="1" createdVersion="3" indent="0" compact="0" compactData="0" gridDropZones="1">
  <location ref="B22:F29" firstHeaderRow="1" firstDataRow="2" firstDataCol="3" rowPageCount="9" colPageCount="1"/>
  <pivotFields count="29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numFmtId="165" outline="0" showAll="0" defaultSubtotal="0"/>
    <pivotField axis="axisCol" compact="0" numFmtId="164" outline="0" showAll="0" sortType="ascending" defaultSubtotal="0">
      <items count="1">
        <item x="0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8"/>
    <field x="20"/>
    <field x="-2"/>
  </rowFields>
  <rowItems count="6">
    <i>
      <x/>
      <x/>
      <x/>
    </i>
    <i r="2" i="1">
      <x v="1"/>
    </i>
    <i r="2" i="2">
      <x v="2"/>
    </i>
    <i t="grand">
      <x/>
    </i>
    <i t="grand" i="1">
      <x/>
    </i>
    <i t="grand" i="2">
      <x/>
    </i>
  </rowItems>
  <colFields count="1">
    <field x="22"/>
  </colFields>
  <colItems count="2">
    <i>
      <x/>
    </i>
    <i t="grand">
      <x/>
    </i>
  </colItems>
  <pageFields count="9">
    <pageField fld="1" hier="-1"/>
    <pageField fld="3" hier="-1"/>
    <pageField fld="5" hier="-1"/>
    <pageField fld="7" hier="-1"/>
    <pageField fld="13" hier="-1"/>
    <pageField fld="15" hier="-1"/>
    <pageField fld="10" hier="-1"/>
    <pageField fld="17" hier="-1"/>
    <pageField fld="19" hier="-1"/>
  </pageFields>
  <dataFields count="3">
    <dataField name="CT CBP Override Risk Filter (Units) " fld="28" baseField="0" baseItem="0" numFmtId="166"/>
    <dataField name="Attached Rate (Units) " fld="26" baseField="0" baseItem="0"/>
    <dataField name="Configuration Based Plan (Units) " fld="27" baseField="0" baseItem="0" numFmtId="166"/>
  </dataFields>
  <formats count="28">
    <format dxfId="26">
      <pivotArea outline="0" fieldPosition="0"/>
    </format>
    <format>
      <pivotArea outline="0" fieldPosition="0"/>
    </format>
    <format dxfId="25">
      <pivotArea field="-2" type="button" dataOnly="0" labelOnly="1" outline="0" axis="axisRow" fieldPosition="2"/>
    </format>
    <format dxfId="24">
      <pivotArea field="23" type="button" dataOnly="0" labelOnly="1" outline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origin" dataOnly="0" labelOnly="1" outline="0" fieldPosition="0"/>
    </format>
    <format dxfId="20">
      <pivotArea field="-2" type="button" dataOnly="0" labelOnly="1" outline="0" axis="axisRow" fieldPosition="2"/>
    </format>
    <format dxfId="19">
      <pivotArea type="topRight" dataOnly="0" labelOnly="1" outline="0" fieldPosition="0"/>
    </format>
    <format dxfId="18">
      <pivotArea type="origin" dataOnly="0" labelOnly="1" outline="0" fieldPosition="0"/>
    </format>
    <format dxfId="17">
      <pivotArea field="-2" type="button" dataOnly="0" labelOnly="1" outline="0" axis="axisRow" fieldPosition="2"/>
    </format>
    <format dxfId="16">
      <pivotArea type="topRight" dataOnly="0" labelOnly="1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origin" dataOnly="0" labelOnly="1" outline="0" fieldPosition="0"/>
    </format>
    <format dxfId="12">
      <pivotArea type="topRight" dataOnly="0" labelOnly="1" outline="0" fieldPosition="0"/>
    </format>
    <format dxfId="11">
      <pivotArea type="origin" dataOnly="0" labelOnly="1" outline="0" fieldPosition="0"/>
    </format>
    <format dxfId="10">
      <pivotArea field="-2" type="button" dataOnly="0" labelOnly="1" outline="0" axis="axisRow" fieldPosition="2"/>
    </format>
    <format dxfId="9">
      <pivotArea type="topRight" dataOnly="0" labelOnly="1" outline="0" fieldPosition="0"/>
    </format>
    <format dxfId="8">
      <pivotArea type="origin" dataOnly="0" labelOnly="1" outline="0" fieldPosition="0"/>
    </format>
    <format dxfId="7">
      <pivotArea field="-2" type="button" dataOnly="0" labelOnly="1" outline="0" axis="axisRow" fieldPosition="2"/>
    </format>
    <format dxfId="6">
      <pivotArea type="topRight" dataOnly="0" labelOnly="1" outline="0" fieldPosition="0"/>
    </format>
    <format dxfId="5">
      <pivotArea type="all" dataOnly="0" outline="0" fieldPosition="0"/>
    </format>
    <format dxfId="4">
      <pivotArea field="-2" type="button" dataOnly="0" labelOnly="1" outline="0" axis="axisRow" fieldPosition="2"/>
    </format>
    <format dxfId="3">
      <pivotArea type="all" dataOnly="0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R91:IS92" firstHeaderRow="1" firstDataRow="1" firstDataCol="1"/>
  <pivotFields count="29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5" outline="0" subtotalTop="0" showAll="0" includeNewItemsInFilter="1" defaultSubtotal="0"/>
    <pivotField compact="0" numFmtId="165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Items count="1">
    <i/>
  </rowItems>
  <colItems count="1">
    <i/>
  </colItems>
  <dataFields count="1">
    <dataField name="Count of Year" fld="24" subtotal="count" baseField="0" baseItem="0"/>
  </dataFields>
  <formats count="4"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  <outlinePr summaryBelow="0"/>
  </sheetPr>
  <dimension ref="A1:IV757"/>
  <sheetViews>
    <sheetView showGridLines="0" tabSelected="1" topLeftCell="A2" zoomScale="80" zoomScaleNormal="80" workbookViewId="0">
      <selection activeCell="A2" sqref="A2"/>
    </sheetView>
  </sheetViews>
  <sheetFormatPr defaultColWidth="20.7109375" defaultRowHeight="12.75" outlineLevelRow="1" x14ac:dyDescent="0.2"/>
  <cols>
    <col min="1" max="1" width="2.28515625" style="3" customWidth="1"/>
    <col min="2" max="2" width="31.7109375" style="3" customWidth="1"/>
    <col min="3" max="3" width="32.28515625" style="3" customWidth="1"/>
    <col min="4" max="4" width="36.42578125" style="3" customWidth="1"/>
    <col min="5" max="5" width="11.85546875" style="3" customWidth="1"/>
    <col min="6" max="6" width="17" style="3" customWidth="1"/>
    <col min="7" max="50" width="11.85546875" style="3" customWidth="1"/>
    <col min="51" max="51" width="11.85546875" style="5" customWidth="1"/>
    <col min="52" max="64" width="7.7109375" style="5" customWidth="1"/>
    <col min="65" max="237" width="20.7109375" style="5"/>
    <col min="238" max="238" width="36" style="5" bestFit="1" customWidth="1"/>
    <col min="239" max="251" width="20.7109375" style="5"/>
    <col min="252" max="252" width="13.425781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 hidden="1" x14ac:dyDescent="0.2">
      <c r="A1" s="4" t="str">
        <f t="shared" ref="A1:P2" si="0">IF(ISERROR(MATCH("Time Series",A2:A106,0)),"",MATCH("Time Series",A2:A106,0)+1)</f>
        <v/>
      </c>
      <c r="B1" s="32" t="str">
        <f t="shared" si="0"/>
        <v/>
      </c>
      <c r="C1" s="4" t="str">
        <f t="shared" si="0"/>
        <v/>
      </c>
      <c r="D1" s="4">
        <f t="shared" ca="1" si="0"/>
        <v>23</v>
      </c>
      <c r="E1" s="4" t="str">
        <f t="shared" si="0"/>
        <v/>
      </c>
      <c r="F1" s="4" t="str">
        <f t="shared" ca="1" si="0"/>
        <v/>
      </c>
      <c r="G1" s="4" t="str">
        <f t="shared" si="0"/>
        <v/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ref="Q1:AS1" si="1">IF(ISERROR(MATCH("Time Series",Q2:Q106,0)),"",MATCH("Time Series",Q2:Q106,0)+1)</f>
        <v/>
      </c>
      <c r="R1" s="4" t="str">
        <f t="shared" si="1"/>
        <v/>
      </c>
      <c r="S1" s="4" t="str">
        <f t="shared" si="1"/>
        <v/>
      </c>
      <c r="T1" s="4" t="str">
        <f t="shared" si="1"/>
        <v/>
      </c>
      <c r="U1" s="4" t="str">
        <f t="shared" si="1"/>
        <v/>
      </c>
      <c r="V1" s="4" t="str">
        <f t="shared" si="1"/>
        <v/>
      </c>
      <c r="W1" s="4" t="str">
        <f t="shared" si="1"/>
        <v/>
      </c>
      <c r="X1" s="4" t="str">
        <f t="shared" si="1"/>
        <v/>
      </c>
      <c r="Y1" s="4" t="str">
        <f t="shared" si="1"/>
        <v/>
      </c>
      <c r="Z1" s="4" t="str">
        <f t="shared" si="1"/>
        <v/>
      </c>
      <c r="AA1" s="4" t="str">
        <f t="shared" si="1"/>
        <v/>
      </c>
      <c r="AB1" s="4" t="str">
        <f t="shared" si="1"/>
        <v/>
      </c>
      <c r="AC1" s="4" t="str">
        <f t="shared" si="1"/>
        <v/>
      </c>
      <c r="AD1" s="4" t="str">
        <f t="shared" si="1"/>
        <v/>
      </c>
      <c r="AE1" s="4" t="str">
        <f t="shared" si="1"/>
        <v/>
      </c>
      <c r="AF1" s="4" t="str">
        <f t="shared" si="1"/>
        <v/>
      </c>
      <c r="AG1" s="4" t="str">
        <f t="shared" si="1"/>
        <v/>
      </c>
      <c r="AH1" s="4" t="str">
        <f t="shared" si="1"/>
        <v/>
      </c>
      <c r="AI1" s="4" t="str">
        <f t="shared" si="1"/>
        <v/>
      </c>
      <c r="AJ1" s="4" t="str">
        <f t="shared" si="1"/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BC1" s="5">
        <f ca="1">IT19</f>
        <v>23</v>
      </c>
      <c r="IC1" s="5" t="s">
        <v>4</v>
      </c>
      <c r="ID1" s="5" t="s">
        <v>67</v>
      </c>
      <c r="IU1" s="5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 x14ac:dyDescent="0.2">
      <c r="A2" s="4"/>
      <c r="B2" s="32" t="str">
        <f t="shared" si="0"/>
        <v/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Y2" s="5" t="str">
        <f ca="1">IT20</f>
        <v>E</v>
      </c>
      <c r="BB2" s="5" t="s">
        <v>63</v>
      </c>
      <c r="BC2" s="5">
        <f ca="1">VLOOKUP(AY2,IR36:IS87,2,0)</f>
        <v>69</v>
      </c>
      <c r="BD2" s="5">
        <f ca="1">BC2+1</f>
        <v>70</v>
      </c>
      <c r="BE2" s="5">
        <f t="shared" ref="BE2:DH2" ca="1" si="2">BD2+1</f>
        <v>71</v>
      </c>
      <c r="BF2" s="5">
        <f t="shared" ca="1" si="2"/>
        <v>72</v>
      </c>
      <c r="BG2" s="5">
        <f t="shared" ca="1" si="2"/>
        <v>73</v>
      </c>
      <c r="BH2" s="5">
        <f t="shared" ca="1" si="2"/>
        <v>74</v>
      </c>
      <c r="BI2" s="5">
        <f t="shared" ca="1" si="2"/>
        <v>75</v>
      </c>
      <c r="BJ2" s="5">
        <f t="shared" ca="1" si="2"/>
        <v>76</v>
      </c>
      <c r="BK2" s="5">
        <f t="shared" ca="1" si="2"/>
        <v>77</v>
      </c>
      <c r="BL2" s="5">
        <f t="shared" ca="1" si="2"/>
        <v>78</v>
      </c>
      <c r="BM2" s="5">
        <f t="shared" ca="1" si="2"/>
        <v>79</v>
      </c>
      <c r="BN2" s="5">
        <f t="shared" ca="1" si="2"/>
        <v>80</v>
      </c>
      <c r="BO2" s="5">
        <f t="shared" ca="1" si="2"/>
        <v>81</v>
      </c>
      <c r="BP2" s="5">
        <f t="shared" ca="1" si="2"/>
        <v>82</v>
      </c>
      <c r="BQ2" s="5">
        <f t="shared" ca="1" si="2"/>
        <v>83</v>
      </c>
      <c r="BR2" s="5">
        <f t="shared" ca="1" si="2"/>
        <v>84</v>
      </c>
      <c r="BS2" s="5">
        <f t="shared" ca="1" si="2"/>
        <v>85</v>
      </c>
      <c r="BT2" s="5">
        <f t="shared" ca="1" si="2"/>
        <v>86</v>
      </c>
      <c r="BU2" s="5">
        <f t="shared" ca="1" si="2"/>
        <v>87</v>
      </c>
      <c r="BV2" s="5">
        <f t="shared" ca="1" si="2"/>
        <v>88</v>
      </c>
      <c r="BW2" s="5">
        <f t="shared" ca="1" si="2"/>
        <v>89</v>
      </c>
      <c r="BX2" s="5">
        <f t="shared" ca="1" si="2"/>
        <v>90</v>
      </c>
      <c r="BY2" s="5">
        <f t="shared" ca="1" si="2"/>
        <v>91</v>
      </c>
      <c r="BZ2" s="5">
        <f t="shared" ca="1" si="2"/>
        <v>92</v>
      </c>
      <c r="CA2" s="5">
        <f t="shared" ca="1" si="2"/>
        <v>93</v>
      </c>
      <c r="CB2" s="5">
        <f t="shared" ca="1" si="2"/>
        <v>94</v>
      </c>
      <c r="CC2" s="5">
        <f t="shared" ca="1" si="2"/>
        <v>95</v>
      </c>
      <c r="CD2" s="5">
        <f t="shared" ca="1" si="2"/>
        <v>96</v>
      </c>
      <c r="CE2" s="5">
        <f t="shared" ca="1" si="2"/>
        <v>97</v>
      </c>
      <c r="CF2" s="5">
        <f t="shared" ca="1" si="2"/>
        <v>98</v>
      </c>
      <c r="CG2" s="5">
        <f t="shared" ca="1" si="2"/>
        <v>99</v>
      </c>
      <c r="CH2" s="5">
        <f t="shared" ca="1" si="2"/>
        <v>100</v>
      </c>
      <c r="CI2" s="5">
        <f t="shared" ca="1" si="2"/>
        <v>101</v>
      </c>
      <c r="CJ2" s="5">
        <f t="shared" ca="1" si="2"/>
        <v>102</v>
      </c>
      <c r="CK2" s="5">
        <f t="shared" ca="1" si="2"/>
        <v>103</v>
      </c>
      <c r="CL2" s="5">
        <f t="shared" ca="1" si="2"/>
        <v>104</v>
      </c>
      <c r="CM2" s="5">
        <f t="shared" ca="1" si="2"/>
        <v>105</v>
      </c>
      <c r="CN2" s="5">
        <f t="shared" ca="1" si="2"/>
        <v>106</v>
      </c>
      <c r="CO2" s="5">
        <f t="shared" ca="1" si="2"/>
        <v>107</v>
      </c>
      <c r="CP2" s="5">
        <f t="shared" ca="1" si="2"/>
        <v>108</v>
      </c>
      <c r="CQ2" s="5">
        <f t="shared" ca="1" si="2"/>
        <v>109</v>
      </c>
      <c r="CR2" s="5">
        <f t="shared" ca="1" si="2"/>
        <v>110</v>
      </c>
      <c r="CS2" s="5">
        <f t="shared" ca="1" si="2"/>
        <v>111</v>
      </c>
      <c r="CT2" s="5">
        <f t="shared" ca="1" si="2"/>
        <v>112</v>
      </c>
      <c r="CU2" s="5">
        <f t="shared" ca="1" si="2"/>
        <v>113</v>
      </c>
      <c r="CV2" s="5">
        <f t="shared" ca="1" si="2"/>
        <v>114</v>
      </c>
      <c r="CW2" s="5">
        <f t="shared" ca="1" si="2"/>
        <v>115</v>
      </c>
      <c r="CX2" s="5">
        <f t="shared" ca="1" si="2"/>
        <v>116</v>
      </c>
      <c r="CY2" s="5">
        <f t="shared" ca="1" si="2"/>
        <v>117</v>
      </c>
      <c r="CZ2" s="5">
        <f t="shared" ca="1" si="2"/>
        <v>118</v>
      </c>
      <c r="DA2" s="5">
        <f t="shared" ca="1" si="2"/>
        <v>119</v>
      </c>
      <c r="DB2" s="5">
        <f t="shared" ca="1" si="2"/>
        <v>120</v>
      </c>
      <c r="DC2" s="5">
        <f t="shared" ca="1" si="2"/>
        <v>121</v>
      </c>
      <c r="DD2" s="5">
        <f t="shared" ca="1" si="2"/>
        <v>122</v>
      </c>
      <c r="DE2" s="5">
        <f t="shared" ca="1" si="2"/>
        <v>123</v>
      </c>
      <c r="DF2" s="5">
        <f t="shared" ca="1" si="2"/>
        <v>124</v>
      </c>
      <c r="DG2" s="5">
        <f t="shared" ca="1" si="2"/>
        <v>125</v>
      </c>
      <c r="DH2" s="5">
        <f t="shared" ca="1" si="2"/>
        <v>126</v>
      </c>
      <c r="ID2" s="5">
        <f>MATCH(ID1,ReportCriteria!A:A,0)</f>
        <v>3</v>
      </c>
      <c r="IF2" s="5" t="s">
        <v>24</v>
      </c>
      <c r="IH2" s="5" t="s">
        <v>77</v>
      </c>
      <c r="II2" s="5" t="s">
        <v>75</v>
      </c>
      <c r="IJ2" s="5" t="s">
        <v>76</v>
      </c>
    </row>
    <row r="3" spans="1:256" outlineLevel="1" x14ac:dyDescent="0.2">
      <c r="BA3" s="5" t="s">
        <v>65</v>
      </c>
      <c r="IB3" s="3">
        <f>ID2</f>
        <v>3</v>
      </c>
      <c r="IC3" s="3" t="str">
        <f>IF(IB3=0, "", IF(IB3&gt;26, CHAR(64+INT((IB3-1)/26)),"")&amp;CHAR(65+MOD(IB3-1, 26)))</f>
        <v>C</v>
      </c>
      <c r="ID3" s="3" t="str">
        <f t="shared" ref="ID3:ID62" ca="1" si="3">IF(INDIRECT("ReportCriteria!"&amp;IC3&amp;$ID$2)="","",INDIRECT("ReportCriteria!"&amp;IC3&amp;$ID$2))&amp;" "</f>
        <v xml:space="preserve">CT CBP Override Risk Filter (Units) </v>
      </c>
      <c r="IE3" s="3">
        <f ca="1">COUNTIF($IF$3:$IF$62,"&gt;="&amp;IF3)</f>
        <v>1</v>
      </c>
      <c r="IF3" s="3" t="str">
        <f ca="1">ID3</f>
        <v xml:space="preserve">CT CBP Override Risk Filter (Units) </v>
      </c>
      <c r="IG3" s="3">
        <f ca="1">COUNTIF($IH$3:$IH$62,"&gt;="&amp;IH3)</f>
        <v>0</v>
      </c>
      <c r="IH3" s="3" t="str">
        <f ca="1">IF(RIGHT(ID3,6)="(DOH) ",ID3,"")</f>
        <v/>
      </c>
      <c r="II3" s="3" t="str">
        <f t="shared" ref="II3:II25" ca="1" si="4">IF(ISERROR(VLOOKUP(ROW()-ROW($IH$2),$IG$3:$IH$62,2,FALSE)),"",VLOOKUP(ROW()-ROW($IH$2),$IG$3:$IH$62,2,FALSE))</f>
        <v/>
      </c>
      <c r="IJ3" s="3" t="str">
        <f ca="1">IF(ISERROR(VLOOKUP(ROW()-ROW($IF$2),$IE$3:$IF$62,2,FALSE)),"",VLOOKUP(ROW()-ROW($IF$2),$IE$3:$IF$62,2,FALSE))</f>
        <v xml:space="preserve">CT CBP Override Risk Filter (Units) </v>
      </c>
    </row>
    <row r="4" spans="1:256" outlineLevel="1" x14ac:dyDescent="0.2">
      <c r="BC4" s="6" t="str">
        <f ca="1">IF(AND(BC10=""),NA(),IF(BC10&lt;&gt;"",BC10,IF(BD10&lt;&gt;"",BD10,BE10)))</f>
        <v>(blank)</v>
      </c>
      <c r="BD4" s="6" t="str">
        <f ca="1">IF(AND(BD10=""),NA(),IF(BD10&lt;&gt;"",BD10,IF(BE10&lt;&gt;"",BE10,BF10)))</f>
        <v>Grand Total</v>
      </c>
      <c r="BE4" s="6" t="e">
        <f ca="1">IF(AND(BE10="",BF10="",BG10=""),NA(),IF(BE10&lt;&gt;"",BE10,IF(BF10&lt;&gt;"",BF10,BG10)))</f>
        <v>#N/A</v>
      </c>
      <c r="BF4" s="6" t="e">
        <f t="shared" ref="BF4:CX4" ca="1" si="5">IF(AND(BF10="",BG10="",BH10=""),NA(),IF(BF10&lt;&gt;"",BF10,IF(BG10&lt;&gt;"",BG10,BH10)))</f>
        <v>#N/A</v>
      </c>
      <c r="BG4" s="6" t="e">
        <f t="shared" ca="1" si="5"/>
        <v>#N/A</v>
      </c>
      <c r="BH4" s="6" t="e">
        <f t="shared" ca="1" si="5"/>
        <v>#N/A</v>
      </c>
      <c r="BI4" s="6" t="e">
        <f t="shared" ca="1" si="5"/>
        <v>#N/A</v>
      </c>
      <c r="BJ4" s="6" t="e">
        <f t="shared" ca="1" si="5"/>
        <v>#N/A</v>
      </c>
      <c r="BK4" s="6" t="e">
        <f t="shared" ca="1" si="5"/>
        <v>#N/A</v>
      </c>
      <c r="BL4" s="6" t="e">
        <f t="shared" ca="1" si="5"/>
        <v>#N/A</v>
      </c>
      <c r="BM4" s="6" t="e">
        <f t="shared" ca="1" si="5"/>
        <v>#N/A</v>
      </c>
      <c r="BN4" s="6" t="e">
        <f t="shared" ca="1" si="5"/>
        <v>#N/A</v>
      </c>
      <c r="BO4" s="6" t="e">
        <f t="shared" ca="1" si="5"/>
        <v>#N/A</v>
      </c>
      <c r="BP4" s="6" t="e">
        <f t="shared" ca="1" si="5"/>
        <v>#N/A</v>
      </c>
      <c r="BQ4" s="6" t="e">
        <f t="shared" ca="1" si="5"/>
        <v>#N/A</v>
      </c>
      <c r="BR4" s="6" t="e">
        <f t="shared" ca="1" si="5"/>
        <v>#N/A</v>
      </c>
      <c r="BS4" s="6" t="e">
        <f t="shared" ca="1" si="5"/>
        <v>#N/A</v>
      </c>
      <c r="BT4" s="6" t="e">
        <f t="shared" ca="1" si="5"/>
        <v>#N/A</v>
      </c>
      <c r="BU4" s="6" t="e">
        <f t="shared" ca="1" si="5"/>
        <v>#N/A</v>
      </c>
      <c r="BV4" s="6" t="e">
        <f t="shared" ca="1" si="5"/>
        <v>#N/A</v>
      </c>
      <c r="BW4" s="6" t="e">
        <f t="shared" ca="1" si="5"/>
        <v>#N/A</v>
      </c>
      <c r="BX4" s="6" t="e">
        <f t="shared" ca="1" si="5"/>
        <v>#N/A</v>
      </c>
      <c r="BY4" s="6" t="e">
        <f t="shared" ca="1" si="5"/>
        <v>#N/A</v>
      </c>
      <c r="BZ4" s="6" t="e">
        <f t="shared" ca="1" si="5"/>
        <v>#N/A</v>
      </c>
      <c r="CA4" s="6" t="e">
        <f t="shared" ca="1" si="5"/>
        <v>#N/A</v>
      </c>
      <c r="CB4" s="6" t="e">
        <f t="shared" ca="1" si="5"/>
        <v>#N/A</v>
      </c>
      <c r="CC4" s="6" t="e">
        <f t="shared" ca="1" si="5"/>
        <v>#N/A</v>
      </c>
      <c r="CD4" s="6" t="e">
        <f t="shared" ca="1" si="5"/>
        <v>#N/A</v>
      </c>
      <c r="CE4" s="6" t="e">
        <f t="shared" ca="1" si="5"/>
        <v>#N/A</v>
      </c>
      <c r="CF4" s="6" t="e">
        <f t="shared" ca="1" si="5"/>
        <v>#N/A</v>
      </c>
      <c r="CG4" s="6" t="e">
        <f t="shared" ca="1" si="5"/>
        <v>#N/A</v>
      </c>
      <c r="CH4" s="6" t="e">
        <f t="shared" ca="1" si="5"/>
        <v>#N/A</v>
      </c>
      <c r="CI4" s="6" t="e">
        <f t="shared" ca="1" si="5"/>
        <v>#N/A</v>
      </c>
      <c r="CJ4" s="6" t="e">
        <f t="shared" ca="1" si="5"/>
        <v>#N/A</v>
      </c>
      <c r="CK4" s="6" t="e">
        <f t="shared" ca="1" si="5"/>
        <v>#N/A</v>
      </c>
      <c r="CL4" s="6" t="e">
        <f t="shared" ca="1" si="5"/>
        <v>#N/A</v>
      </c>
      <c r="CM4" s="6" t="e">
        <f t="shared" ca="1" si="5"/>
        <v>#N/A</v>
      </c>
      <c r="CN4" s="6" t="e">
        <f t="shared" ca="1" si="5"/>
        <v>#N/A</v>
      </c>
      <c r="CO4" s="6" t="e">
        <f t="shared" ca="1" si="5"/>
        <v>#N/A</v>
      </c>
      <c r="CP4" s="6" t="e">
        <f t="shared" ca="1" si="5"/>
        <v>#N/A</v>
      </c>
      <c r="CQ4" s="6" t="e">
        <f t="shared" ca="1" si="5"/>
        <v>#N/A</v>
      </c>
      <c r="CR4" s="6" t="e">
        <f t="shared" ca="1" si="5"/>
        <v>#N/A</v>
      </c>
      <c r="CS4" s="6" t="e">
        <f t="shared" ca="1" si="5"/>
        <v>#N/A</v>
      </c>
      <c r="CT4" s="6" t="e">
        <f t="shared" ca="1" si="5"/>
        <v>#N/A</v>
      </c>
      <c r="CU4" s="6" t="e">
        <f t="shared" ca="1" si="5"/>
        <v>#N/A</v>
      </c>
      <c r="CV4" s="6" t="e">
        <f t="shared" ca="1" si="5"/>
        <v>#N/A</v>
      </c>
      <c r="CW4" s="6" t="e">
        <f t="shared" ca="1" si="5"/>
        <v>#N/A</v>
      </c>
      <c r="CX4" s="6" t="e">
        <f t="shared" ca="1" si="5"/>
        <v>#N/A</v>
      </c>
      <c r="IB4" s="3">
        <f>IB3+1</f>
        <v>4</v>
      </c>
      <c r="IC4" s="3" t="str">
        <f t="shared" ref="IC4:IC62" si="6">IF(IB4=0, "", IF(IB4&gt;26, CHAR(64+INT((IB4-1)/26)),"")&amp;CHAR(65+MOD(IB4-1, 26)))</f>
        <v>D</v>
      </c>
      <c r="ID4" s="3" t="str">
        <f t="shared" ca="1" si="3"/>
        <v xml:space="preserve">Attached Rate (Units) </v>
      </c>
      <c r="IE4" s="3">
        <f t="shared" ref="IE4:IE62" ca="1" si="7">COUNTIF($IF$3:$IF$62,"&gt;="&amp;IF4)</f>
        <v>3</v>
      </c>
      <c r="IF4" s="3" t="str">
        <f t="shared" ref="IF4:IF62" ca="1" si="8">ID4</f>
        <v xml:space="preserve">Attached Rate (Units) </v>
      </c>
      <c r="IG4" s="3">
        <f t="shared" ref="IG4:IG62" ca="1" si="9">COUNTIF($IH$3:$IH$62,"&gt;="&amp;IH4)</f>
        <v>0</v>
      </c>
      <c r="IH4" s="3" t="str">
        <f t="shared" ref="IH4:IH62" ca="1" si="10">IF(RIGHT(ID4,6)="(DOH) ",ID4,"")</f>
        <v/>
      </c>
      <c r="II4" s="3" t="str">
        <f t="shared" ca="1" si="4"/>
        <v/>
      </c>
      <c r="IJ4" s="3" t="str">
        <f t="shared" ref="IJ4:IJ25" ca="1" si="11">IF(ISERROR(VLOOKUP(ROW()-ROW($IF$2),$IE$3:$IF$62,2,FALSE)),"",VLOOKUP(ROW()-ROW($IF$2),$IE$3:$IF$62,2,FALSE))</f>
        <v xml:space="preserve">Configuration Based Plan (Units) </v>
      </c>
    </row>
    <row r="5" spans="1:256" outlineLevel="1" x14ac:dyDescent="0.2">
      <c r="BA5" s="5" t="str">
        <f>D8</f>
        <v xml:space="preserve">CT CBP Override Risk Filter (Units) </v>
      </c>
      <c r="BC5" s="5">
        <f ca="1">HLOOKUP(BC4,$BC$19:$CA$20,2,0)</f>
        <v>0</v>
      </c>
      <c r="BD5" s="5">
        <f t="shared" ref="BD5:CW5" ca="1" si="12">HLOOKUP(BD4,$BC$19:$CA$20,2,0)</f>
        <v>0</v>
      </c>
      <c r="BE5" s="5" t="e">
        <f t="shared" ca="1" si="12"/>
        <v>#N/A</v>
      </c>
      <c r="BF5" s="5" t="e">
        <f t="shared" ca="1" si="12"/>
        <v>#N/A</v>
      </c>
      <c r="BG5" s="5" t="e">
        <f t="shared" ca="1" si="12"/>
        <v>#N/A</v>
      </c>
      <c r="BH5" s="5" t="e">
        <f t="shared" ca="1" si="12"/>
        <v>#N/A</v>
      </c>
      <c r="BI5" s="5" t="e">
        <f t="shared" ca="1" si="12"/>
        <v>#N/A</v>
      </c>
      <c r="BJ5" s="5" t="e">
        <f t="shared" ca="1" si="12"/>
        <v>#N/A</v>
      </c>
      <c r="BK5" s="5" t="e">
        <f t="shared" ca="1" si="12"/>
        <v>#N/A</v>
      </c>
      <c r="BL5" s="5" t="e">
        <f t="shared" ca="1" si="12"/>
        <v>#N/A</v>
      </c>
      <c r="BM5" s="5" t="e">
        <f t="shared" ca="1" si="12"/>
        <v>#N/A</v>
      </c>
      <c r="BN5" s="5" t="e">
        <f t="shared" ca="1" si="12"/>
        <v>#N/A</v>
      </c>
      <c r="BO5" s="5" t="e">
        <f t="shared" ca="1" si="12"/>
        <v>#N/A</v>
      </c>
      <c r="BP5" s="5" t="e">
        <f t="shared" ca="1" si="12"/>
        <v>#N/A</v>
      </c>
      <c r="BQ5" s="5" t="e">
        <f t="shared" ca="1" si="12"/>
        <v>#N/A</v>
      </c>
      <c r="BR5" s="5" t="e">
        <f t="shared" ca="1" si="12"/>
        <v>#N/A</v>
      </c>
      <c r="BS5" s="5" t="e">
        <f t="shared" ca="1" si="12"/>
        <v>#N/A</v>
      </c>
      <c r="BT5" s="5" t="e">
        <f t="shared" ca="1" si="12"/>
        <v>#N/A</v>
      </c>
      <c r="BU5" s="5" t="e">
        <f t="shared" ca="1" si="12"/>
        <v>#N/A</v>
      </c>
      <c r="BV5" s="5" t="e">
        <f t="shared" ca="1" si="12"/>
        <v>#N/A</v>
      </c>
      <c r="BW5" s="5" t="e">
        <f t="shared" ca="1" si="12"/>
        <v>#N/A</v>
      </c>
      <c r="BX5" s="5" t="e">
        <f t="shared" ca="1" si="12"/>
        <v>#N/A</v>
      </c>
      <c r="BY5" s="5" t="e">
        <f t="shared" ca="1" si="12"/>
        <v>#N/A</v>
      </c>
      <c r="BZ5" s="5" t="e">
        <f t="shared" ca="1" si="12"/>
        <v>#N/A</v>
      </c>
      <c r="CA5" s="5" t="e">
        <f t="shared" ca="1" si="12"/>
        <v>#N/A</v>
      </c>
      <c r="CB5" s="5" t="e">
        <f t="shared" ca="1" si="12"/>
        <v>#N/A</v>
      </c>
      <c r="CC5" s="5" t="e">
        <f t="shared" ca="1" si="12"/>
        <v>#N/A</v>
      </c>
      <c r="CD5" s="5" t="e">
        <f t="shared" ca="1" si="12"/>
        <v>#N/A</v>
      </c>
      <c r="CE5" s="5" t="e">
        <f t="shared" ca="1" si="12"/>
        <v>#N/A</v>
      </c>
      <c r="CF5" s="5" t="e">
        <f t="shared" ca="1" si="12"/>
        <v>#N/A</v>
      </c>
      <c r="CG5" s="5" t="e">
        <f t="shared" ca="1" si="12"/>
        <v>#N/A</v>
      </c>
      <c r="CH5" s="5" t="e">
        <f t="shared" ca="1" si="12"/>
        <v>#N/A</v>
      </c>
      <c r="CI5" s="5" t="e">
        <f t="shared" ca="1" si="12"/>
        <v>#N/A</v>
      </c>
      <c r="CJ5" s="5" t="e">
        <f t="shared" ca="1" si="12"/>
        <v>#N/A</v>
      </c>
      <c r="CK5" s="5" t="e">
        <f t="shared" ca="1" si="12"/>
        <v>#N/A</v>
      </c>
      <c r="CL5" s="5" t="e">
        <f t="shared" ca="1" si="12"/>
        <v>#N/A</v>
      </c>
      <c r="CM5" s="5" t="e">
        <f t="shared" ca="1" si="12"/>
        <v>#N/A</v>
      </c>
      <c r="CN5" s="5" t="e">
        <f t="shared" ca="1" si="12"/>
        <v>#N/A</v>
      </c>
      <c r="CO5" s="5" t="e">
        <f t="shared" ca="1" si="12"/>
        <v>#N/A</v>
      </c>
      <c r="CP5" s="5" t="e">
        <f t="shared" ca="1" si="12"/>
        <v>#N/A</v>
      </c>
      <c r="CQ5" s="5" t="e">
        <f t="shared" ca="1" si="12"/>
        <v>#N/A</v>
      </c>
      <c r="CR5" s="5" t="e">
        <f t="shared" ca="1" si="12"/>
        <v>#N/A</v>
      </c>
      <c r="CS5" s="5" t="e">
        <f t="shared" ca="1" si="12"/>
        <v>#N/A</v>
      </c>
      <c r="CT5" s="5" t="e">
        <f t="shared" ca="1" si="12"/>
        <v>#N/A</v>
      </c>
      <c r="CU5" s="5" t="e">
        <f t="shared" ca="1" si="12"/>
        <v>#N/A</v>
      </c>
      <c r="CV5" s="5" t="e">
        <f t="shared" ca="1" si="12"/>
        <v>#N/A</v>
      </c>
      <c r="CW5" s="5" t="e">
        <f t="shared" ca="1" si="12"/>
        <v>#N/A</v>
      </c>
      <c r="CX5" s="5" t="e">
        <f t="shared" ref="CX5" ca="1" si="13">HLOOKUP(CX4,$BC$19:$CA$20,2,0)</f>
        <v>#N/A</v>
      </c>
      <c r="IB5" s="3">
        <f t="shared" ref="IB5:IB62" si="14">IB4+1</f>
        <v>5</v>
      </c>
      <c r="IC5" s="3" t="str">
        <f t="shared" si="6"/>
        <v>E</v>
      </c>
      <c r="ID5" s="3" t="str">
        <f t="shared" ca="1" si="3"/>
        <v xml:space="preserve">Configuration Based Plan (Units) </v>
      </c>
      <c r="IE5" s="3">
        <f t="shared" ca="1" si="7"/>
        <v>2</v>
      </c>
      <c r="IF5" s="3" t="str">
        <f t="shared" ca="1" si="8"/>
        <v xml:space="preserve">Configuration Based Plan (Units) </v>
      </c>
      <c r="IG5" s="3">
        <f t="shared" ca="1" si="9"/>
        <v>0</v>
      </c>
      <c r="IH5" s="3" t="str">
        <f t="shared" ca="1" si="10"/>
        <v/>
      </c>
      <c r="II5" s="3" t="str">
        <f t="shared" ca="1" si="4"/>
        <v/>
      </c>
      <c r="IJ5" s="3" t="str">
        <f t="shared" ca="1" si="11"/>
        <v xml:space="preserve">Attached Rate (Units) </v>
      </c>
    </row>
    <row r="6" spans="1:256" ht="12.75" customHeight="1" outlineLevel="1" x14ac:dyDescent="0.2">
      <c r="BA6" s="5" t="str">
        <f>D9</f>
        <v xml:space="preserve">Attached Rate (Units) </v>
      </c>
      <c r="BC6" s="5">
        <f ca="1">HLOOKUP(BC4,$BC$19:$CA$21,3,0)</f>
        <v>0</v>
      </c>
      <c r="BD6" s="5">
        <f t="shared" ref="BD6:CW6" ca="1" si="15">HLOOKUP(BD4,$BC$19:$CA$21,3,0)</f>
        <v>0</v>
      </c>
      <c r="BE6" s="5" t="e">
        <f t="shared" ca="1" si="15"/>
        <v>#N/A</v>
      </c>
      <c r="BF6" s="5" t="e">
        <f t="shared" ca="1" si="15"/>
        <v>#N/A</v>
      </c>
      <c r="BG6" s="5" t="e">
        <f t="shared" ca="1" si="15"/>
        <v>#N/A</v>
      </c>
      <c r="BH6" s="5" t="e">
        <f t="shared" ca="1" si="15"/>
        <v>#N/A</v>
      </c>
      <c r="BI6" s="5" t="e">
        <f t="shared" ca="1" si="15"/>
        <v>#N/A</v>
      </c>
      <c r="BJ6" s="5" t="e">
        <f t="shared" ca="1" si="15"/>
        <v>#N/A</v>
      </c>
      <c r="BK6" s="5" t="e">
        <f t="shared" ca="1" si="15"/>
        <v>#N/A</v>
      </c>
      <c r="BL6" s="5" t="e">
        <f t="shared" ca="1" si="15"/>
        <v>#N/A</v>
      </c>
      <c r="BM6" s="5" t="e">
        <f t="shared" ca="1" si="15"/>
        <v>#N/A</v>
      </c>
      <c r="BN6" s="5" t="e">
        <f t="shared" ca="1" si="15"/>
        <v>#N/A</v>
      </c>
      <c r="BO6" s="5" t="e">
        <f t="shared" ca="1" si="15"/>
        <v>#N/A</v>
      </c>
      <c r="BP6" s="5" t="e">
        <f t="shared" ca="1" si="15"/>
        <v>#N/A</v>
      </c>
      <c r="BQ6" s="5" t="e">
        <f t="shared" ca="1" si="15"/>
        <v>#N/A</v>
      </c>
      <c r="BR6" s="5" t="e">
        <f t="shared" ca="1" si="15"/>
        <v>#N/A</v>
      </c>
      <c r="BS6" s="5" t="e">
        <f t="shared" ca="1" si="15"/>
        <v>#N/A</v>
      </c>
      <c r="BT6" s="5" t="e">
        <f t="shared" ca="1" si="15"/>
        <v>#N/A</v>
      </c>
      <c r="BU6" s="5" t="e">
        <f t="shared" ca="1" si="15"/>
        <v>#N/A</v>
      </c>
      <c r="BV6" s="5" t="e">
        <f t="shared" ca="1" si="15"/>
        <v>#N/A</v>
      </c>
      <c r="BW6" s="5" t="e">
        <f t="shared" ca="1" si="15"/>
        <v>#N/A</v>
      </c>
      <c r="BX6" s="5" t="e">
        <f t="shared" ca="1" si="15"/>
        <v>#N/A</v>
      </c>
      <c r="BY6" s="5" t="e">
        <f t="shared" ca="1" si="15"/>
        <v>#N/A</v>
      </c>
      <c r="BZ6" s="5" t="e">
        <f t="shared" ca="1" si="15"/>
        <v>#N/A</v>
      </c>
      <c r="CA6" s="5" t="e">
        <f t="shared" ca="1" si="15"/>
        <v>#N/A</v>
      </c>
      <c r="CB6" s="5" t="e">
        <f t="shared" ca="1" si="15"/>
        <v>#N/A</v>
      </c>
      <c r="CC6" s="5" t="e">
        <f t="shared" ca="1" si="15"/>
        <v>#N/A</v>
      </c>
      <c r="CD6" s="5" t="e">
        <f t="shared" ca="1" si="15"/>
        <v>#N/A</v>
      </c>
      <c r="CE6" s="5" t="e">
        <f t="shared" ca="1" si="15"/>
        <v>#N/A</v>
      </c>
      <c r="CF6" s="5" t="e">
        <f t="shared" ca="1" si="15"/>
        <v>#N/A</v>
      </c>
      <c r="CG6" s="5" t="e">
        <f t="shared" ca="1" si="15"/>
        <v>#N/A</v>
      </c>
      <c r="CH6" s="5" t="e">
        <f t="shared" ca="1" si="15"/>
        <v>#N/A</v>
      </c>
      <c r="CI6" s="5" t="e">
        <f t="shared" ca="1" si="15"/>
        <v>#N/A</v>
      </c>
      <c r="CJ6" s="5" t="e">
        <f t="shared" ca="1" si="15"/>
        <v>#N/A</v>
      </c>
      <c r="CK6" s="5" t="e">
        <f t="shared" ca="1" si="15"/>
        <v>#N/A</v>
      </c>
      <c r="CL6" s="5" t="e">
        <f t="shared" ca="1" si="15"/>
        <v>#N/A</v>
      </c>
      <c r="CM6" s="5" t="e">
        <f t="shared" ca="1" si="15"/>
        <v>#N/A</v>
      </c>
      <c r="CN6" s="5" t="e">
        <f t="shared" ca="1" si="15"/>
        <v>#N/A</v>
      </c>
      <c r="CO6" s="5" t="e">
        <f t="shared" ca="1" si="15"/>
        <v>#N/A</v>
      </c>
      <c r="CP6" s="5" t="e">
        <f t="shared" ca="1" si="15"/>
        <v>#N/A</v>
      </c>
      <c r="CQ6" s="5" t="e">
        <f t="shared" ca="1" si="15"/>
        <v>#N/A</v>
      </c>
      <c r="CR6" s="5" t="e">
        <f t="shared" ca="1" si="15"/>
        <v>#N/A</v>
      </c>
      <c r="CS6" s="5" t="e">
        <f t="shared" ca="1" si="15"/>
        <v>#N/A</v>
      </c>
      <c r="CT6" s="5" t="e">
        <f t="shared" ca="1" si="15"/>
        <v>#N/A</v>
      </c>
      <c r="CU6" s="5" t="e">
        <f t="shared" ca="1" si="15"/>
        <v>#N/A</v>
      </c>
      <c r="CV6" s="5" t="e">
        <f t="shared" ca="1" si="15"/>
        <v>#N/A</v>
      </c>
      <c r="CW6" s="5" t="e">
        <f t="shared" ca="1" si="15"/>
        <v>#N/A</v>
      </c>
      <c r="CX6" s="5" t="e">
        <f t="shared" ref="CX6" ca="1" si="16">HLOOKUP(CX4,$BC$19:$CA$21,3,0)</f>
        <v>#N/A</v>
      </c>
      <c r="IB6" s="3">
        <f t="shared" si="14"/>
        <v>6</v>
      </c>
      <c r="IC6" s="3" t="str">
        <f t="shared" si="6"/>
        <v>F</v>
      </c>
      <c r="ID6" s="3" t="str">
        <f t="shared" ca="1" si="3"/>
        <v xml:space="preserve"> </v>
      </c>
      <c r="IE6" s="3">
        <f t="shared" ca="1" si="7"/>
        <v>60</v>
      </c>
      <c r="IF6" s="3" t="str">
        <f t="shared" ca="1" si="8"/>
        <v xml:space="preserve"> </v>
      </c>
      <c r="IG6" s="3">
        <f t="shared" ca="1" si="9"/>
        <v>0</v>
      </c>
      <c r="IH6" s="3" t="str">
        <f t="shared" ca="1" si="10"/>
        <v/>
      </c>
      <c r="II6" s="3" t="str">
        <f t="shared" ca="1" si="4"/>
        <v/>
      </c>
      <c r="IJ6" s="3" t="str">
        <f t="shared" ca="1" si="11"/>
        <v/>
      </c>
    </row>
    <row r="7" spans="1:256" ht="16.5" customHeight="1" outlineLevel="1" x14ac:dyDescent="0.2">
      <c r="D7" s="16" t="s">
        <v>66</v>
      </c>
      <c r="BA7" s="5" t="str">
        <f>D10</f>
        <v xml:space="preserve">Configuration Based Plan (Units) </v>
      </c>
      <c r="BC7" s="5">
        <f ca="1">HLOOKUP(BC4,$BC$19:$CA$22,4,0)</f>
        <v>0</v>
      </c>
      <c r="BD7" s="5">
        <f t="shared" ref="BD7:CW7" ca="1" si="17">HLOOKUP(BD4,$BC$19:$CA$22,4,0)</f>
        <v>0</v>
      </c>
      <c r="BE7" s="5" t="e">
        <f t="shared" ca="1" si="17"/>
        <v>#N/A</v>
      </c>
      <c r="BF7" s="5" t="e">
        <f t="shared" ca="1" si="17"/>
        <v>#N/A</v>
      </c>
      <c r="BG7" s="5" t="e">
        <f t="shared" ca="1" si="17"/>
        <v>#N/A</v>
      </c>
      <c r="BH7" s="5" t="e">
        <f t="shared" ca="1" si="17"/>
        <v>#N/A</v>
      </c>
      <c r="BI7" s="5" t="e">
        <f t="shared" ca="1" si="17"/>
        <v>#N/A</v>
      </c>
      <c r="BJ7" s="5" t="e">
        <f t="shared" ca="1" si="17"/>
        <v>#N/A</v>
      </c>
      <c r="BK7" s="5" t="e">
        <f t="shared" ca="1" si="17"/>
        <v>#N/A</v>
      </c>
      <c r="BL7" s="5" t="e">
        <f t="shared" ca="1" si="17"/>
        <v>#N/A</v>
      </c>
      <c r="BM7" s="5" t="e">
        <f t="shared" ca="1" si="17"/>
        <v>#N/A</v>
      </c>
      <c r="BN7" s="5" t="e">
        <f t="shared" ca="1" si="17"/>
        <v>#N/A</v>
      </c>
      <c r="BO7" s="5" t="e">
        <f t="shared" ca="1" si="17"/>
        <v>#N/A</v>
      </c>
      <c r="BP7" s="5" t="e">
        <f t="shared" ca="1" si="17"/>
        <v>#N/A</v>
      </c>
      <c r="BQ7" s="5" t="e">
        <f t="shared" ca="1" si="17"/>
        <v>#N/A</v>
      </c>
      <c r="BR7" s="5" t="e">
        <f t="shared" ca="1" si="17"/>
        <v>#N/A</v>
      </c>
      <c r="BS7" s="5" t="e">
        <f t="shared" ca="1" si="17"/>
        <v>#N/A</v>
      </c>
      <c r="BT7" s="5" t="e">
        <f t="shared" ca="1" si="17"/>
        <v>#N/A</v>
      </c>
      <c r="BU7" s="5" t="e">
        <f t="shared" ca="1" si="17"/>
        <v>#N/A</v>
      </c>
      <c r="BV7" s="5" t="e">
        <f t="shared" ca="1" si="17"/>
        <v>#N/A</v>
      </c>
      <c r="BW7" s="5" t="e">
        <f t="shared" ca="1" si="17"/>
        <v>#N/A</v>
      </c>
      <c r="BX7" s="5" t="e">
        <f t="shared" ca="1" si="17"/>
        <v>#N/A</v>
      </c>
      <c r="BY7" s="5" t="e">
        <f t="shared" ca="1" si="17"/>
        <v>#N/A</v>
      </c>
      <c r="BZ7" s="5" t="e">
        <f t="shared" ca="1" si="17"/>
        <v>#N/A</v>
      </c>
      <c r="CA7" s="5" t="e">
        <f t="shared" ca="1" si="17"/>
        <v>#N/A</v>
      </c>
      <c r="CB7" s="5" t="e">
        <f t="shared" ca="1" si="17"/>
        <v>#N/A</v>
      </c>
      <c r="CC7" s="5" t="e">
        <f t="shared" ca="1" si="17"/>
        <v>#N/A</v>
      </c>
      <c r="CD7" s="5" t="e">
        <f t="shared" ca="1" si="17"/>
        <v>#N/A</v>
      </c>
      <c r="CE7" s="5" t="e">
        <f t="shared" ca="1" si="17"/>
        <v>#N/A</v>
      </c>
      <c r="CF7" s="5" t="e">
        <f t="shared" ca="1" si="17"/>
        <v>#N/A</v>
      </c>
      <c r="CG7" s="5" t="e">
        <f t="shared" ca="1" si="17"/>
        <v>#N/A</v>
      </c>
      <c r="CH7" s="5" t="e">
        <f t="shared" ca="1" si="17"/>
        <v>#N/A</v>
      </c>
      <c r="CI7" s="5" t="e">
        <f t="shared" ca="1" si="17"/>
        <v>#N/A</v>
      </c>
      <c r="CJ7" s="5" t="e">
        <f t="shared" ca="1" si="17"/>
        <v>#N/A</v>
      </c>
      <c r="CK7" s="5" t="e">
        <f t="shared" ca="1" si="17"/>
        <v>#N/A</v>
      </c>
      <c r="CL7" s="5" t="e">
        <f t="shared" ca="1" si="17"/>
        <v>#N/A</v>
      </c>
      <c r="CM7" s="5" t="e">
        <f t="shared" ca="1" si="17"/>
        <v>#N/A</v>
      </c>
      <c r="CN7" s="5" t="e">
        <f t="shared" ca="1" si="17"/>
        <v>#N/A</v>
      </c>
      <c r="CO7" s="5" t="e">
        <f t="shared" ca="1" si="17"/>
        <v>#N/A</v>
      </c>
      <c r="CP7" s="5" t="e">
        <f t="shared" ca="1" si="17"/>
        <v>#N/A</v>
      </c>
      <c r="CQ7" s="5" t="e">
        <f t="shared" ca="1" si="17"/>
        <v>#N/A</v>
      </c>
      <c r="CR7" s="5" t="e">
        <f t="shared" ca="1" si="17"/>
        <v>#N/A</v>
      </c>
      <c r="CS7" s="5" t="e">
        <f t="shared" ca="1" si="17"/>
        <v>#N/A</v>
      </c>
      <c r="CT7" s="5" t="e">
        <f t="shared" ca="1" si="17"/>
        <v>#N/A</v>
      </c>
      <c r="CU7" s="5" t="e">
        <f t="shared" ca="1" si="17"/>
        <v>#N/A</v>
      </c>
      <c r="CV7" s="5" t="e">
        <f t="shared" ca="1" si="17"/>
        <v>#N/A</v>
      </c>
      <c r="CW7" s="5" t="e">
        <f t="shared" ca="1" si="17"/>
        <v>#N/A</v>
      </c>
      <c r="CX7" s="5" t="e">
        <f t="shared" ref="CX7" ca="1" si="18">HLOOKUP(CX4,$BC$19:$CA$22,4,0)</f>
        <v>#N/A</v>
      </c>
      <c r="IB7" s="3">
        <f t="shared" si="14"/>
        <v>7</v>
      </c>
      <c r="IC7" s="3" t="str">
        <f t="shared" si="6"/>
        <v>G</v>
      </c>
      <c r="ID7" s="3" t="str">
        <f t="shared" ca="1" si="3"/>
        <v xml:space="preserve"> </v>
      </c>
      <c r="IE7" s="3">
        <f t="shared" ca="1" si="7"/>
        <v>60</v>
      </c>
      <c r="IF7" s="3" t="str">
        <f t="shared" ca="1" si="8"/>
        <v xml:space="preserve"> </v>
      </c>
      <c r="IG7" s="3">
        <f t="shared" ca="1" si="9"/>
        <v>0</v>
      </c>
      <c r="IH7" s="3" t="str">
        <f t="shared" ca="1" si="10"/>
        <v/>
      </c>
      <c r="II7" s="3" t="str">
        <f t="shared" ca="1" si="4"/>
        <v/>
      </c>
      <c r="IJ7" s="3" t="str">
        <f t="shared" ca="1" si="11"/>
        <v/>
      </c>
    </row>
    <row r="8" spans="1:256" ht="12.75" customHeight="1" outlineLevel="1" x14ac:dyDescent="0.2">
      <c r="D8" s="17" t="s">
        <v>98</v>
      </c>
      <c r="IB8" s="3">
        <f t="shared" si="14"/>
        <v>8</v>
      </c>
      <c r="IC8" s="3" t="str">
        <f t="shared" si="6"/>
        <v>H</v>
      </c>
      <c r="ID8" s="3" t="str">
        <f t="shared" ca="1" si="3"/>
        <v xml:space="preserve"> </v>
      </c>
      <c r="IE8" s="3">
        <f t="shared" ca="1" si="7"/>
        <v>60</v>
      </c>
      <c r="IF8" s="3" t="str">
        <f t="shared" ca="1" si="8"/>
        <v xml:space="preserve"> </v>
      </c>
      <c r="IG8" s="3">
        <f t="shared" ca="1" si="9"/>
        <v>0</v>
      </c>
      <c r="IH8" s="3" t="str">
        <f t="shared" ca="1" si="10"/>
        <v/>
      </c>
      <c r="II8" s="3" t="str">
        <f t="shared" ca="1" si="4"/>
        <v/>
      </c>
      <c r="IJ8" s="3" t="str">
        <f t="shared" ca="1" si="11"/>
        <v/>
      </c>
    </row>
    <row r="9" spans="1:256" ht="12.75" customHeight="1" outlineLevel="1" x14ac:dyDescent="0.2">
      <c r="D9" s="18" t="s">
        <v>100</v>
      </c>
      <c r="BC9" s="5" t="str">
        <f t="shared" ref="BC9:CH9" ca="1" si="19">VLOOKUP(BC2,$IQ$36:$IR$87,2,0)</f>
        <v>E</v>
      </c>
      <c r="BD9" s="5" t="str">
        <f t="shared" ca="1" si="19"/>
        <v>F</v>
      </c>
      <c r="BE9" s="5" t="str">
        <f t="shared" ca="1" si="19"/>
        <v>G</v>
      </c>
      <c r="BF9" s="5" t="str">
        <f t="shared" ca="1" si="19"/>
        <v>H</v>
      </c>
      <c r="BG9" s="5" t="str">
        <f t="shared" ca="1" si="19"/>
        <v>I</v>
      </c>
      <c r="BH9" s="5" t="str">
        <f t="shared" ca="1" si="19"/>
        <v>J</v>
      </c>
      <c r="BI9" s="5" t="str">
        <f t="shared" ca="1" si="19"/>
        <v>K</v>
      </c>
      <c r="BJ9" s="5" t="str">
        <f t="shared" ca="1" si="19"/>
        <v>L</v>
      </c>
      <c r="BK9" s="5" t="str">
        <f t="shared" ca="1" si="19"/>
        <v>M</v>
      </c>
      <c r="BL9" s="5" t="str">
        <f t="shared" ca="1" si="19"/>
        <v>N</v>
      </c>
      <c r="BM9" s="5" t="str">
        <f t="shared" ca="1" si="19"/>
        <v>O</v>
      </c>
      <c r="BN9" s="5" t="str">
        <f t="shared" ca="1" si="19"/>
        <v>P</v>
      </c>
      <c r="BO9" s="5" t="str">
        <f t="shared" ca="1" si="19"/>
        <v>Q</v>
      </c>
      <c r="BP9" s="5" t="str">
        <f t="shared" ca="1" si="19"/>
        <v>R</v>
      </c>
      <c r="BQ9" s="5" t="str">
        <f t="shared" ca="1" si="19"/>
        <v>S</v>
      </c>
      <c r="BR9" s="5" t="str">
        <f t="shared" ca="1" si="19"/>
        <v>T</v>
      </c>
      <c r="BS9" s="5" t="str">
        <f t="shared" ca="1" si="19"/>
        <v>U</v>
      </c>
      <c r="BT9" s="5" t="str">
        <f t="shared" ca="1" si="19"/>
        <v>V</v>
      </c>
      <c r="BU9" s="5" t="str">
        <f t="shared" ca="1" si="19"/>
        <v>W</v>
      </c>
      <c r="BV9" s="5" t="str">
        <f t="shared" ca="1" si="19"/>
        <v>X</v>
      </c>
      <c r="BW9" s="5" t="str">
        <f t="shared" ca="1" si="19"/>
        <v>Y</v>
      </c>
      <c r="BX9" s="5" t="str">
        <f t="shared" ca="1" si="19"/>
        <v>Z</v>
      </c>
      <c r="BY9" s="5" t="str">
        <f t="shared" ca="1" si="19"/>
        <v>AA</v>
      </c>
      <c r="BZ9" s="5" t="str">
        <f t="shared" ca="1" si="19"/>
        <v>AB</v>
      </c>
      <c r="CA9" s="5" t="str">
        <f t="shared" ca="1" si="19"/>
        <v>AC</v>
      </c>
      <c r="CB9" s="5" t="str">
        <f t="shared" ca="1" si="19"/>
        <v>AD</v>
      </c>
      <c r="CC9" s="5" t="str">
        <f t="shared" ca="1" si="19"/>
        <v>AE</v>
      </c>
      <c r="CD9" s="5" t="str">
        <f t="shared" ca="1" si="19"/>
        <v>AF</v>
      </c>
      <c r="CE9" s="5" t="str">
        <f t="shared" ca="1" si="19"/>
        <v>AG</v>
      </c>
      <c r="CF9" s="5" t="str">
        <f t="shared" ca="1" si="19"/>
        <v>AH</v>
      </c>
      <c r="CG9" s="5" t="str">
        <f t="shared" ca="1" si="19"/>
        <v>AI</v>
      </c>
      <c r="CH9" s="5" t="str">
        <f t="shared" ca="1" si="19"/>
        <v>AJ</v>
      </c>
      <c r="CI9" s="5" t="str">
        <f t="shared" ref="CI9:CY9" ca="1" si="20">VLOOKUP(CI2,$IQ$36:$IR$87,2,0)</f>
        <v>AK</v>
      </c>
      <c r="CJ9" s="5" t="str">
        <f t="shared" ca="1" si="20"/>
        <v>AL</v>
      </c>
      <c r="CK9" s="5" t="str">
        <f t="shared" ca="1" si="20"/>
        <v>AM</v>
      </c>
      <c r="CL9" s="5" t="str">
        <f t="shared" ca="1" si="20"/>
        <v>AN</v>
      </c>
      <c r="CM9" s="5" t="str">
        <f t="shared" ca="1" si="20"/>
        <v>AO</v>
      </c>
      <c r="CN9" s="5" t="str">
        <f t="shared" ca="1" si="20"/>
        <v>AP</v>
      </c>
      <c r="CO9" s="5" t="str">
        <f t="shared" ca="1" si="20"/>
        <v>AQ</v>
      </c>
      <c r="CP9" s="5" t="str">
        <f t="shared" ca="1" si="20"/>
        <v>AR</v>
      </c>
      <c r="CQ9" s="5" t="str">
        <f t="shared" ca="1" si="20"/>
        <v>AS</v>
      </c>
      <c r="CR9" s="5" t="str">
        <f t="shared" ca="1" si="20"/>
        <v>AT</v>
      </c>
      <c r="CS9" s="5" t="str">
        <f t="shared" ca="1" si="20"/>
        <v>AU</v>
      </c>
      <c r="CT9" s="5" t="str">
        <f t="shared" ca="1" si="20"/>
        <v>AV</v>
      </c>
      <c r="CU9" s="5" t="str">
        <f t="shared" ca="1" si="20"/>
        <v>AW</v>
      </c>
      <c r="CV9" s="5" t="str">
        <f t="shared" ca="1" si="20"/>
        <v>AX</v>
      </c>
      <c r="CW9" s="5" t="str">
        <f t="shared" ca="1" si="20"/>
        <v>AY</v>
      </c>
      <c r="CX9" s="5" t="str">
        <f t="shared" ca="1" si="20"/>
        <v>AZ</v>
      </c>
      <c r="CY9" s="5" t="e">
        <f t="shared" ca="1" si="20"/>
        <v>#N/A</v>
      </c>
      <c r="IB9" s="3">
        <f t="shared" si="14"/>
        <v>9</v>
      </c>
      <c r="IC9" s="3" t="str">
        <f t="shared" si="6"/>
        <v>I</v>
      </c>
      <c r="ID9" s="3" t="str">
        <f t="shared" ca="1" si="3"/>
        <v xml:space="preserve"> </v>
      </c>
      <c r="IE9" s="3">
        <f t="shared" ca="1" si="7"/>
        <v>60</v>
      </c>
      <c r="IF9" s="3" t="str">
        <f t="shared" ca="1" si="8"/>
        <v xml:space="preserve"> </v>
      </c>
      <c r="IG9" s="3">
        <f t="shared" ca="1" si="9"/>
        <v>0</v>
      </c>
      <c r="IH9" s="3" t="str">
        <f t="shared" ca="1" si="10"/>
        <v/>
      </c>
      <c r="II9" s="3" t="str">
        <f t="shared" ca="1" si="4"/>
        <v/>
      </c>
      <c r="IJ9" s="3" t="str">
        <f t="shared" ca="1" si="11"/>
        <v/>
      </c>
    </row>
    <row r="10" spans="1:256" ht="12.75" customHeight="1" outlineLevel="1" x14ac:dyDescent="0.2">
      <c r="D10" s="19" t="s">
        <v>94</v>
      </c>
      <c r="BC10" s="6" t="str">
        <f ca="1">IF(INDIRECT(BC9&amp;$BC$1)="","",INDIRECT(BC9&amp;$BC$1))</f>
        <v>(blank)</v>
      </c>
      <c r="BD10" s="6" t="str">
        <f t="shared" ref="BD10:CY10" ca="1" si="21">IF(INDIRECT(BD9&amp;$BC$1)="","",INDIRECT(BD9&amp;$BC$1))</f>
        <v>Grand Total</v>
      </c>
      <c r="BE10" s="6" t="str">
        <f t="shared" ca="1" si="21"/>
        <v/>
      </c>
      <c r="BF10" s="6" t="str">
        <f t="shared" ca="1" si="21"/>
        <v/>
      </c>
      <c r="BG10" s="6" t="str">
        <f t="shared" ca="1" si="21"/>
        <v/>
      </c>
      <c r="BH10" s="6" t="str">
        <f t="shared" ca="1" si="21"/>
        <v/>
      </c>
      <c r="BI10" s="6" t="str">
        <f t="shared" ca="1" si="21"/>
        <v/>
      </c>
      <c r="BJ10" s="6" t="str">
        <f t="shared" ca="1" si="21"/>
        <v/>
      </c>
      <c r="BK10" s="6" t="str">
        <f t="shared" ca="1" si="21"/>
        <v/>
      </c>
      <c r="BL10" s="6" t="str">
        <f t="shared" ca="1" si="21"/>
        <v/>
      </c>
      <c r="BM10" s="6" t="str">
        <f t="shared" ca="1" si="21"/>
        <v/>
      </c>
      <c r="BN10" s="6" t="str">
        <f t="shared" ca="1" si="21"/>
        <v/>
      </c>
      <c r="BO10" s="6" t="str">
        <f t="shared" ca="1" si="21"/>
        <v/>
      </c>
      <c r="BP10" s="6" t="str">
        <f t="shared" ca="1" si="21"/>
        <v/>
      </c>
      <c r="BQ10" s="6" t="str">
        <f t="shared" ca="1" si="21"/>
        <v/>
      </c>
      <c r="BR10" s="6" t="str">
        <f t="shared" ca="1" si="21"/>
        <v/>
      </c>
      <c r="BS10" s="6" t="str">
        <f t="shared" ca="1" si="21"/>
        <v/>
      </c>
      <c r="BT10" s="6" t="str">
        <f t="shared" ca="1" si="21"/>
        <v/>
      </c>
      <c r="BU10" s="6" t="str">
        <f t="shared" ca="1" si="21"/>
        <v/>
      </c>
      <c r="BV10" s="6" t="str">
        <f t="shared" ca="1" si="21"/>
        <v/>
      </c>
      <c r="BW10" s="6" t="str">
        <f t="shared" ca="1" si="21"/>
        <v/>
      </c>
      <c r="BX10" s="6" t="str">
        <f t="shared" ca="1" si="21"/>
        <v/>
      </c>
      <c r="BY10" s="6" t="str">
        <f t="shared" ca="1" si="21"/>
        <v/>
      </c>
      <c r="BZ10" s="6" t="str">
        <f t="shared" ca="1" si="21"/>
        <v/>
      </c>
      <c r="CA10" s="6" t="str">
        <f t="shared" ca="1" si="21"/>
        <v/>
      </c>
      <c r="CB10" s="6" t="str">
        <f t="shared" ca="1" si="21"/>
        <v/>
      </c>
      <c r="CC10" s="6" t="str">
        <f t="shared" ca="1" si="21"/>
        <v/>
      </c>
      <c r="CD10" s="6" t="str">
        <f t="shared" ca="1" si="21"/>
        <v/>
      </c>
      <c r="CE10" s="6" t="str">
        <f t="shared" ca="1" si="21"/>
        <v/>
      </c>
      <c r="CF10" s="6" t="str">
        <f t="shared" ca="1" si="21"/>
        <v/>
      </c>
      <c r="CG10" s="6" t="str">
        <f t="shared" ca="1" si="21"/>
        <v/>
      </c>
      <c r="CH10" s="6" t="str">
        <f t="shared" ca="1" si="21"/>
        <v/>
      </c>
      <c r="CI10" s="6" t="str">
        <f t="shared" ca="1" si="21"/>
        <v/>
      </c>
      <c r="CJ10" s="6" t="str">
        <f t="shared" ca="1" si="21"/>
        <v/>
      </c>
      <c r="CK10" s="6" t="str">
        <f t="shared" ca="1" si="21"/>
        <v/>
      </c>
      <c r="CL10" s="6" t="str">
        <f t="shared" ca="1" si="21"/>
        <v/>
      </c>
      <c r="CM10" s="6" t="str">
        <f t="shared" ca="1" si="21"/>
        <v/>
      </c>
      <c r="CN10" s="6" t="str">
        <f t="shared" ca="1" si="21"/>
        <v/>
      </c>
      <c r="CO10" s="6" t="str">
        <f t="shared" ca="1" si="21"/>
        <v/>
      </c>
      <c r="CP10" s="6" t="str">
        <f t="shared" ca="1" si="21"/>
        <v/>
      </c>
      <c r="CQ10" s="6" t="str">
        <f t="shared" ca="1" si="21"/>
        <v/>
      </c>
      <c r="CR10" s="6" t="str">
        <f t="shared" ca="1" si="21"/>
        <v/>
      </c>
      <c r="CS10" s="6" t="str">
        <f t="shared" ca="1" si="21"/>
        <v/>
      </c>
      <c r="CT10" s="6" t="str">
        <f t="shared" ca="1" si="21"/>
        <v/>
      </c>
      <c r="CU10" s="6" t="str">
        <f t="shared" ca="1" si="21"/>
        <v/>
      </c>
      <c r="CV10" s="6" t="str">
        <f t="shared" ca="1" si="21"/>
        <v/>
      </c>
      <c r="CW10" s="6" t="str">
        <f t="shared" ca="1" si="21"/>
        <v/>
      </c>
      <c r="CX10" s="6" t="str">
        <f t="shared" ca="1" si="21"/>
        <v/>
      </c>
      <c r="CY10" s="6" t="e">
        <f t="shared" ca="1" si="21"/>
        <v>#N/A</v>
      </c>
      <c r="IB10" s="3">
        <f t="shared" si="14"/>
        <v>10</v>
      </c>
      <c r="IC10" s="3" t="str">
        <f t="shared" si="6"/>
        <v>J</v>
      </c>
      <c r="ID10" s="3" t="str">
        <f t="shared" ca="1" si="3"/>
        <v xml:space="preserve"> </v>
      </c>
      <c r="IE10" s="3">
        <f t="shared" ca="1" si="7"/>
        <v>60</v>
      </c>
      <c r="IF10" s="3" t="str">
        <f t="shared" ca="1" si="8"/>
        <v xml:space="preserve"> </v>
      </c>
      <c r="IG10" s="3">
        <f t="shared" ca="1" si="9"/>
        <v>0</v>
      </c>
      <c r="IH10" s="3" t="str">
        <f t="shared" ca="1" si="10"/>
        <v/>
      </c>
      <c r="II10" s="3" t="str">
        <f t="shared" ca="1" si="4"/>
        <v/>
      </c>
      <c r="IJ10" s="3" t="str">
        <f t="shared" ca="1" si="11"/>
        <v/>
      </c>
    </row>
    <row r="11" spans="1:256" ht="12.75" customHeight="1" outlineLevel="1" x14ac:dyDescent="0.2">
      <c r="B11"/>
      <c r="C11"/>
      <c r="IB11" s="3">
        <f t="shared" si="14"/>
        <v>11</v>
      </c>
      <c r="IC11" s="3" t="str">
        <f t="shared" si="6"/>
        <v>K</v>
      </c>
      <c r="ID11" s="3" t="str">
        <f t="shared" ca="1" si="3"/>
        <v xml:space="preserve"> </v>
      </c>
      <c r="IE11" s="3">
        <f t="shared" ca="1" si="7"/>
        <v>60</v>
      </c>
      <c r="IF11" s="3" t="str">
        <f t="shared" ca="1" si="8"/>
        <v xml:space="preserve"> </v>
      </c>
      <c r="IG11" s="3">
        <f t="shared" ca="1" si="9"/>
        <v>0</v>
      </c>
      <c r="IH11" s="3" t="str">
        <f t="shared" ca="1" si="10"/>
        <v/>
      </c>
      <c r="II11" s="3" t="str">
        <f t="shared" ca="1" si="4"/>
        <v/>
      </c>
      <c r="IJ11" s="3" t="str">
        <f t="shared" ca="1" si="11"/>
        <v/>
      </c>
    </row>
    <row r="12" spans="1:256" ht="12.75" customHeight="1" outlineLevel="1" x14ac:dyDescent="0.2">
      <c r="B12" s="20" t="s">
        <v>102</v>
      </c>
      <c r="C12" s="21" t="s">
        <v>64</v>
      </c>
      <c r="M12" s="7"/>
      <c r="IB12" s="3">
        <f t="shared" si="14"/>
        <v>12</v>
      </c>
      <c r="IC12" s="3" t="str">
        <f t="shared" si="6"/>
        <v>L</v>
      </c>
      <c r="ID12" s="3" t="str">
        <f t="shared" ca="1" si="3"/>
        <v xml:space="preserve"> </v>
      </c>
      <c r="IE12" s="3">
        <f t="shared" ca="1" si="7"/>
        <v>60</v>
      </c>
      <c r="IF12" s="3" t="str">
        <f t="shared" ca="1" si="8"/>
        <v xml:space="preserve"> </v>
      </c>
      <c r="IG12" s="3">
        <f t="shared" ca="1" si="9"/>
        <v>0</v>
      </c>
      <c r="IH12" s="3" t="str">
        <f t="shared" ca="1" si="10"/>
        <v/>
      </c>
      <c r="II12" s="3" t="str">
        <f t="shared" ca="1" si="4"/>
        <v/>
      </c>
      <c r="IJ12" s="3" t="str">
        <f t="shared" ca="1" si="11"/>
        <v/>
      </c>
    </row>
    <row r="13" spans="1:256" ht="12.75" customHeight="1" outlineLevel="1" x14ac:dyDescent="0.2">
      <c r="B13" s="20" t="s">
        <v>103</v>
      </c>
      <c r="C13" s="21" t="s">
        <v>64</v>
      </c>
      <c r="M13" s="7"/>
      <c r="IB13" s="3">
        <f t="shared" si="14"/>
        <v>13</v>
      </c>
      <c r="IC13" s="3" t="str">
        <f t="shared" si="6"/>
        <v>M</v>
      </c>
      <c r="ID13" s="3" t="str">
        <f t="shared" ca="1" si="3"/>
        <v xml:space="preserve"> </v>
      </c>
      <c r="IE13" s="3">
        <f t="shared" ca="1" si="7"/>
        <v>60</v>
      </c>
      <c r="IF13" s="3" t="str">
        <f t="shared" ca="1" si="8"/>
        <v xml:space="preserve"> </v>
      </c>
      <c r="IG13" s="3">
        <f t="shared" ca="1" si="9"/>
        <v>0</v>
      </c>
      <c r="IH13" s="3" t="str">
        <f t="shared" ca="1" si="10"/>
        <v/>
      </c>
      <c r="II13" s="3" t="str">
        <f t="shared" ca="1" si="4"/>
        <v/>
      </c>
      <c r="IJ13" s="3" t="str">
        <f t="shared" ca="1" si="11"/>
        <v/>
      </c>
      <c r="IV13" s="5" t="s">
        <v>4</v>
      </c>
    </row>
    <row r="14" spans="1:256" ht="12.75" customHeight="1" outlineLevel="1" x14ac:dyDescent="0.2">
      <c r="B14" s="20" t="s">
        <v>104</v>
      </c>
      <c r="C14" s="21" t="s">
        <v>64</v>
      </c>
      <c r="M14" s="7"/>
      <c r="IB14" s="3">
        <f t="shared" si="14"/>
        <v>14</v>
      </c>
      <c r="IC14" s="3" t="str">
        <f t="shared" si="6"/>
        <v>N</v>
      </c>
      <c r="ID14" s="3" t="str">
        <f t="shared" ca="1" si="3"/>
        <v xml:space="preserve"> </v>
      </c>
      <c r="IE14" s="3">
        <f t="shared" ca="1" si="7"/>
        <v>60</v>
      </c>
      <c r="IF14" s="3" t="str">
        <f t="shared" ca="1" si="8"/>
        <v xml:space="preserve"> </v>
      </c>
      <c r="IG14" s="3">
        <f t="shared" ca="1" si="9"/>
        <v>0</v>
      </c>
      <c r="IH14" s="3" t="str">
        <f t="shared" ca="1" si="10"/>
        <v/>
      </c>
      <c r="II14" s="3" t="str">
        <f t="shared" ca="1" si="4"/>
        <v/>
      </c>
      <c r="IJ14" s="3" t="str">
        <f t="shared" ca="1" si="11"/>
        <v/>
      </c>
    </row>
    <row r="15" spans="1:256" ht="12.75" customHeight="1" outlineLevel="1" x14ac:dyDescent="0.2">
      <c r="B15" s="20" t="s">
        <v>105</v>
      </c>
      <c r="C15" s="21" t="s">
        <v>64</v>
      </c>
      <c r="M15" s="7"/>
      <c r="IB15" s="3">
        <f t="shared" si="14"/>
        <v>15</v>
      </c>
      <c r="IC15" s="3" t="str">
        <f t="shared" si="6"/>
        <v>O</v>
      </c>
      <c r="ID15" s="3" t="str">
        <f t="shared" ca="1" si="3"/>
        <v xml:space="preserve"> </v>
      </c>
      <c r="IE15" s="3">
        <f t="shared" ca="1" si="7"/>
        <v>60</v>
      </c>
      <c r="IF15" s="3" t="str">
        <f t="shared" ca="1" si="8"/>
        <v xml:space="preserve"> </v>
      </c>
      <c r="IG15" s="3">
        <f t="shared" ca="1" si="9"/>
        <v>0</v>
      </c>
      <c r="IH15" s="3" t="str">
        <f t="shared" ca="1" si="10"/>
        <v/>
      </c>
      <c r="II15" s="3" t="str">
        <f t="shared" ca="1" si="4"/>
        <v/>
      </c>
      <c r="IJ15" s="3" t="str">
        <f t="shared" ca="1" si="11"/>
        <v/>
      </c>
    </row>
    <row r="16" spans="1:256" ht="12.75" customHeight="1" outlineLevel="1" x14ac:dyDescent="0.2">
      <c r="B16" s="20" t="s">
        <v>107</v>
      </c>
      <c r="C16" s="21" t="s">
        <v>64</v>
      </c>
      <c r="E16" s="7"/>
      <c r="F16" s="7"/>
      <c r="G16" s="7"/>
      <c r="M16" s="7"/>
      <c r="IB16" s="3">
        <f t="shared" si="14"/>
        <v>16</v>
      </c>
      <c r="IC16" s="3" t="str">
        <f t="shared" si="6"/>
        <v>P</v>
      </c>
      <c r="ID16" s="3" t="str">
        <f t="shared" ca="1" si="3"/>
        <v xml:space="preserve"> </v>
      </c>
      <c r="IE16" s="3">
        <f t="shared" ca="1" si="7"/>
        <v>60</v>
      </c>
      <c r="IF16" s="3" t="str">
        <f t="shared" ca="1" si="8"/>
        <v xml:space="preserve"> </v>
      </c>
      <c r="IG16" s="3">
        <f t="shared" ca="1" si="9"/>
        <v>0</v>
      </c>
      <c r="IH16" s="3" t="str">
        <f t="shared" ca="1" si="10"/>
        <v/>
      </c>
      <c r="II16" s="3" t="str">
        <f t="shared" ca="1" si="4"/>
        <v/>
      </c>
      <c r="IJ16" s="3" t="str">
        <f t="shared" ca="1" si="11"/>
        <v/>
      </c>
    </row>
    <row r="17" spans="2:256" ht="12.75" customHeight="1" x14ac:dyDescent="0.2">
      <c r="B17" s="20" t="s">
        <v>108</v>
      </c>
      <c r="C17" s="21" t="s">
        <v>64</v>
      </c>
      <c r="E17" s="7"/>
      <c r="F17" s="7"/>
      <c r="G17" s="7"/>
      <c r="M17" s="7"/>
      <c r="BC17" s="5" t="str">
        <f t="shared" ref="BC17:CW17" ca="1" si="22">$IS$20&amp;$IS$19+1&amp;":"&amp;$IS$20&amp;50000</f>
        <v>D24:D50000</v>
      </c>
      <c r="BD17" s="5" t="str">
        <f t="shared" ca="1" si="22"/>
        <v>D24:D50000</v>
      </c>
      <c r="BE17" s="5" t="str">
        <f t="shared" ca="1" si="22"/>
        <v>D24:D50000</v>
      </c>
      <c r="BF17" s="5" t="str">
        <f t="shared" ca="1" si="22"/>
        <v>D24:D50000</v>
      </c>
      <c r="BG17" s="5" t="str">
        <f t="shared" ca="1" si="22"/>
        <v>D24:D50000</v>
      </c>
      <c r="BH17" s="5" t="str">
        <f t="shared" ca="1" si="22"/>
        <v>D24:D50000</v>
      </c>
      <c r="BI17" s="5" t="str">
        <f t="shared" ca="1" si="22"/>
        <v>D24:D50000</v>
      </c>
      <c r="BJ17" s="5" t="str">
        <f t="shared" ca="1" si="22"/>
        <v>D24:D50000</v>
      </c>
      <c r="BK17" s="5" t="str">
        <f t="shared" ca="1" si="22"/>
        <v>D24:D50000</v>
      </c>
      <c r="BL17" s="5" t="str">
        <f t="shared" ca="1" si="22"/>
        <v>D24:D50000</v>
      </c>
      <c r="BM17" s="5" t="str">
        <f t="shared" ca="1" si="22"/>
        <v>D24:D50000</v>
      </c>
      <c r="BN17" s="5" t="str">
        <f t="shared" ca="1" si="22"/>
        <v>D24:D50000</v>
      </c>
      <c r="BO17" s="5" t="str">
        <f t="shared" ca="1" si="22"/>
        <v>D24:D50000</v>
      </c>
      <c r="BP17" s="5" t="str">
        <f t="shared" ca="1" si="22"/>
        <v>D24:D50000</v>
      </c>
      <c r="BQ17" s="5" t="str">
        <f t="shared" ca="1" si="22"/>
        <v>D24:D50000</v>
      </c>
      <c r="BR17" s="5" t="str">
        <f t="shared" ca="1" si="22"/>
        <v>D24:D50000</v>
      </c>
      <c r="BS17" s="5" t="str">
        <f t="shared" ca="1" si="22"/>
        <v>D24:D50000</v>
      </c>
      <c r="BT17" s="5" t="str">
        <f t="shared" ca="1" si="22"/>
        <v>D24:D50000</v>
      </c>
      <c r="BU17" s="5" t="str">
        <f t="shared" ca="1" si="22"/>
        <v>D24:D50000</v>
      </c>
      <c r="BV17" s="5" t="str">
        <f t="shared" ca="1" si="22"/>
        <v>D24:D50000</v>
      </c>
      <c r="BW17" s="5" t="str">
        <f t="shared" ca="1" si="22"/>
        <v>D24:D50000</v>
      </c>
      <c r="BX17" s="5" t="str">
        <f t="shared" ca="1" si="22"/>
        <v>D24:D50000</v>
      </c>
      <c r="BY17" s="5" t="str">
        <f t="shared" ca="1" si="22"/>
        <v>D24:D50000</v>
      </c>
      <c r="BZ17" s="5" t="str">
        <f t="shared" ca="1" si="22"/>
        <v>D24:D50000</v>
      </c>
      <c r="CA17" s="5" t="str">
        <f t="shared" ca="1" si="22"/>
        <v>D24:D50000</v>
      </c>
      <c r="CB17" s="5" t="str">
        <f t="shared" ca="1" si="22"/>
        <v>D24:D50000</v>
      </c>
      <c r="CC17" s="5" t="str">
        <f t="shared" ca="1" si="22"/>
        <v>D24:D50000</v>
      </c>
      <c r="CD17" s="5" t="str">
        <f t="shared" ca="1" si="22"/>
        <v>D24:D50000</v>
      </c>
      <c r="CE17" s="5" t="str">
        <f t="shared" ca="1" si="22"/>
        <v>D24:D50000</v>
      </c>
      <c r="CF17" s="5" t="str">
        <f t="shared" ca="1" si="22"/>
        <v>D24:D50000</v>
      </c>
      <c r="CG17" s="5" t="str">
        <f t="shared" ca="1" si="22"/>
        <v>D24:D50000</v>
      </c>
      <c r="CH17" s="5" t="str">
        <f t="shared" ca="1" si="22"/>
        <v>D24:D50000</v>
      </c>
      <c r="CI17" s="5" t="str">
        <f t="shared" ca="1" si="22"/>
        <v>D24:D50000</v>
      </c>
      <c r="CJ17" s="5" t="str">
        <f t="shared" ca="1" si="22"/>
        <v>D24:D50000</v>
      </c>
      <c r="CK17" s="5" t="str">
        <f t="shared" ca="1" si="22"/>
        <v>D24:D50000</v>
      </c>
      <c r="CL17" s="5" t="str">
        <f t="shared" ca="1" si="22"/>
        <v>D24:D50000</v>
      </c>
      <c r="CM17" s="5" t="str">
        <f t="shared" ca="1" si="22"/>
        <v>D24:D50000</v>
      </c>
      <c r="CN17" s="5" t="str">
        <f t="shared" ca="1" si="22"/>
        <v>D24:D50000</v>
      </c>
      <c r="CO17" s="5" t="str">
        <f t="shared" ca="1" si="22"/>
        <v>D24:D50000</v>
      </c>
      <c r="CP17" s="5" t="str">
        <f t="shared" ca="1" si="22"/>
        <v>D24:D50000</v>
      </c>
      <c r="CQ17" s="5" t="str">
        <f t="shared" ca="1" si="22"/>
        <v>D24:D50000</v>
      </c>
      <c r="CR17" s="5" t="str">
        <f t="shared" ca="1" si="22"/>
        <v>D24:D50000</v>
      </c>
      <c r="CS17" s="5" t="str">
        <f t="shared" ca="1" si="22"/>
        <v>D24:D50000</v>
      </c>
      <c r="CT17" s="5" t="str">
        <f t="shared" ca="1" si="22"/>
        <v>D24:D50000</v>
      </c>
      <c r="CU17" s="5" t="str">
        <f t="shared" ca="1" si="22"/>
        <v>D24:D50000</v>
      </c>
      <c r="CV17" s="5" t="str">
        <f t="shared" ca="1" si="22"/>
        <v>D24:D50000</v>
      </c>
      <c r="CW17" s="5" t="str">
        <f t="shared" ca="1" si="22"/>
        <v>D24:D50000</v>
      </c>
      <c r="IB17" s="3">
        <f t="shared" si="14"/>
        <v>17</v>
      </c>
      <c r="IC17" s="3" t="str">
        <f t="shared" si="6"/>
        <v>Q</v>
      </c>
      <c r="ID17" s="3" t="str">
        <f t="shared" ca="1" si="3"/>
        <v xml:space="preserve"> </v>
      </c>
      <c r="IE17" s="3">
        <f t="shared" ca="1" si="7"/>
        <v>60</v>
      </c>
      <c r="IF17" s="3" t="str">
        <f t="shared" ca="1" si="8"/>
        <v xml:space="preserve"> </v>
      </c>
      <c r="IG17" s="3">
        <f t="shared" ca="1" si="9"/>
        <v>0</v>
      </c>
      <c r="IH17" s="3" t="str">
        <f t="shared" ca="1" si="10"/>
        <v/>
      </c>
      <c r="II17" s="3" t="str">
        <f t="shared" ca="1" si="4"/>
        <v/>
      </c>
      <c r="IJ17" s="3" t="str">
        <f t="shared" ca="1" si="11"/>
        <v/>
      </c>
      <c r="IV17" s="8"/>
    </row>
    <row r="18" spans="2:256" x14ac:dyDescent="0.2">
      <c r="B18" s="20" t="s">
        <v>106</v>
      </c>
      <c r="C18" s="21" t="s">
        <v>64</v>
      </c>
      <c r="D18" s="7"/>
      <c r="E18" s="7"/>
      <c r="F18" s="7"/>
      <c r="G18" s="7"/>
      <c r="M18" s="7"/>
      <c r="BC18" s="5" t="str">
        <f t="shared" ref="BC18:CW18" ca="1" si="23">BC9&amp;$IS$19+1&amp;":"&amp;BC9&amp;50000</f>
        <v>E24:E50000</v>
      </c>
      <c r="BD18" s="5" t="str">
        <f t="shared" ca="1" si="23"/>
        <v>F24:F50000</v>
      </c>
      <c r="BE18" s="5" t="str">
        <f t="shared" ca="1" si="23"/>
        <v>G24:G50000</v>
      </c>
      <c r="BF18" s="5" t="str">
        <f t="shared" ca="1" si="23"/>
        <v>H24:H50000</v>
      </c>
      <c r="BG18" s="5" t="str">
        <f t="shared" ca="1" si="23"/>
        <v>I24:I50000</v>
      </c>
      <c r="BH18" s="5" t="str">
        <f t="shared" ca="1" si="23"/>
        <v>J24:J50000</v>
      </c>
      <c r="BI18" s="5" t="str">
        <f t="shared" ca="1" si="23"/>
        <v>K24:K50000</v>
      </c>
      <c r="BJ18" s="5" t="str">
        <f t="shared" ca="1" si="23"/>
        <v>L24:L50000</v>
      </c>
      <c r="BK18" s="5" t="str">
        <f t="shared" ca="1" si="23"/>
        <v>M24:M50000</v>
      </c>
      <c r="BL18" s="5" t="str">
        <f t="shared" ca="1" si="23"/>
        <v>N24:N50000</v>
      </c>
      <c r="BM18" s="5" t="str">
        <f t="shared" ca="1" si="23"/>
        <v>O24:O50000</v>
      </c>
      <c r="BN18" s="5" t="str">
        <f t="shared" ca="1" si="23"/>
        <v>P24:P50000</v>
      </c>
      <c r="BO18" s="5" t="str">
        <f t="shared" ca="1" si="23"/>
        <v>Q24:Q50000</v>
      </c>
      <c r="BP18" s="5" t="str">
        <f t="shared" ca="1" si="23"/>
        <v>R24:R50000</v>
      </c>
      <c r="BQ18" s="5" t="str">
        <f t="shared" ca="1" si="23"/>
        <v>S24:S50000</v>
      </c>
      <c r="BR18" s="5" t="str">
        <f t="shared" ca="1" si="23"/>
        <v>T24:T50000</v>
      </c>
      <c r="BS18" s="5" t="str">
        <f t="shared" ca="1" si="23"/>
        <v>U24:U50000</v>
      </c>
      <c r="BT18" s="5" t="str">
        <f t="shared" ca="1" si="23"/>
        <v>V24:V50000</v>
      </c>
      <c r="BU18" s="5" t="str">
        <f t="shared" ca="1" si="23"/>
        <v>W24:W50000</v>
      </c>
      <c r="BV18" s="5" t="str">
        <f t="shared" ca="1" si="23"/>
        <v>X24:X50000</v>
      </c>
      <c r="BW18" s="5" t="str">
        <f t="shared" ca="1" si="23"/>
        <v>Y24:Y50000</v>
      </c>
      <c r="BX18" s="5" t="str">
        <f t="shared" ca="1" si="23"/>
        <v>Z24:Z50000</v>
      </c>
      <c r="BY18" s="5" t="str">
        <f t="shared" ca="1" si="23"/>
        <v>AA24:AA50000</v>
      </c>
      <c r="BZ18" s="5" t="str">
        <f t="shared" ca="1" si="23"/>
        <v>AB24:AB50000</v>
      </c>
      <c r="CA18" s="5" t="str">
        <f t="shared" ca="1" si="23"/>
        <v>AC24:AC50000</v>
      </c>
      <c r="CB18" s="5" t="str">
        <f t="shared" ca="1" si="23"/>
        <v>AD24:AD50000</v>
      </c>
      <c r="CC18" s="5" t="str">
        <f t="shared" ca="1" si="23"/>
        <v>AE24:AE50000</v>
      </c>
      <c r="CD18" s="5" t="str">
        <f t="shared" ca="1" si="23"/>
        <v>AF24:AF50000</v>
      </c>
      <c r="CE18" s="5" t="str">
        <f t="shared" ca="1" si="23"/>
        <v>AG24:AG50000</v>
      </c>
      <c r="CF18" s="5" t="str">
        <f t="shared" ca="1" si="23"/>
        <v>AH24:AH50000</v>
      </c>
      <c r="CG18" s="5" t="str">
        <f t="shared" ca="1" si="23"/>
        <v>AI24:AI50000</v>
      </c>
      <c r="CH18" s="5" t="str">
        <f t="shared" ca="1" si="23"/>
        <v>AJ24:AJ50000</v>
      </c>
      <c r="CI18" s="5" t="str">
        <f t="shared" ca="1" si="23"/>
        <v>AK24:AK50000</v>
      </c>
      <c r="CJ18" s="5" t="str">
        <f t="shared" ca="1" si="23"/>
        <v>AL24:AL50000</v>
      </c>
      <c r="CK18" s="5" t="str">
        <f t="shared" ca="1" si="23"/>
        <v>AM24:AM50000</v>
      </c>
      <c r="CL18" s="5" t="str">
        <f t="shared" ca="1" si="23"/>
        <v>AN24:AN50000</v>
      </c>
      <c r="CM18" s="5" t="str">
        <f t="shared" ca="1" si="23"/>
        <v>AO24:AO50000</v>
      </c>
      <c r="CN18" s="5" t="str">
        <f t="shared" ca="1" si="23"/>
        <v>AP24:AP50000</v>
      </c>
      <c r="CO18" s="5" t="str">
        <f t="shared" ca="1" si="23"/>
        <v>AQ24:AQ50000</v>
      </c>
      <c r="CP18" s="5" t="str">
        <f t="shared" ca="1" si="23"/>
        <v>AR24:AR50000</v>
      </c>
      <c r="CQ18" s="5" t="str">
        <f t="shared" ca="1" si="23"/>
        <v>AS24:AS50000</v>
      </c>
      <c r="CR18" s="5" t="str">
        <f t="shared" ca="1" si="23"/>
        <v>AT24:AT50000</v>
      </c>
      <c r="CS18" s="5" t="str">
        <f t="shared" ca="1" si="23"/>
        <v>AU24:AU50000</v>
      </c>
      <c r="CT18" s="5" t="str">
        <f t="shared" ca="1" si="23"/>
        <v>AV24:AV50000</v>
      </c>
      <c r="CU18" s="5" t="str">
        <f t="shared" ca="1" si="23"/>
        <v>AW24:AW50000</v>
      </c>
      <c r="CV18" s="5" t="str">
        <f t="shared" ca="1" si="23"/>
        <v>AX24:AX50000</v>
      </c>
      <c r="CW18" s="5" t="str">
        <f t="shared" ca="1" si="23"/>
        <v>AY24:AY50000</v>
      </c>
      <c r="IB18" s="3">
        <f t="shared" si="14"/>
        <v>18</v>
      </c>
      <c r="IC18" s="3" t="str">
        <f t="shared" si="6"/>
        <v>R</v>
      </c>
      <c r="ID18" s="3" t="str">
        <f t="shared" ca="1" si="3"/>
        <v xml:space="preserve"> </v>
      </c>
      <c r="IE18" s="3">
        <f t="shared" ca="1" si="7"/>
        <v>60</v>
      </c>
      <c r="IF18" s="3" t="str">
        <f t="shared" ca="1" si="8"/>
        <v xml:space="preserve"> </v>
      </c>
      <c r="IG18" s="3">
        <f t="shared" ca="1" si="9"/>
        <v>0</v>
      </c>
      <c r="IH18" s="3" t="str">
        <f t="shared" ca="1" si="10"/>
        <v/>
      </c>
      <c r="II18" s="3" t="str">
        <f t="shared" ca="1" si="4"/>
        <v/>
      </c>
      <c r="IJ18" s="3" t="str">
        <f t="shared" ca="1" si="11"/>
        <v/>
      </c>
      <c r="IU18" s="5" t="s">
        <v>53</v>
      </c>
    </row>
    <row r="19" spans="2:256" x14ac:dyDescent="0.2">
      <c r="B19" s="20" t="s">
        <v>110</v>
      </c>
      <c r="C19" s="21" t="s">
        <v>64</v>
      </c>
      <c r="D19" s="7" t="str">
        <f ca="1">REPORT_STATUS</f>
        <v xml:space="preserve">REPORT LOADING . . . </v>
      </c>
      <c r="E19" s="7"/>
      <c r="F19" s="12" t="str">
        <f ca="1">IF(LEN(REPORT_STATUS)&lt;1,"Currency: "&amp;SW_META2_CURRENCY,"")</f>
        <v/>
      </c>
      <c r="G19" s="13"/>
      <c r="H19" s="7"/>
      <c r="I19" s="7"/>
      <c r="J19" s="7"/>
      <c r="K19" s="7"/>
      <c r="L19" s="9"/>
      <c r="M19" s="7"/>
      <c r="BC19" s="6" t="str">
        <f ca="1">BC10</f>
        <v>(blank)</v>
      </c>
      <c r="BD19" s="6" t="str">
        <f t="shared" ref="BD19:CW19" ca="1" si="24">BD10</f>
        <v>Grand Total</v>
      </c>
      <c r="BE19" s="6" t="str">
        <f t="shared" ca="1" si="24"/>
        <v/>
      </c>
      <c r="BF19" s="6" t="str">
        <f t="shared" ca="1" si="24"/>
        <v/>
      </c>
      <c r="BG19" s="6" t="str">
        <f t="shared" ca="1" si="24"/>
        <v/>
      </c>
      <c r="BH19" s="6" t="str">
        <f t="shared" ca="1" si="24"/>
        <v/>
      </c>
      <c r="BI19" s="6" t="str">
        <f t="shared" ca="1" si="24"/>
        <v/>
      </c>
      <c r="BJ19" s="6" t="str">
        <f t="shared" ca="1" si="24"/>
        <v/>
      </c>
      <c r="BK19" s="6" t="str">
        <f t="shared" ca="1" si="24"/>
        <v/>
      </c>
      <c r="BL19" s="6" t="str">
        <f t="shared" ca="1" si="24"/>
        <v/>
      </c>
      <c r="BM19" s="6" t="str">
        <f t="shared" ca="1" si="24"/>
        <v/>
      </c>
      <c r="BN19" s="6" t="str">
        <f t="shared" ca="1" si="24"/>
        <v/>
      </c>
      <c r="BO19" s="6" t="str">
        <f t="shared" ca="1" si="24"/>
        <v/>
      </c>
      <c r="BP19" s="6" t="str">
        <f t="shared" ca="1" si="24"/>
        <v/>
      </c>
      <c r="BQ19" s="6" t="str">
        <f t="shared" ca="1" si="24"/>
        <v/>
      </c>
      <c r="BR19" s="6" t="str">
        <f t="shared" ca="1" si="24"/>
        <v/>
      </c>
      <c r="BS19" s="6" t="str">
        <f t="shared" ca="1" si="24"/>
        <v/>
      </c>
      <c r="BT19" s="6" t="str">
        <f t="shared" ca="1" si="24"/>
        <v/>
      </c>
      <c r="BU19" s="6" t="str">
        <f t="shared" ca="1" si="24"/>
        <v/>
      </c>
      <c r="BV19" s="6" t="str">
        <f t="shared" ca="1" si="24"/>
        <v/>
      </c>
      <c r="BW19" s="6" t="str">
        <f t="shared" ca="1" si="24"/>
        <v/>
      </c>
      <c r="BX19" s="6" t="str">
        <f t="shared" ca="1" si="24"/>
        <v/>
      </c>
      <c r="BY19" s="6" t="str">
        <f t="shared" ca="1" si="24"/>
        <v/>
      </c>
      <c r="BZ19" s="6" t="str">
        <f t="shared" ca="1" si="24"/>
        <v/>
      </c>
      <c r="CA19" s="6" t="str">
        <f t="shared" ca="1" si="24"/>
        <v/>
      </c>
      <c r="CB19" s="6" t="str">
        <f t="shared" ca="1" si="24"/>
        <v/>
      </c>
      <c r="CC19" s="6" t="str">
        <f t="shared" ca="1" si="24"/>
        <v/>
      </c>
      <c r="CD19" s="6" t="str">
        <f t="shared" ca="1" si="24"/>
        <v/>
      </c>
      <c r="CE19" s="6" t="str">
        <f t="shared" ca="1" si="24"/>
        <v/>
      </c>
      <c r="CF19" s="6" t="str">
        <f t="shared" ca="1" si="24"/>
        <v/>
      </c>
      <c r="CG19" s="6" t="str">
        <f t="shared" ca="1" si="24"/>
        <v/>
      </c>
      <c r="CH19" s="6" t="str">
        <f t="shared" ca="1" si="24"/>
        <v/>
      </c>
      <c r="CI19" s="6" t="str">
        <f t="shared" ca="1" si="24"/>
        <v/>
      </c>
      <c r="CJ19" s="6" t="str">
        <f t="shared" ca="1" si="24"/>
        <v/>
      </c>
      <c r="CK19" s="6" t="str">
        <f t="shared" ca="1" si="24"/>
        <v/>
      </c>
      <c r="CL19" s="6" t="str">
        <f t="shared" ca="1" si="24"/>
        <v/>
      </c>
      <c r="CM19" s="6" t="str">
        <f t="shared" ca="1" si="24"/>
        <v/>
      </c>
      <c r="CN19" s="6" t="str">
        <f t="shared" ca="1" si="24"/>
        <v/>
      </c>
      <c r="CO19" s="6" t="str">
        <f t="shared" ca="1" si="24"/>
        <v/>
      </c>
      <c r="CP19" s="6" t="str">
        <f t="shared" ca="1" si="24"/>
        <v/>
      </c>
      <c r="CQ19" s="6" t="str">
        <f t="shared" ca="1" si="24"/>
        <v/>
      </c>
      <c r="CR19" s="6" t="str">
        <f t="shared" ca="1" si="24"/>
        <v/>
      </c>
      <c r="CS19" s="6" t="str">
        <f t="shared" ca="1" si="24"/>
        <v/>
      </c>
      <c r="CT19" s="6" t="str">
        <f t="shared" ca="1" si="24"/>
        <v/>
      </c>
      <c r="CU19" s="6" t="str">
        <f t="shared" ca="1" si="24"/>
        <v/>
      </c>
      <c r="CV19" s="6" t="str">
        <f t="shared" ca="1" si="24"/>
        <v/>
      </c>
      <c r="CW19" s="6" t="str">
        <f t="shared" ca="1" si="24"/>
        <v/>
      </c>
      <c r="IB19" s="3">
        <f t="shared" si="14"/>
        <v>19</v>
      </c>
      <c r="IC19" s="3" t="str">
        <f t="shared" si="6"/>
        <v>S</v>
      </c>
      <c r="ID19" s="3" t="str">
        <f t="shared" ca="1" si="3"/>
        <v xml:space="preserve"> </v>
      </c>
      <c r="IE19" s="3">
        <f t="shared" ca="1" si="7"/>
        <v>60</v>
      </c>
      <c r="IF19" s="3" t="str">
        <f t="shared" ca="1" si="8"/>
        <v xml:space="preserve"> </v>
      </c>
      <c r="IG19" s="3">
        <f t="shared" ca="1" si="9"/>
        <v>0</v>
      </c>
      <c r="IH19" s="3" t="str">
        <f t="shared" ca="1" si="10"/>
        <v/>
      </c>
      <c r="II19" s="3" t="str">
        <f t="shared" ca="1" si="4"/>
        <v/>
      </c>
      <c r="IJ19" s="3" t="str">
        <f t="shared" ca="1" si="11"/>
        <v/>
      </c>
      <c r="IR19" s="5" t="s">
        <v>5</v>
      </c>
      <c r="IS19" s="5">
        <f ca="1">SUM(A1:AU1)</f>
        <v>23</v>
      </c>
      <c r="IT19" s="5">
        <f ca="1">IS19</f>
        <v>23</v>
      </c>
      <c r="IU19" s="5" t="str">
        <f t="shared" ref="IU19:IU48" ca="1" si="25">INDIRECT($IS$20&amp;$IS$19+(ROW()-18))</f>
        <v xml:space="preserve">CT CBP Override Risk Filter (Units) </v>
      </c>
    </row>
    <row r="20" spans="2:256" ht="12.75" customHeight="1" x14ac:dyDescent="0.2">
      <c r="B20" s="20" t="s">
        <v>112</v>
      </c>
      <c r="C20" s="21" t="s">
        <v>64</v>
      </c>
      <c r="D20" s="7"/>
      <c r="E20" s="7"/>
      <c r="F20" s="14" t="s">
        <v>68</v>
      </c>
      <c r="G20" s="15">
        <f>IF(CEP="","",CEP+15)</f>
        <v>40710</v>
      </c>
      <c r="H20" s="7"/>
      <c r="I20" s="7"/>
      <c r="J20" s="7"/>
      <c r="K20" s="7"/>
      <c r="L20" s="7"/>
      <c r="M20" s="7"/>
      <c r="BA20" s="5" t="str">
        <f>BA5</f>
        <v xml:space="preserve">CT CBP Override Risk Filter (Units) </v>
      </c>
      <c r="BC20" s="5">
        <f ca="1">SUMIF(INDIRECT(BC$17),$BA20,INDIRECT(BC$18))</f>
        <v>0</v>
      </c>
      <c r="BD20" s="5">
        <f t="shared" ref="BD20:CW22" ca="1" si="26">SUMIF(INDIRECT(BD$17),$BA20,INDIRECT(BD$18))</f>
        <v>0</v>
      </c>
      <c r="BE20" s="5">
        <f t="shared" ca="1" si="26"/>
        <v>0</v>
      </c>
      <c r="BF20" s="5">
        <f t="shared" ca="1" si="26"/>
        <v>0</v>
      </c>
      <c r="BG20" s="5">
        <f t="shared" ca="1" si="26"/>
        <v>0</v>
      </c>
      <c r="BH20" s="5">
        <f t="shared" ca="1" si="26"/>
        <v>0</v>
      </c>
      <c r="BI20" s="5">
        <f t="shared" ca="1" si="26"/>
        <v>0</v>
      </c>
      <c r="BJ20" s="5">
        <f t="shared" ca="1" si="26"/>
        <v>0</v>
      </c>
      <c r="BK20" s="5">
        <f t="shared" ca="1" si="26"/>
        <v>0</v>
      </c>
      <c r="BL20" s="5">
        <f t="shared" ca="1" si="26"/>
        <v>0</v>
      </c>
      <c r="BM20" s="5">
        <f t="shared" ca="1" si="26"/>
        <v>0</v>
      </c>
      <c r="BN20" s="5">
        <f t="shared" ca="1" si="26"/>
        <v>0</v>
      </c>
      <c r="BO20" s="5">
        <f t="shared" ca="1" si="26"/>
        <v>0</v>
      </c>
      <c r="BP20" s="5">
        <f t="shared" ca="1" si="26"/>
        <v>0</v>
      </c>
      <c r="BQ20" s="5">
        <f t="shared" ca="1" si="26"/>
        <v>0</v>
      </c>
      <c r="BR20" s="5">
        <f t="shared" ca="1" si="26"/>
        <v>0</v>
      </c>
      <c r="BS20" s="5">
        <f t="shared" ca="1" si="26"/>
        <v>0</v>
      </c>
      <c r="BT20" s="5">
        <f t="shared" ca="1" si="26"/>
        <v>0</v>
      </c>
      <c r="BU20" s="5">
        <f t="shared" ca="1" si="26"/>
        <v>0</v>
      </c>
      <c r="BV20" s="5">
        <f t="shared" ca="1" si="26"/>
        <v>0</v>
      </c>
      <c r="BW20" s="5">
        <f t="shared" ca="1" si="26"/>
        <v>0</v>
      </c>
      <c r="BX20" s="5">
        <f t="shared" ca="1" si="26"/>
        <v>0</v>
      </c>
      <c r="BY20" s="5">
        <f t="shared" ca="1" si="26"/>
        <v>0</v>
      </c>
      <c r="BZ20" s="5">
        <f t="shared" ca="1" si="26"/>
        <v>0</v>
      </c>
      <c r="CA20" s="5">
        <f t="shared" ca="1" si="26"/>
        <v>0</v>
      </c>
      <c r="CB20" s="5">
        <f t="shared" ca="1" si="26"/>
        <v>0</v>
      </c>
      <c r="CC20" s="5">
        <f t="shared" ca="1" si="26"/>
        <v>0</v>
      </c>
      <c r="CD20" s="5">
        <f t="shared" ca="1" si="26"/>
        <v>0</v>
      </c>
      <c r="CE20" s="5">
        <f t="shared" ca="1" si="26"/>
        <v>0</v>
      </c>
      <c r="CF20" s="5">
        <f t="shared" ca="1" si="26"/>
        <v>0</v>
      </c>
      <c r="CG20" s="5">
        <f t="shared" ca="1" si="26"/>
        <v>0</v>
      </c>
      <c r="CH20" s="5">
        <f t="shared" ca="1" si="26"/>
        <v>0</v>
      </c>
      <c r="CI20" s="5">
        <f t="shared" ca="1" si="26"/>
        <v>0</v>
      </c>
      <c r="CJ20" s="5">
        <f t="shared" ca="1" si="26"/>
        <v>0</v>
      </c>
      <c r="CK20" s="5">
        <f t="shared" ca="1" si="26"/>
        <v>0</v>
      </c>
      <c r="CL20" s="5">
        <f t="shared" ca="1" si="26"/>
        <v>0</v>
      </c>
      <c r="CM20" s="5">
        <f t="shared" ca="1" si="26"/>
        <v>0</v>
      </c>
      <c r="CN20" s="5">
        <f t="shared" ca="1" si="26"/>
        <v>0</v>
      </c>
      <c r="CO20" s="5">
        <f t="shared" ca="1" si="26"/>
        <v>0</v>
      </c>
      <c r="CP20" s="5">
        <f t="shared" ca="1" si="26"/>
        <v>0</v>
      </c>
      <c r="CQ20" s="5">
        <f t="shared" ca="1" si="26"/>
        <v>0</v>
      </c>
      <c r="CR20" s="5">
        <f t="shared" ca="1" si="26"/>
        <v>0</v>
      </c>
      <c r="CS20" s="5">
        <f t="shared" ca="1" si="26"/>
        <v>0</v>
      </c>
      <c r="CT20" s="5">
        <f t="shared" ca="1" si="26"/>
        <v>0</v>
      </c>
      <c r="CU20" s="5">
        <f t="shared" ca="1" si="26"/>
        <v>0</v>
      </c>
      <c r="CV20" s="5">
        <f t="shared" ca="1" si="26"/>
        <v>0</v>
      </c>
      <c r="CW20" s="5">
        <f t="shared" ca="1" si="26"/>
        <v>0</v>
      </c>
      <c r="IB20" s="3">
        <f t="shared" si="14"/>
        <v>20</v>
      </c>
      <c r="IC20" s="3" t="str">
        <f t="shared" si="6"/>
        <v>T</v>
      </c>
      <c r="ID20" s="3" t="str">
        <f t="shared" ca="1" si="3"/>
        <v xml:space="preserve"> </v>
      </c>
      <c r="IE20" s="3">
        <f t="shared" ca="1" si="7"/>
        <v>60</v>
      </c>
      <c r="IF20" s="3" t="str">
        <f t="shared" ca="1" si="8"/>
        <v xml:space="preserve"> </v>
      </c>
      <c r="IG20" s="3">
        <f t="shared" ca="1" si="9"/>
        <v>0</v>
      </c>
      <c r="IH20" s="3" t="str">
        <f t="shared" ca="1" si="10"/>
        <v/>
      </c>
      <c r="II20" s="3" t="str">
        <f t="shared" ca="1" si="4"/>
        <v/>
      </c>
      <c r="IJ20" s="3" t="str">
        <f t="shared" ca="1" si="11"/>
        <v/>
      </c>
      <c r="IR20" s="5" t="s">
        <v>6</v>
      </c>
      <c r="IS20" s="5" t="str">
        <f ca="1">CHAR(SUM(IS22:IS33))</f>
        <v>D</v>
      </c>
      <c r="IT20" s="5" t="str">
        <f ca="1">CHAR(SUM(IT22:IT33))</f>
        <v>E</v>
      </c>
      <c r="IU20" s="5" t="str">
        <f t="shared" ca="1" si="25"/>
        <v xml:space="preserve">Attached Rate (Units) </v>
      </c>
    </row>
    <row r="21" spans="2:256" x14ac:dyDescent="0.2">
      <c r="B21" s="7"/>
      <c r="C21" s="7"/>
      <c r="D21" s="11"/>
      <c r="E21" s="11"/>
      <c r="H21" s="7"/>
      <c r="I21" s="7"/>
      <c r="J21" s="7"/>
      <c r="K21" s="7"/>
      <c r="L21" s="7"/>
      <c r="M21" s="7"/>
      <c r="BA21" s="5" t="str">
        <f>BA6</f>
        <v xml:space="preserve">Attached Rate (Units) </v>
      </c>
      <c r="BC21" s="5">
        <f t="shared" ref="BC21:BR22" ca="1" si="27">SUMIF(INDIRECT(BC$17),$BA21,INDIRECT(BC$18))</f>
        <v>0</v>
      </c>
      <c r="BD21" s="5">
        <f t="shared" ca="1" si="27"/>
        <v>0</v>
      </c>
      <c r="BE21" s="5">
        <f t="shared" ca="1" si="27"/>
        <v>0</v>
      </c>
      <c r="BF21" s="5">
        <f t="shared" ca="1" si="27"/>
        <v>0</v>
      </c>
      <c r="BG21" s="5">
        <f t="shared" ca="1" si="27"/>
        <v>0</v>
      </c>
      <c r="BH21" s="5">
        <f t="shared" ca="1" si="27"/>
        <v>0</v>
      </c>
      <c r="BI21" s="5">
        <f t="shared" ca="1" si="27"/>
        <v>0</v>
      </c>
      <c r="BJ21" s="5">
        <f t="shared" ca="1" si="27"/>
        <v>0</v>
      </c>
      <c r="BK21" s="5">
        <f t="shared" ca="1" si="27"/>
        <v>0</v>
      </c>
      <c r="BL21" s="5">
        <f t="shared" ca="1" si="27"/>
        <v>0</v>
      </c>
      <c r="BM21" s="5">
        <f t="shared" ca="1" si="27"/>
        <v>0</v>
      </c>
      <c r="BN21" s="5">
        <f t="shared" ca="1" si="27"/>
        <v>0</v>
      </c>
      <c r="BO21" s="5">
        <f t="shared" ca="1" si="27"/>
        <v>0</v>
      </c>
      <c r="BP21" s="5">
        <f t="shared" ca="1" si="27"/>
        <v>0</v>
      </c>
      <c r="BQ21" s="5">
        <f t="shared" ca="1" si="27"/>
        <v>0</v>
      </c>
      <c r="BR21" s="5">
        <f t="shared" ca="1" si="27"/>
        <v>0</v>
      </c>
      <c r="BS21" s="5">
        <f t="shared" ca="1" si="26"/>
        <v>0</v>
      </c>
      <c r="BT21" s="5">
        <f t="shared" ca="1" si="26"/>
        <v>0</v>
      </c>
      <c r="BU21" s="5">
        <f t="shared" ca="1" si="26"/>
        <v>0</v>
      </c>
      <c r="BV21" s="5">
        <f t="shared" ca="1" si="26"/>
        <v>0</v>
      </c>
      <c r="BW21" s="5">
        <f t="shared" ca="1" si="26"/>
        <v>0</v>
      </c>
      <c r="BX21" s="5">
        <f t="shared" ca="1" si="26"/>
        <v>0</v>
      </c>
      <c r="BY21" s="5">
        <f t="shared" ca="1" si="26"/>
        <v>0</v>
      </c>
      <c r="BZ21" s="5">
        <f t="shared" ca="1" si="26"/>
        <v>0</v>
      </c>
      <c r="CA21" s="5">
        <f t="shared" ca="1" si="26"/>
        <v>0</v>
      </c>
      <c r="CB21" s="5">
        <f t="shared" ca="1" si="26"/>
        <v>0</v>
      </c>
      <c r="CC21" s="5">
        <f t="shared" ca="1" si="26"/>
        <v>0</v>
      </c>
      <c r="CD21" s="5">
        <f t="shared" ca="1" si="26"/>
        <v>0</v>
      </c>
      <c r="CE21" s="5">
        <f t="shared" ca="1" si="26"/>
        <v>0</v>
      </c>
      <c r="CF21" s="5">
        <f t="shared" ca="1" si="26"/>
        <v>0</v>
      </c>
      <c r="CG21" s="5">
        <f t="shared" ca="1" si="26"/>
        <v>0</v>
      </c>
      <c r="CH21" s="5">
        <f t="shared" ca="1" si="26"/>
        <v>0</v>
      </c>
      <c r="CI21" s="5">
        <f t="shared" ca="1" si="26"/>
        <v>0</v>
      </c>
      <c r="CJ21" s="5">
        <f t="shared" ca="1" si="26"/>
        <v>0</v>
      </c>
      <c r="CK21" s="5">
        <f t="shared" ca="1" si="26"/>
        <v>0</v>
      </c>
      <c r="CL21" s="5">
        <f t="shared" ca="1" si="26"/>
        <v>0</v>
      </c>
      <c r="CM21" s="5">
        <f t="shared" ca="1" si="26"/>
        <v>0</v>
      </c>
      <c r="CN21" s="5">
        <f t="shared" ca="1" si="26"/>
        <v>0</v>
      </c>
      <c r="CO21" s="5">
        <f t="shared" ca="1" si="26"/>
        <v>0</v>
      </c>
      <c r="CP21" s="5">
        <f t="shared" ca="1" si="26"/>
        <v>0</v>
      </c>
      <c r="CQ21" s="5">
        <f t="shared" ca="1" si="26"/>
        <v>0</v>
      </c>
      <c r="CR21" s="5">
        <f t="shared" ca="1" si="26"/>
        <v>0</v>
      </c>
      <c r="CS21" s="5">
        <f t="shared" ca="1" si="26"/>
        <v>0</v>
      </c>
      <c r="CT21" s="5">
        <f t="shared" ca="1" si="26"/>
        <v>0</v>
      </c>
      <c r="CU21" s="5">
        <f t="shared" ca="1" si="26"/>
        <v>0</v>
      </c>
      <c r="CV21" s="5">
        <f t="shared" ca="1" si="26"/>
        <v>0</v>
      </c>
      <c r="CW21" s="5">
        <f t="shared" ca="1" si="26"/>
        <v>0</v>
      </c>
      <c r="IB21" s="3">
        <f t="shared" si="14"/>
        <v>21</v>
      </c>
      <c r="IC21" s="3" t="str">
        <f t="shared" si="6"/>
        <v>U</v>
      </c>
      <c r="ID21" s="3" t="str">
        <f t="shared" ca="1" si="3"/>
        <v xml:space="preserve"> </v>
      </c>
      <c r="IE21" s="3">
        <f t="shared" ca="1" si="7"/>
        <v>60</v>
      </c>
      <c r="IF21" s="3" t="str">
        <f t="shared" ca="1" si="8"/>
        <v xml:space="preserve"> </v>
      </c>
      <c r="IG21" s="3">
        <f t="shared" ca="1" si="9"/>
        <v>0</v>
      </c>
      <c r="IH21" s="3" t="str">
        <f t="shared" ca="1" si="10"/>
        <v/>
      </c>
      <c r="II21" s="3" t="str">
        <f t="shared" ca="1" si="4"/>
        <v/>
      </c>
      <c r="IJ21" s="3" t="str">
        <f t="shared" ca="1" si="11"/>
        <v/>
      </c>
      <c r="IS21" s="5" t="s">
        <v>7</v>
      </c>
      <c r="IT21" s="5" t="s">
        <v>8</v>
      </c>
      <c r="IU21" s="5" t="str">
        <f t="shared" ca="1" si="25"/>
        <v xml:space="preserve">Configuration Based Plan (Units) </v>
      </c>
    </row>
    <row r="22" spans="2:256" x14ac:dyDescent="0.2">
      <c r="B22" s="22"/>
      <c r="C22" s="22"/>
      <c r="D22" s="22"/>
      <c r="E22" s="20" t="s">
        <v>101</v>
      </c>
      <c r="F22" s="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 s="5" t="str">
        <f>BA7</f>
        <v xml:space="preserve">Configuration Based Plan (Units) </v>
      </c>
      <c r="BB22"/>
      <c r="BC22" s="5">
        <f t="shared" ca="1" si="27"/>
        <v>0</v>
      </c>
      <c r="BD22" s="5">
        <f t="shared" ca="1" si="27"/>
        <v>0</v>
      </c>
      <c r="BE22" s="5">
        <f t="shared" ca="1" si="27"/>
        <v>0</v>
      </c>
      <c r="BF22" s="5">
        <f t="shared" ca="1" si="27"/>
        <v>0</v>
      </c>
      <c r="BG22" s="5">
        <f t="shared" ca="1" si="27"/>
        <v>0</v>
      </c>
      <c r="BH22" s="5">
        <f t="shared" ca="1" si="27"/>
        <v>0</v>
      </c>
      <c r="BI22" s="5">
        <f t="shared" ca="1" si="27"/>
        <v>0</v>
      </c>
      <c r="BJ22" s="5">
        <f t="shared" ca="1" si="27"/>
        <v>0</v>
      </c>
      <c r="BK22" s="5">
        <f t="shared" ca="1" si="27"/>
        <v>0</v>
      </c>
      <c r="BL22" s="5">
        <f t="shared" ca="1" si="27"/>
        <v>0</v>
      </c>
      <c r="BM22" s="5">
        <f t="shared" ca="1" si="27"/>
        <v>0</v>
      </c>
      <c r="BN22" s="5">
        <f t="shared" ca="1" si="27"/>
        <v>0</v>
      </c>
      <c r="BO22" s="5">
        <f t="shared" ca="1" si="27"/>
        <v>0</v>
      </c>
      <c r="BP22" s="5">
        <f t="shared" ca="1" si="27"/>
        <v>0</v>
      </c>
      <c r="BQ22" s="5">
        <f t="shared" ca="1" si="27"/>
        <v>0</v>
      </c>
      <c r="BR22" s="5">
        <f t="shared" ca="1" si="27"/>
        <v>0</v>
      </c>
      <c r="BS22" s="5">
        <f t="shared" ca="1" si="26"/>
        <v>0</v>
      </c>
      <c r="BT22" s="5">
        <f t="shared" ca="1" si="26"/>
        <v>0</v>
      </c>
      <c r="BU22" s="5">
        <f t="shared" ca="1" si="26"/>
        <v>0</v>
      </c>
      <c r="BV22" s="5">
        <f t="shared" ca="1" si="26"/>
        <v>0</v>
      </c>
      <c r="BW22" s="5">
        <f t="shared" ca="1" si="26"/>
        <v>0</v>
      </c>
      <c r="BX22" s="5">
        <f t="shared" ca="1" si="26"/>
        <v>0</v>
      </c>
      <c r="BY22" s="5">
        <f t="shared" ca="1" si="26"/>
        <v>0</v>
      </c>
      <c r="BZ22" s="5">
        <f t="shared" ca="1" si="26"/>
        <v>0</v>
      </c>
      <c r="CA22" s="5">
        <f t="shared" ca="1" si="26"/>
        <v>0</v>
      </c>
      <c r="CB22" s="5">
        <f t="shared" ca="1" si="26"/>
        <v>0</v>
      </c>
      <c r="CC22" s="5">
        <f t="shared" ca="1" si="26"/>
        <v>0</v>
      </c>
      <c r="CD22" s="5">
        <f t="shared" ca="1" si="26"/>
        <v>0</v>
      </c>
      <c r="CE22" s="5">
        <f t="shared" ca="1" si="26"/>
        <v>0</v>
      </c>
      <c r="CF22" s="5">
        <f t="shared" ca="1" si="26"/>
        <v>0</v>
      </c>
      <c r="CG22" s="5">
        <f t="shared" ca="1" si="26"/>
        <v>0</v>
      </c>
      <c r="CH22" s="5">
        <f t="shared" ca="1" si="26"/>
        <v>0</v>
      </c>
      <c r="CI22" s="5">
        <f t="shared" ca="1" si="26"/>
        <v>0</v>
      </c>
      <c r="CJ22" s="5">
        <f t="shared" ca="1" si="26"/>
        <v>0</v>
      </c>
      <c r="CK22" s="5">
        <f t="shared" ca="1" si="26"/>
        <v>0</v>
      </c>
      <c r="CL22" s="5">
        <f t="shared" ca="1" si="26"/>
        <v>0</v>
      </c>
      <c r="CM22" s="5">
        <f t="shared" ca="1" si="26"/>
        <v>0</v>
      </c>
      <c r="CN22" s="5">
        <f t="shared" ca="1" si="26"/>
        <v>0</v>
      </c>
      <c r="CO22" s="5">
        <f t="shared" ca="1" si="26"/>
        <v>0</v>
      </c>
      <c r="CP22" s="5">
        <f t="shared" ca="1" si="26"/>
        <v>0</v>
      </c>
      <c r="CQ22" s="5">
        <f t="shared" ca="1" si="26"/>
        <v>0</v>
      </c>
      <c r="CR22" s="5">
        <f t="shared" ca="1" si="26"/>
        <v>0</v>
      </c>
      <c r="CS22" s="5">
        <f t="shared" ca="1" si="26"/>
        <v>0</v>
      </c>
      <c r="CT22" s="5">
        <f t="shared" ca="1" si="26"/>
        <v>0</v>
      </c>
      <c r="CU22" s="5">
        <f t="shared" ca="1" si="26"/>
        <v>0</v>
      </c>
      <c r="CV22" s="5">
        <f t="shared" ca="1" si="26"/>
        <v>0</v>
      </c>
      <c r="CW22" s="5">
        <f t="shared" ca="1" si="26"/>
        <v>0</v>
      </c>
      <c r="CX22"/>
      <c r="CY22"/>
      <c r="CZ22"/>
      <c r="DA22"/>
      <c r="DB22"/>
      <c r="DC22"/>
      <c r="DD22"/>
      <c r="DE22"/>
      <c r="DF22"/>
      <c r="DG22"/>
      <c r="IB22" s="3">
        <f t="shared" si="14"/>
        <v>22</v>
      </c>
      <c r="IC22" s="3" t="str">
        <f t="shared" si="6"/>
        <v>V</v>
      </c>
      <c r="ID22" s="3" t="str">
        <f t="shared" ca="1" si="3"/>
        <v xml:space="preserve"> </v>
      </c>
      <c r="IE22" s="3">
        <f t="shared" ca="1" si="7"/>
        <v>60</v>
      </c>
      <c r="IF22" s="3" t="str">
        <f t="shared" ca="1" si="8"/>
        <v xml:space="preserve"> </v>
      </c>
      <c r="IG22" s="3">
        <f t="shared" ca="1" si="9"/>
        <v>0</v>
      </c>
      <c r="IH22" s="3" t="str">
        <f t="shared" ca="1" si="10"/>
        <v/>
      </c>
      <c r="II22" s="3" t="str">
        <f t="shared" ca="1" si="4"/>
        <v/>
      </c>
      <c r="IJ22" s="3" t="str">
        <f t="shared" ca="1" si="11"/>
        <v/>
      </c>
      <c r="IR22" s="5" t="s">
        <v>54</v>
      </c>
      <c r="IS22" s="5" t="str">
        <f t="shared" ref="IS22:IS33" ca="1" si="28">IF(INDIRECT(IR22&amp;$IS$19)="Time Series",CODE(IR22),"")</f>
        <v/>
      </c>
      <c r="IT22" s="5" t="str">
        <f ca="1">IF(ISNUMBER(IS22),IS22+1,"")</f>
        <v/>
      </c>
      <c r="IU22" s="5">
        <f t="shared" ca="1" si="25"/>
        <v>0</v>
      </c>
    </row>
    <row r="23" spans="2:256" x14ac:dyDescent="0.2">
      <c r="B23" s="20" t="s">
        <v>96</v>
      </c>
      <c r="C23" s="20" t="s">
        <v>111</v>
      </c>
      <c r="D23" s="28" t="s">
        <v>7</v>
      </c>
      <c r="E23" s="23" t="s">
        <v>113</v>
      </c>
      <c r="F23" s="23" t="s">
        <v>60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IB23" s="3">
        <f t="shared" si="14"/>
        <v>23</v>
      </c>
      <c r="IC23" s="3" t="str">
        <f t="shared" si="6"/>
        <v>W</v>
      </c>
      <c r="ID23" s="3" t="str">
        <f t="shared" ca="1" si="3"/>
        <v xml:space="preserve"> </v>
      </c>
      <c r="IE23" s="3">
        <f t="shared" ca="1" si="7"/>
        <v>60</v>
      </c>
      <c r="IF23" s="3" t="str">
        <f t="shared" ca="1" si="8"/>
        <v xml:space="preserve"> </v>
      </c>
      <c r="IG23" s="3">
        <f t="shared" ca="1" si="9"/>
        <v>0</v>
      </c>
      <c r="IH23" s="3" t="str">
        <f t="shared" ca="1" si="10"/>
        <v/>
      </c>
      <c r="II23" s="3" t="str">
        <f t="shared" ca="1" si="4"/>
        <v/>
      </c>
      <c r="IJ23" s="3" t="str">
        <f t="shared" ca="1" si="11"/>
        <v/>
      </c>
      <c r="IR23" s="5" t="s">
        <v>56</v>
      </c>
      <c r="IS23" s="5" t="str">
        <f t="shared" ca="1" si="28"/>
        <v/>
      </c>
      <c r="IT23" s="5" t="str">
        <f t="shared" ref="IT23:IT33" ca="1" si="29">IF(ISNUMBER(IS23),IS23+1,"")</f>
        <v/>
      </c>
      <c r="IU23" s="5">
        <f t="shared" ca="1" si="25"/>
        <v>0</v>
      </c>
    </row>
    <row r="24" spans="2:256" x14ac:dyDescent="0.2">
      <c r="B24" s="21" t="s">
        <v>113</v>
      </c>
      <c r="C24" s="21" t="s">
        <v>113</v>
      </c>
      <c r="D24" s="21" t="s">
        <v>98</v>
      </c>
      <c r="E24" s="29"/>
      <c r="F24" s="29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IB24" s="3">
        <f t="shared" si="14"/>
        <v>24</v>
      </c>
      <c r="IC24" s="3" t="str">
        <f t="shared" si="6"/>
        <v>X</v>
      </c>
      <c r="ID24" s="3" t="str">
        <f t="shared" ca="1" si="3"/>
        <v xml:space="preserve"> </v>
      </c>
      <c r="IE24" s="3">
        <f t="shared" ca="1" si="7"/>
        <v>60</v>
      </c>
      <c r="IF24" s="3" t="str">
        <f t="shared" ca="1" si="8"/>
        <v xml:space="preserve"> </v>
      </c>
      <c r="IG24" s="3">
        <f t="shared" ca="1" si="9"/>
        <v>0</v>
      </c>
      <c r="IH24" s="3" t="str">
        <f t="shared" ca="1" si="10"/>
        <v/>
      </c>
      <c r="II24" s="3" t="str">
        <f t="shared" ca="1" si="4"/>
        <v/>
      </c>
      <c r="IJ24" s="3" t="str">
        <f t="shared" ca="1" si="11"/>
        <v/>
      </c>
      <c r="IR24" s="5" t="s">
        <v>9</v>
      </c>
      <c r="IS24" s="5" t="str">
        <f t="shared" ca="1" si="28"/>
        <v/>
      </c>
      <c r="IT24" s="5" t="str">
        <f t="shared" ca="1" si="29"/>
        <v/>
      </c>
      <c r="IU24" s="5">
        <f t="shared" ca="1" si="25"/>
        <v>0</v>
      </c>
    </row>
    <row r="25" spans="2:256" x14ac:dyDescent="0.2">
      <c r="B25" s="21"/>
      <c r="C25" s="21"/>
      <c r="D25" s="30" t="s">
        <v>100</v>
      </c>
      <c r="E25" s="31"/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IB25" s="3">
        <f t="shared" si="14"/>
        <v>25</v>
      </c>
      <c r="IC25" s="3" t="str">
        <f t="shared" si="6"/>
        <v>Y</v>
      </c>
      <c r="ID25" s="3" t="str">
        <f t="shared" ca="1" si="3"/>
        <v xml:space="preserve"> </v>
      </c>
      <c r="IE25" s="3">
        <f t="shared" ca="1" si="7"/>
        <v>60</v>
      </c>
      <c r="IF25" s="3" t="str">
        <f t="shared" ca="1" si="8"/>
        <v xml:space="preserve"> </v>
      </c>
      <c r="IG25" s="3">
        <f t="shared" ca="1" si="9"/>
        <v>0</v>
      </c>
      <c r="IH25" s="3" t="str">
        <f t="shared" ca="1" si="10"/>
        <v/>
      </c>
      <c r="II25" s="3" t="str">
        <f t="shared" ca="1" si="4"/>
        <v/>
      </c>
      <c r="IJ25" s="3" t="str">
        <f t="shared" ca="1" si="11"/>
        <v/>
      </c>
      <c r="IR25" s="5" t="s">
        <v>10</v>
      </c>
      <c r="IS25" s="5">
        <f t="shared" ca="1" si="28"/>
        <v>68</v>
      </c>
      <c r="IT25" s="5">
        <f t="shared" ca="1" si="29"/>
        <v>69</v>
      </c>
      <c r="IU25" s="5">
        <f t="shared" ca="1" si="25"/>
        <v>0</v>
      </c>
    </row>
    <row r="26" spans="2:256" x14ac:dyDescent="0.2">
      <c r="B26" s="21"/>
      <c r="C26" s="21"/>
      <c r="D26" s="21" t="s">
        <v>94</v>
      </c>
      <c r="E26" s="29"/>
      <c r="F26" s="29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IB26" s="3">
        <f t="shared" si="14"/>
        <v>26</v>
      </c>
      <c r="IC26" s="3" t="str">
        <f t="shared" si="6"/>
        <v>Z</v>
      </c>
      <c r="ID26" s="3" t="str">
        <f t="shared" ca="1" si="3"/>
        <v xml:space="preserve"> </v>
      </c>
      <c r="IE26" s="3">
        <f t="shared" ca="1" si="7"/>
        <v>60</v>
      </c>
      <c r="IF26" s="3" t="str">
        <f t="shared" ca="1" si="8"/>
        <v xml:space="preserve"> </v>
      </c>
      <c r="IG26" s="3">
        <f t="shared" ca="1" si="9"/>
        <v>0</v>
      </c>
      <c r="IH26" s="3" t="str">
        <f t="shared" ca="1" si="10"/>
        <v/>
      </c>
      <c r="II26" s="3" t="str">
        <f t="shared" ref="II26:II62" ca="1" si="30">IF(ISERROR(VLOOKUP(ROW()-ROW($IH$2),$IG$3:$IH$62,2,FALSE)),"",VLOOKUP(ROW()-ROW($IH$2),$IG$3:$IH$62,2,FALSE))</f>
        <v/>
      </c>
      <c r="IJ26" s="3" t="str">
        <f t="shared" ref="IJ26:IJ62" ca="1" si="31">IF(ISERROR(VLOOKUP(ROW()-ROW($IF$2),$IE$3:$IF$62,2,FALSE)),"",VLOOKUP(ROW()-ROW($IF$2),$IE$3:$IF$62,2,FALSE))</f>
        <v/>
      </c>
      <c r="IR26" s="5" t="s">
        <v>11</v>
      </c>
      <c r="IS26" s="5" t="str">
        <f t="shared" ca="1" si="28"/>
        <v/>
      </c>
      <c r="IT26" s="5" t="str">
        <f t="shared" ca="1" si="29"/>
        <v/>
      </c>
      <c r="IU26" s="5">
        <f t="shared" ca="1" si="25"/>
        <v>0</v>
      </c>
    </row>
    <row r="27" spans="2:256" x14ac:dyDescent="0.2">
      <c r="B27" s="21" t="s">
        <v>99</v>
      </c>
      <c r="C27" s="21"/>
      <c r="D27" s="21"/>
      <c r="E27" s="29"/>
      <c r="F27" s="2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IB27" s="3">
        <f t="shared" si="14"/>
        <v>27</v>
      </c>
      <c r="IC27" s="3" t="str">
        <f t="shared" si="6"/>
        <v>AA</v>
      </c>
      <c r="ID27" s="3" t="str">
        <f t="shared" ca="1" si="3"/>
        <v xml:space="preserve"> </v>
      </c>
      <c r="IE27" s="3">
        <f t="shared" ca="1" si="7"/>
        <v>60</v>
      </c>
      <c r="IF27" s="3" t="str">
        <f t="shared" ca="1" si="8"/>
        <v xml:space="preserve"> </v>
      </c>
      <c r="IG27" s="3">
        <f t="shared" ca="1" si="9"/>
        <v>0</v>
      </c>
      <c r="IH27" s="3" t="str">
        <f t="shared" ca="1" si="10"/>
        <v/>
      </c>
      <c r="II27" s="3" t="str">
        <f t="shared" ca="1" si="30"/>
        <v/>
      </c>
      <c r="IJ27" s="3" t="str">
        <f t="shared" ca="1" si="31"/>
        <v/>
      </c>
      <c r="IR27" s="5" t="s">
        <v>12</v>
      </c>
      <c r="IS27" s="5" t="str">
        <f t="shared" ca="1" si="28"/>
        <v/>
      </c>
      <c r="IT27" s="5" t="str">
        <f t="shared" ca="1" si="29"/>
        <v/>
      </c>
      <c r="IU27" s="5">
        <f t="shared" ca="1" si="25"/>
        <v>0</v>
      </c>
    </row>
    <row r="28" spans="2:256" x14ac:dyDescent="0.2">
      <c r="B28" s="21" t="s">
        <v>109</v>
      </c>
      <c r="C28" s="21"/>
      <c r="D28" s="21"/>
      <c r="E28" s="31"/>
      <c r="F28" s="31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IB28" s="3">
        <f t="shared" si="14"/>
        <v>28</v>
      </c>
      <c r="IC28" s="3" t="str">
        <f t="shared" si="6"/>
        <v>AB</v>
      </c>
      <c r="ID28" s="3" t="str">
        <f t="shared" ca="1" si="3"/>
        <v xml:space="preserve"> </v>
      </c>
      <c r="IE28" s="3">
        <f t="shared" ca="1" si="7"/>
        <v>60</v>
      </c>
      <c r="IF28" s="3" t="str">
        <f t="shared" ca="1" si="8"/>
        <v xml:space="preserve"> </v>
      </c>
      <c r="IG28" s="3">
        <f t="shared" ca="1" si="9"/>
        <v>0</v>
      </c>
      <c r="IH28" s="3" t="str">
        <f t="shared" ca="1" si="10"/>
        <v/>
      </c>
      <c r="II28" s="3" t="str">
        <f t="shared" ca="1" si="30"/>
        <v/>
      </c>
      <c r="IJ28" s="3" t="str">
        <f t="shared" ca="1" si="31"/>
        <v/>
      </c>
      <c r="IR28" s="5" t="s">
        <v>57</v>
      </c>
      <c r="IS28" s="5" t="str">
        <f t="shared" ca="1" si="28"/>
        <v/>
      </c>
      <c r="IT28" s="5" t="str">
        <f t="shared" ca="1" si="29"/>
        <v/>
      </c>
      <c r="IU28" s="5">
        <f t="shared" ca="1" si="25"/>
        <v>0</v>
      </c>
    </row>
    <row r="29" spans="2:256" x14ac:dyDescent="0.2">
      <c r="B29" s="21" t="s">
        <v>95</v>
      </c>
      <c r="C29" s="21"/>
      <c r="D29" s="21"/>
      <c r="E29" s="29"/>
      <c r="F29" s="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IB29" s="3">
        <f t="shared" si="14"/>
        <v>29</v>
      </c>
      <c r="IC29" s="3" t="str">
        <f t="shared" si="6"/>
        <v>AC</v>
      </c>
      <c r="ID29" s="3" t="str">
        <f t="shared" ca="1" si="3"/>
        <v xml:space="preserve"> </v>
      </c>
      <c r="IE29" s="3">
        <f t="shared" ca="1" si="7"/>
        <v>60</v>
      </c>
      <c r="IF29" s="3" t="str">
        <f t="shared" ca="1" si="8"/>
        <v xml:space="preserve"> </v>
      </c>
      <c r="IG29" s="3">
        <f t="shared" ca="1" si="9"/>
        <v>0</v>
      </c>
      <c r="IH29" s="3" t="str">
        <f t="shared" ca="1" si="10"/>
        <v/>
      </c>
      <c r="II29" s="3" t="str">
        <f t="shared" ca="1" si="30"/>
        <v/>
      </c>
      <c r="IJ29" s="3" t="str">
        <f t="shared" ca="1" si="31"/>
        <v/>
      </c>
      <c r="IR29" s="5" t="s">
        <v>13</v>
      </c>
      <c r="IS29" s="5" t="str">
        <f t="shared" ca="1" si="28"/>
        <v/>
      </c>
      <c r="IT29" s="5" t="str">
        <f t="shared" ca="1" si="29"/>
        <v/>
      </c>
      <c r="IU29" s="5">
        <f t="shared" ca="1" si="25"/>
        <v>0</v>
      </c>
    </row>
    <row r="30" spans="2:256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IB30" s="3">
        <f t="shared" si="14"/>
        <v>30</v>
      </c>
      <c r="IC30" s="3" t="str">
        <f t="shared" si="6"/>
        <v>AD</v>
      </c>
      <c r="ID30" s="3" t="str">
        <f t="shared" ca="1" si="3"/>
        <v xml:space="preserve"> </v>
      </c>
      <c r="IE30" s="3">
        <f t="shared" ca="1" si="7"/>
        <v>60</v>
      </c>
      <c r="IF30" s="3" t="str">
        <f t="shared" ca="1" si="8"/>
        <v xml:space="preserve"> </v>
      </c>
      <c r="IG30" s="3">
        <f t="shared" ca="1" si="9"/>
        <v>0</v>
      </c>
      <c r="IH30" s="3" t="str">
        <f t="shared" ca="1" si="10"/>
        <v/>
      </c>
      <c r="II30" s="3" t="str">
        <f t="shared" ca="1" si="30"/>
        <v/>
      </c>
      <c r="IJ30" s="3" t="str">
        <f t="shared" ca="1" si="31"/>
        <v/>
      </c>
      <c r="IR30" s="5" t="s">
        <v>14</v>
      </c>
      <c r="IS30" s="5" t="str">
        <f t="shared" ca="1" si="28"/>
        <v/>
      </c>
      <c r="IT30" s="5" t="str">
        <f t="shared" ca="1" si="29"/>
        <v/>
      </c>
      <c r="IU30" s="5">
        <f t="shared" ca="1" si="25"/>
        <v>0</v>
      </c>
    </row>
    <row r="31" spans="2:256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IB31" s="3">
        <f t="shared" si="14"/>
        <v>31</v>
      </c>
      <c r="IC31" s="3" t="str">
        <f t="shared" si="6"/>
        <v>AE</v>
      </c>
      <c r="ID31" s="3" t="str">
        <f t="shared" ca="1" si="3"/>
        <v xml:space="preserve"> </v>
      </c>
      <c r="IE31" s="3">
        <f t="shared" ca="1" si="7"/>
        <v>60</v>
      </c>
      <c r="IF31" s="3" t="str">
        <f t="shared" ca="1" si="8"/>
        <v xml:space="preserve"> </v>
      </c>
      <c r="IG31" s="3">
        <f t="shared" ca="1" si="9"/>
        <v>0</v>
      </c>
      <c r="IH31" s="3" t="str">
        <f t="shared" ca="1" si="10"/>
        <v/>
      </c>
      <c r="II31" s="3" t="str">
        <f t="shared" ca="1" si="30"/>
        <v/>
      </c>
      <c r="IJ31" s="3" t="str">
        <f t="shared" ca="1" si="31"/>
        <v/>
      </c>
      <c r="IR31" s="5" t="s">
        <v>15</v>
      </c>
      <c r="IS31" s="5" t="str">
        <f t="shared" ca="1" si="28"/>
        <v/>
      </c>
      <c r="IT31" s="5" t="str">
        <f t="shared" ca="1" si="29"/>
        <v/>
      </c>
      <c r="IU31" s="5">
        <f t="shared" ca="1" si="25"/>
        <v>0</v>
      </c>
    </row>
    <row r="32" spans="2:256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IB32" s="3">
        <f t="shared" si="14"/>
        <v>32</v>
      </c>
      <c r="IC32" s="3" t="str">
        <f t="shared" si="6"/>
        <v>AF</v>
      </c>
      <c r="ID32" s="3" t="str">
        <f t="shared" ca="1" si="3"/>
        <v xml:space="preserve"> </v>
      </c>
      <c r="IE32" s="3">
        <f t="shared" ca="1" si="7"/>
        <v>60</v>
      </c>
      <c r="IF32" s="3" t="str">
        <f t="shared" ca="1" si="8"/>
        <v xml:space="preserve"> </v>
      </c>
      <c r="IG32" s="3">
        <f t="shared" ca="1" si="9"/>
        <v>0</v>
      </c>
      <c r="IH32" s="3" t="str">
        <f t="shared" ca="1" si="10"/>
        <v/>
      </c>
      <c r="II32" s="3" t="str">
        <f t="shared" ca="1" si="30"/>
        <v/>
      </c>
      <c r="IJ32" s="3" t="str">
        <f t="shared" ca="1" si="31"/>
        <v/>
      </c>
      <c r="IR32" s="5" t="s">
        <v>16</v>
      </c>
      <c r="IS32" s="5" t="str">
        <f t="shared" ca="1" si="28"/>
        <v/>
      </c>
      <c r="IT32" s="5" t="str">
        <f t="shared" ca="1" si="29"/>
        <v/>
      </c>
      <c r="IU32" s="5">
        <f t="shared" ca="1" si="25"/>
        <v>0</v>
      </c>
    </row>
    <row r="33" spans="2:255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IB33" s="3">
        <f t="shared" si="14"/>
        <v>33</v>
      </c>
      <c r="IC33" s="3" t="str">
        <f t="shared" si="6"/>
        <v>AG</v>
      </c>
      <c r="ID33" s="3" t="str">
        <f t="shared" ca="1" si="3"/>
        <v xml:space="preserve"> </v>
      </c>
      <c r="IE33" s="3">
        <f t="shared" ca="1" si="7"/>
        <v>60</v>
      </c>
      <c r="IF33" s="3" t="str">
        <f t="shared" ca="1" si="8"/>
        <v xml:space="preserve"> </v>
      </c>
      <c r="IG33" s="3">
        <f t="shared" ca="1" si="9"/>
        <v>0</v>
      </c>
      <c r="IH33" s="3" t="str">
        <f t="shared" ca="1" si="10"/>
        <v/>
      </c>
      <c r="II33" s="3" t="str">
        <f t="shared" ca="1" si="30"/>
        <v/>
      </c>
      <c r="IJ33" s="3" t="str">
        <f t="shared" ca="1" si="31"/>
        <v/>
      </c>
      <c r="IR33" s="5" t="s">
        <v>58</v>
      </c>
      <c r="IS33" s="5" t="str">
        <f t="shared" ca="1" si="28"/>
        <v/>
      </c>
      <c r="IT33" s="5" t="str">
        <f t="shared" ca="1" si="29"/>
        <v/>
      </c>
      <c r="IU33" s="5">
        <f t="shared" ca="1" si="25"/>
        <v>0</v>
      </c>
    </row>
    <row r="34" spans="2:255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IB34" s="3">
        <f t="shared" si="14"/>
        <v>34</v>
      </c>
      <c r="IC34" s="3" t="str">
        <f t="shared" si="6"/>
        <v>AH</v>
      </c>
      <c r="ID34" s="3" t="str">
        <f t="shared" ca="1" si="3"/>
        <v xml:space="preserve"> </v>
      </c>
      <c r="IE34" s="3">
        <f t="shared" ca="1" si="7"/>
        <v>60</v>
      </c>
      <c r="IF34" s="3" t="str">
        <f t="shared" ca="1" si="8"/>
        <v xml:space="preserve"> </v>
      </c>
      <c r="IG34" s="3">
        <f t="shared" ca="1" si="9"/>
        <v>0</v>
      </c>
      <c r="IH34" s="3" t="str">
        <f t="shared" ca="1" si="10"/>
        <v/>
      </c>
      <c r="II34" s="3" t="str">
        <f t="shared" ca="1" si="30"/>
        <v/>
      </c>
      <c r="IJ34" s="3" t="str">
        <f t="shared" ca="1" si="31"/>
        <v/>
      </c>
      <c r="IU34" s="5">
        <f t="shared" ca="1" si="25"/>
        <v>0</v>
      </c>
    </row>
    <row r="35" spans="2:255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IB35" s="3">
        <f t="shared" si="14"/>
        <v>35</v>
      </c>
      <c r="IC35" s="3" t="str">
        <f t="shared" si="6"/>
        <v>AI</v>
      </c>
      <c r="ID35" s="3" t="str">
        <f t="shared" ca="1" si="3"/>
        <v xml:space="preserve"> </v>
      </c>
      <c r="IE35" s="3">
        <f t="shared" ca="1" si="7"/>
        <v>60</v>
      </c>
      <c r="IF35" s="3" t="str">
        <f t="shared" ca="1" si="8"/>
        <v xml:space="preserve"> </v>
      </c>
      <c r="IG35" s="3">
        <f t="shared" ca="1" si="9"/>
        <v>0</v>
      </c>
      <c r="IH35" s="3" t="str">
        <f t="shared" ca="1" si="10"/>
        <v/>
      </c>
      <c r="II35" s="3" t="str">
        <f t="shared" ca="1" si="30"/>
        <v/>
      </c>
      <c r="IJ35" s="3" t="str">
        <f t="shared" ca="1" si="31"/>
        <v/>
      </c>
      <c r="IU35" s="5">
        <f t="shared" ca="1" si="25"/>
        <v>0</v>
      </c>
    </row>
    <row r="36" spans="2:255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IB36" s="3">
        <f t="shared" si="14"/>
        <v>36</v>
      </c>
      <c r="IC36" s="3" t="str">
        <f t="shared" si="6"/>
        <v>AJ</v>
      </c>
      <c r="ID36" s="3" t="str">
        <f t="shared" ca="1" si="3"/>
        <v xml:space="preserve"> </v>
      </c>
      <c r="IE36" s="3">
        <f t="shared" ca="1" si="7"/>
        <v>60</v>
      </c>
      <c r="IF36" s="3" t="str">
        <f t="shared" ca="1" si="8"/>
        <v xml:space="preserve"> </v>
      </c>
      <c r="IG36" s="3">
        <f t="shared" ca="1" si="9"/>
        <v>0</v>
      </c>
      <c r="IH36" s="3" t="str">
        <f t="shared" ca="1" si="10"/>
        <v/>
      </c>
      <c r="II36" s="3" t="str">
        <f t="shared" ca="1" si="30"/>
        <v/>
      </c>
      <c r="IJ36" s="3" t="str">
        <f t="shared" ca="1" si="31"/>
        <v/>
      </c>
      <c r="IQ36" s="5">
        <f>65</f>
        <v>65</v>
      </c>
      <c r="IR36" s="5" t="s">
        <v>54</v>
      </c>
      <c r="IS36" s="5">
        <v>65</v>
      </c>
      <c r="IU36" s="5">
        <f t="shared" ca="1" si="25"/>
        <v>0</v>
      </c>
    </row>
    <row r="37" spans="2:255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IB37" s="3">
        <f t="shared" si="14"/>
        <v>37</v>
      </c>
      <c r="IC37" s="3" t="str">
        <f t="shared" si="6"/>
        <v>AK</v>
      </c>
      <c r="ID37" s="3" t="str">
        <f t="shared" ca="1" si="3"/>
        <v xml:space="preserve"> </v>
      </c>
      <c r="IE37" s="3">
        <f t="shared" ca="1" si="7"/>
        <v>60</v>
      </c>
      <c r="IF37" s="3" t="str">
        <f t="shared" ca="1" si="8"/>
        <v xml:space="preserve"> </v>
      </c>
      <c r="IG37" s="3">
        <f t="shared" ca="1" si="9"/>
        <v>0</v>
      </c>
      <c r="IH37" s="3" t="str">
        <f t="shared" ca="1" si="10"/>
        <v/>
      </c>
      <c r="II37" s="3" t="str">
        <f t="shared" ca="1" si="30"/>
        <v/>
      </c>
      <c r="IJ37" s="3" t="str">
        <f t="shared" ca="1" si="31"/>
        <v/>
      </c>
      <c r="IQ37" s="5">
        <f>IQ36+1</f>
        <v>66</v>
      </c>
      <c r="IR37" s="5" t="s">
        <v>56</v>
      </c>
      <c r="IS37" s="5">
        <v>66</v>
      </c>
      <c r="IU37" s="5">
        <f t="shared" ca="1" si="25"/>
        <v>0</v>
      </c>
    </row>
    <row r="38" spans="2:255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IB38" s="3">
        <f t="shared" si="14"/>
        <v>38</v>
      </c>
      <c r="IC38" s="3" t="str">
        <f t="shared" si="6"/>
        <v>AL</v>
      </c>
      <c r="ID38" s="3" t="str">
        <f t="shared" ca="1" si="3"/>
        <v xml:space="preserve"> </v>
      </c>
      <c r="IE38" s="3">
        <f t="shared" ca="1" si="7"/>
        <v>60</v>
      </c>
      <c r="IF38" s="3" t="str">
        <f t="shared" ca="1" si="8"/>
        <v xml:space="preserve"> </v>
      </c>
      <c r="IG38" s="3">
        <f t="shared" ca="1" si="9"/>
        <v>0</v>
      </c>
      <c r="IH38" s="3" t="str">
        <f t="shared" ca="1" si="10"/>
        <v/>
      </c>
      <c r="II38" s="3" t="str">
        <f t="shared" ca="1" si="30"/>
        <v/>
      </c>
      <c r="IJ38" s="3" t="str">
        <f t="shared" ca="1" si="31"/>
        <v/>
      </c>
      <c r="IQ38" s="5">
        <f t="shared" ref="IQ38:IQ87" si="32">IQ37+1</f>
        <v>67</v>
      </c>
      <c r="IR38" s="5" t="s">
        <v>9</v>
      </c>
      <c r="IS38" s="5">
        <v>67</v>
      </c>
      <c r="IU38" s="5">
        <f t="shared" ca="1" si="25"/>
        <v>0</v>
      </c>
    </row>
    <row r="39" spans="2:255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IB39" s="3">
        <f t="shared" si="14"/>
        <v>39</v>
      </c>
      <c r="IC39" s="3" t="str">
        <f t="shared" si="6"/>
        <v>AM</v>
      </c>
      <c r="ID39" s="3" t="str">
        <f t="shared" ca="1" si="3"/>
        <v xml:space="preserve"> </v>
      </c>
      <c r="IE39" s="3">
        <f t="shared" ca="1" si="7"/>
        <v>60</v>
      </c>
      <c r="IF39" s="3" t="str">
        <f t="shared" ca="1" si="8"/>
        <v xml:space="preserve"> </v>
      </c>
      <c r="IG39" s="3">
        <f t="shared" ca="1" si="9"/>
        <v>0</v>
      </c>
      <c r="IH39" s="3" t="str">
        <f t="shared" ca="1" si="10"/>
        <v/>
      </c>
      <c r="II39" s="3" t="str">
        <f t="shared" ca="1" si="30"/>
        <v/>
      </c>
      <c r="IJ39" s="3" t="str">
        <f t="shared" ca="1" si="31"/>
        <v/>
      </c>
      <c r="IQ39" s="5">
        <f>IQ38+1</f>
        <v>68</v>
      </c>
      <c r="IR39" s="5" t="s">
        <v>10</v>
      </c>
      <c r="IS39" s="5">
        <v>68</v>
      </c>
      <c r="IU39" s="5">
        <f t="shared" ca="1" si="25"/>
        <v>0</v>
      </c>
    </row>
    <row r="40" spans="2:255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IB40" s="3">
        <f t="shared" si="14"/>
        <v>40</v>
      </c>
      <c r="IC40" s="3" t="str">
        <f t="shared" si="6"/>
        <v>AN</v>
      </c>
      <c r="ID40" s="3" t="str">
        <f t="shared" ca="1" si="3"/>
        <v xml:space="preserve"> </v>
      </c>
      <c r="IE40" s="3">
        <f t="shared" ca="1" si="7"/>
        <v>60</v>
      </c>
      <c r="IF40" s="3" t="str">
        <f t="shared" ca="1" si="8"/>
        <v xml:space="preserve"> </v>
      </c>
      <c r="IG40" s="3">
        <f t="shared" ca="1" si="9"/>
        <v>0</v>
      </c>
      <c r="IH40" s="3" t="str">
        <f t="shared" ca="1" si="10"/>
        <v/>
      </c>
      <c r="II40" s="3" t="str">
        <f t="shared" ca="1" si="30"/>
        <v/>
      </c>
      <c r="IJ40" s="3" t="str">
        <f t="shared" ca="1" si="31"/>
        <v/>
      </c>
      <c r="IQ40" s="5">
        <f t="shared" si="32"/>
        <v>69</v>
      </c>
      <c r="IR40" s="5" t="s">
        <v>11</v>
      </c>
      <c r="IS40" s="5">
        <v>69</v>
      </c>
      <c r="IU40" s="5">
        <f t="shared" ca="1" si="25"/>
        <v>0</v>
      </c>
    </row>
    <row r="41" spans="2:255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IB41" s="3">
        <f t="shared" si="14"/>
        <v>41</v>
      </c>
      <c r="IC41" s="3" t="str">
        <f t="shared" si="6"/>
        <v>AO</v>
      </c>
      <c r="ID41" s="3" t="str">
        <f t="shared" ca="1" si="3"/>
        <v xml:space="preserve"> </v>
      </c>
      <c r="IE41" s="3">
        <f t="shared" ca="1" si="7"/>
        <v>60</v>
      </c>
      <c r="IF41" s="3" t="str">
        <f t="shared" ca="1" si="8"/>
        <v xml:space="preserve"> </v>
      </c>
      <c r="IG41" s="3">
        <f t="shared" ca="1" si="9"/>
        <v>0</v>
      </c>
      <c r="IH41" s="3" t="str">
        <f t="shared" ca="1" si="10"/>
        <v/>
      </c>
      <c r="II41" s="3" t="str">
        <f t="shared" ca="1" si="30"/>
        <v/>
      </c>
      <c r="IJ41" s="3" t="str">
        <f t="shared" ca="1" si="31"/>
        <v/>
      </c>
      <c r="IQ41" s="5">
        <f t="shared" si="32"/>
        <v>70</v>
      </c>
      <c r="IR41" s="5" t="s">
        <v>12</v>
      </c>
      <c r="IS41" s="5">
        <v>70</v>
      </c>
      <c r="IU41" s="5">
        <f t="shared" ca="1" si="25"/>
        <v>0</v>
      </c>
    </row>
    <row r="42" spans="2:255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IB42" s="3">
        <f t="shared" si="14"/>
        <v>42</v>
      </c>
      <c r="IC42" s="3" t="str">
        <f t="shared" si="6"/>
        <v>AP</v>
      </c>
      <c r="ID42" s="3" t="str">
        <f t="shared" ca="1" si="3"/>
        <v xml:space="preserve"> </v>
      </c>
      <c r="IE42" s="3">
        <f t="shared" ca="1" si="7"/>
        <v>60</v>
      </c>
      <c r="IF42" s="3" t="str">
        <f t="shared" ca="1" si="8"/>
        <v xml:space="preserve"> </v>
      </c>
      <c r="IG42" s="3">
        <f t="shared" ca="1" si="9"/>
        <v>0</v>
      </c>
      <c r="IH42" s="3" t="str">
        <f t="shared" ca="1" si="10"/>
        <v/>
      </c>
      <c r="II42" s="3" t="str">
        <f t="shared" ca="1" si="30"/>
        <v/>
      </c>
      <c r="IJ42" s="3" t="str">
        <f t="shared" ca="1" si="31"/>
        <v/>
      </c>
      <c r="IQ42" s="5">
        <f t="shared" si="32"/>
        <v>71</v>
      </c>
      <c r="IR42" s="5" t="s">
        <v>57</v>
      </c>
      <c r="IS42" s="5">
        <v>71</v>
      </c>
      <c r="IU42" s="5">
        <f t="shared" ca="1" si="25"/>
        <v>0</v>
      </c>
    </row>
    <row r="43" spans="2:255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IB43" s="3">
        <f t="shared" si="14"/>
        <v>43</v>
      </c>
      <c r="IC43" s="3" t="str">
        <f t="shared" si="6"/>
        <v>AQ</v>
      </c>
      <c r="ID43" s="3" t="str">
        <f t="shared" ca="1" si="3"/>
        <v xml:space="preserve"> </v>
      </c>
      <c r="IE43" s="3">
        <f t="shared" ca="1" si="7"/>
        <v>60</v>
      </c>
      <c r="IF43" s="3" t="str">
        <f t="shared" ca="1" si="8"/>
        <v xml:space="preserve"> </v>
      </c>
      <c r="IG43" s="3">
        <f t="shared" ca="1" si="9"/>
        <v>0</v>
      </c>
      <c r="IH43" s="3" t="str">
        <f t="shared" ca="1" si="10"/>
        <v/>
      </c>
      <c r="II43" s="3" t="str">
        <f t="shared" ca="1" si="30"/>
        <v/>
      </c>
      <c r="IJ43" s="3" t="str">
        <f t="shared" ca="1" si="31"/>
        <v/>
      </c>
      <c r="IQ43" s="5">
        <f t="shared" si="32"/>
        <v>72</v>
      </c>
      <c r="IR43" s="5" t="s">
        <v>13</v>
      </c>
      <c r="IS43" s="5">
        <v>72</v>
      </c>
      <c r="IU43" s="5">
        <f t="shared" ca="1" si="25"/>
        <v>0</v>
      </c>
    </row>
    <row r="44" spans="2:255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IB44" s="3">
        <f t="shared" si="14"/>
        <v>44</v>
      </c>
      <c r="IC44" s="3" t="str">
        <f t="shared" si="6"/>
        <v>AR</v>
      </c>
      <c r="ID44" s="3" t="str">
        <f t="shared" ca="1" si="3"/>
        <v xml:space="preserve"> </v>
      </c>
      <c r="IE44" s="3">
        <f t="shared" ca="1" si="7"/>
        <v>60</v>
      </c>
      <c r="IF44" s="3" t="str">
        <f t="shared" ca="1" si="8"/>
        <v xml:space="preserve"> </v>
      </c>
      <c r="IG44" s="3">
        <f t="shared" ca="1" si="9"/>
        <v>0</v>
      </c>
      <c r="IH44" s="3" t="str">
        <f t="shared" ca="1" si="10"/>
        <v/>
      </c>
      <c r="II44" s="3" t="str">
        <f t="shared" ca="1" si="30"/>
        <v/>
      </c>
      <c r="IJ44" s="3" t="str">
        <f t="shared" ca="1" si="31"/>
        <v/>
      </c>
      <c r="IQ44" s="5">
        <f t="shared" si="32"/>
        <v>73</v>
      </c>
      <c r="IR44" s="5" t="s">
        <v>14</v>
      </c>
      <c r="IS44" s="5">
        <v>73</v>
      </c>
      <c r="IU44" s="5">
        <f t="shared" ca="1" si="25"/>
        <v>0</v>
      </c>
    </row>
    <row r="45" spans="2:255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IB45" s="3">
        <f t="shared" si="14"/>
        <v>45</v>
      </c>
      <c r="IC45" s="3" t="str">
        <f t="shared" si="6"/>
        <v>AS</v>
      </c>
      <c r="ID45" s="3" t="str">
        <f t="shared" ca="1" si="3"/>
        <v xml:space="preserve"> </v>
      </c>
      <c r="IE45" s="3">
        <f t="shared" ca="1" si="7"/>
        <v>60</v>
      </c>
      <c r="IF45" s="3" t="str">
        <f t="shared" ca="1" si="8"/>
        <v xml:space="preserve"> </v>
      </c>
      <c r="IG45" s="3">
        <f t="shared" ca="1" si="9"/>
        <v>0</v>
      </c>
      <c r="IH45" s="3" t="str">
        <f t="shared" ca="1" si="10"/>
        <v/>
      </c>
      <c r="II45" s="3" t="str">
        <f t="shared" ca="1" si="30"/>
        <v/>
      </c>
      <c r="IJ45" s="3" t="str">
        <f t="shared" ca="1" si="31"/>
        <v/>
      </c>
      <c r="IQ45" s="5">
        <f t="shared" si="32"/>
        <v>74</v>
      </c>
      <c r="IR45" s="5" t="s">
        <v>15</v>
      </c>
      <c r="IS45" s="5">
        <v>74</v>
      </c>
      <c r="IU45" s="5">
        <f t="shared" ca="1" si="25"/>
        <v>0</v>
      </c>
    </row>
    <row r="46" spans="2:255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IB46" s="3">
        <f t="shared" si="14"/>
        <v>46</v>
      </c>
      <c r="IC46" s="3" t="str">
        <f t="shared" si="6"/>
        <v>AT</v>
      </c>
      <c r="ID46" s="3" t="str">
        <f t="shared" ca="1" si="3"/>
        <v xml:space="preserve"> </v>
      </c>
      <c r="IE46" s="3">
        <f t="shared" ca="1" si="7"/>
        <v>60</v>
      </c>
      <c r="IF46" s="3" t="str">
        <f t="shared" ca="1" si="8"/>
        <v xml:space="preserve"> </v>
      </c>
      <c r="IG46" s="3">
        <f t="shared" ca="1" si="9"/>
        <v>0</v>
      </c>
      <c r="IH46" s="3" t="str">
        <f t="shared" ca="1" si="10"/>
        <v/>
      </c>
      <c r="II46" s="3" t="str">
        <f t="shared" ca="1" si="30"/>
        <v/>
      </c>
      <c r="IJ46" s="3" t="str">
        <f t="shared" ca="1" si="31"/>
        <v/>
      </c>
      <c r="IQ46" s="5">
        <f t="shared" si="32"/>
        <v>75</v>
      </c>
      <c r="IR46" s="5" t="s">
        <v>16</v>
      </c>
      <c r="IS46" s="5">
        <v>75</v>
      </c>
      <c r="IU46" s="5">
        <f t="shared" ca="1" si="25"/>
        <v>0</v>
      </c>
    </row>
    <row r="47" spans="2:255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IB47" s="3">
        <f t="shared" si="14"/>
        <v>47</v>
      </c>
      <c r="IC47" s="3" t="str">
        <f t="shared" si="6"/>
        <v>AU</v>
      </c>
      <c r="ID47" s="3" t="str">
        <f t="shared" ca="1" si="3"/>
        <v xml:space="preserve"> </v>
      </c>
      <c r="IE47" s="3">
        <f t="shared" ca="1" si="7"/>
        <v>60</v>
      </c>
      <c r="IF47" s="3" t="str">
        <f t="shared" ca="1" si="8"/>
        <v xml:space="preserve"> </v>
      </c>
      <c r="IG47" s="3">
        <f t="shared" ca="1" si="9"/>
        <v>0</v>
      </c>
      <c r="IH47" s="3" t="str">
        <f t="shared" ca="1" si="10"/>
        <v/>
      </c>
      <c r="II47" s="3" t="str">
        <f t="shared" ca="1" si="30"/>
        <v/>
      </c>
      <c r="IJ47" s="3" t="str">
        <f t="shared" ca="1" si="31"/>
        <v/>
      </c>
      <c r="IQ47" s="5">
        <f t="shared" si="32"/>
        <v>76</v>
      </c>
      <c r="IR47" s="5" t="s">
        <v>58</v>
      </c>
      <c r="IS47" s="5">
        <v>76</v>
      </c>
      <c r="IU47" s="5">
        <f t="shared" ca="1" si="25"/>
        <v>0</v>
      </c>
    </row>
    <row r="48" spans="2:255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IB48" s="3">
        <f t="shared" si="14"/>
        <v>48</v>
      </c>
      <c r="IC48" s="3" t="str">
        <f t="shared" si="6"/>
        <v>AV</v>
      </c>
      <c r="ID48" s="3" t="str">
        <f t="shared" ca="1" si="3"/>
        <v xml:space="preserve"> </v>
      </c>
      <c r="IE48" s="3">
        <f t="shared" ca="1" si="7"/>
        <v>60</v>
      </c>
      <c r="IF48" s="3" t="str">
        <f t="shared" ca="1" si="8"/>
        <v xml:space="preserve"> </v>
      </c>
      <c r="IG48" s="3">
        <f t="shared" ca="1" si="9"/>
        <v>0</v>
      </c>
      <c r="IH48" s="3" t="str">
        <f t="shared" ca="1" si="10"/>
        <v/>
      </c>
      <c r="II48" s="3" t="str">
        <f t="shared" ca="1" si="30"/>
        <v/>
      </c>
      <c r="IJ48" s="3" t="str">
        <f t="shared" ca="1" si="31"/>
        <v/>
      </c>
      <c r="IQ48" s="5">
        <f t="shared" si="32"/>
        <v>77</v>
      </c>
      <c r="IR48" s="5" t="s">
        <v>59</v>
      </c>
      <c r="IS48" s="5">
        <v>77</v>
      </c>
      <c r="IU48" s="5">
        <f t="shared" ca="1" si="25"/>
        <v>0</v>
      </c>
    </row>
    <row r="49" spans="2:25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IB49" s="3">
        <f t="shared" si="14"/>
        <v>49</v>
      </c>
      <c r="IC49" s="3" t="str">
        <f t="shared" si="6"/>
        <v>AW</v>
      </c>
      <c r="ID49" s="3" t="str">
        <f t="shared" ca="1" si="3"/>
        <v xml:space="preserve"> </v>
      </c>
      <c r="IE49" s="3">
        <f t="shared" ca="1" si="7"/>
        <v>60</v>
      </c>
      <c r="IF49" s="3" t="str">
        <f t="shared" ca="1" si="8"/>
        <v xml:space="preserve"> </v>
      </c>
      <c r="IG49" s="3">
        <f t="shared" ca="1" si="9"/>
        <v>0</v>
      </c>
      <c r="IH49" s="3" t="str">
        <f t="shared" ca="1" si="10"/>
        <v/>
      </c>
      <c r="II49" s="3" t="str">
        <f t="shared" ca="1" si="30"/>
        <v/>
      </c>
      <c r="IJ49" s="3" t="str">
        <f t="shared" ca="1" si="31"/>
        <v/>
      </c>
      <c r="IQ49" s="5">
        <f t="shared" si="32"/>
        <v>78</v>
      </c>
      <c r="IR49" s="5" t="s">
        <v>17</v>
      </c>
      <c r="IS49" s="5">
        <v>78</v>
      </c>
    </row>
    <row r="50" spans="2:253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IB50" s="3">
        <f t="shared" si="14"/>
        <v>50</v>
      </c>
      <c r="IC50" s="3" t="str">
        <f t="shared" si="6"/>
        <v>AX</v>
      </c>
      <c r="ID50" s="3" t="str">
        <f t="shared" ca="1" si="3"/>
        <v xml:space="preserve"> </v>
      </c>
      <c r="IE50" s="3">
        <f t="shared" ca="1" si="7"/>
        <v>60</v>
      </c>
      <c r="IF50" s="3" t="str">
        <f t="shared" ca="1" si="8"/>
        <v xml:space="preserve"> </v>
      </c>
      <c r="IG50" s="3">
        <f t="shared" ca="1" si="9"/>
        <v>0</v>
      </c>
      <c r="IH50" s="3" t="str">
        <f t="shared" ca="1" si="10"/>
        <v/>
      </c>
      <c r="II50" s="3" t="str">
        <f t="shared" ca="1" si="30"/>
        <v/>
      </c>
      <c r="IJ50" s="3" t="str">
        <f t="shared" ca="1" si="31"/>
        <v/>
      </c>
      <c r="IQ50" s="5">
        <f t="shared" si="32"/>
        <v>79</v>
      </c>
      <c r="IR50" s="5" t="s">
        <v>18</v>
      </c>
      <c r="IS50" s="5">
        <v>79</v>
      </c>
    </row>
    <row r="51" spans="2:253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IB51" s="3">
        <f t="shared" si="14"/>
        <v>51</v>
      </c>
      <c r="IC51" s="3" t="str">
        <f t="shared" si="6"/>
        <v>AY</v>
      </c>
      <c r="ID51" s="3" t="str">
        <f t="shared" ca="1" si="3"/>
        <v xml:space="preserve"> </v>
      </c>
      <c r="IE51" s="3">
        <f t="shared" ca="1" si="7"/>
        <v>60</v>
      </c>
      <c r="IF51" s="3" t="str">
        <f t="shared" ca="1" si="8"/>
        <v xml:space="preserve"> </v>
      </c>
      <c r="IG51" s="3">
        <f t="shared" ca="1" si="9"/>
        <v>0</v>
      </c>
      <c r="IH51" s="3" t="str">
        <f t="shared" ca="1" si="10"/>
        <v/>
      </c>
      <c r="II51" s="3" t="str">
        <f t="shared" ca="1" si="30"/>
        <v/>
      </c>
      <c r="IJ51" s="3" t="str">
        <f t="shared" ca="1" si="31"/>
        <v/>
      </c>
      <c r="IQ51" s="5">
        <f>IQ50+1</f>
        <v>80</v>
      </c>
      <c r="IR51" s="5" t="s">
        <v>19</v>
      </c>
      <c r="IS51" s="5">
        <v>80</v>
      </c>
    </row>
    <row r="52" spans="2:253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IB52" s="3">
        <f t="shared" si="14"/>
        <v>52</v>
      </c>
      <c r="IC52" s="3" t="str">
        <f t="shared" si="6"/>
        <v>AZ</v>
      </c>
      <c r="ID52" s="3" t="str">
        <f t="shared" ca="1" si="3"/>
        <v xml:space="preserve"> </v>
      </c>
      <c r="IE52" s="3">
        <f t="shared" ca="1" si="7"/>
        <v>60</v>
      </c>
      <c r="IF52" s="3" t="str">
        <f t="shared" ca="1" si="8"/>
        <v xml:space="preserve"> </v>
      </c>
      <c r="IG52" s="3">
        <f t="shared" ca="1" si="9"/>
        <v>0</v>
      </c>
      <c r="IH52" s="3" t="str">
        <f t="shared" ca="1" si="10"/>
        <v/>
      </c>
      <c r="II52" s="3" t="str">
        <f t="shared" ca="1" si="30"/>
        <v/>
      </c>
      <c r="IJ52" s="3" t="str">
        <f t="shared" ca="1" si="31"/>
        <v/>
      </c>
      <c r="IQ52" s="5">
        <f t="shared" si="32"/>
        <v>81</v>
      </c>
      <c r="IR52" s="5" t="s">
        <v>20</v>
      </c>
      <c r="IS52" s="5">
        <v>81</v>
      </c>
    </row>
    <row r="53" spans="2:253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IB53" s="3">
        <f t="shared" si="14"/>
        <v>53</v>
      </c>
      <c r="IC53" s="3" t="str">
        <f t="shared" si="6"/>
        <v>BA</v>
      </c>
      <c r="ID53" s="3" t="str">
        <f t="shared" ca="1" si="3"/>
        <v xml:space="preserve"> </v>
      </c>
      <c r="IE53" s="3">
        <f t="shared" ca="1" si="7"/>
        <v>60</v>
      </c>
      <c r="IF53" s="3" t="str">
        <f t="shared" ca="1" si="8"/>
        <v xml:space="preserve"> </v>
      </c>
      <c r="IG53" s="3">
        <f t="shared" ca="1" si="9"/>
        <v>0</v>
      </c>
      <c r="IH53" s="3" t="str">
        <f t="shared" ca="1" si="10"/>
        <v/>
      </c>
      <c r="II53" s="3" t="str">
        <f t="shared" ca="1" si="30"/>
        <v/>
      </c>
      <c r="IJ53" s="3" t="str">
        <f t="shared" ca="1" si="31"/>
        <v/>
      </c>
      <c r="IQ53" s="5">
        <f t="shared" si="32"/>
        <v>82</v>
      </c>
      <c r="IR53" s="5" t="s">
        <v>21</v>
      </c>
      <c r="IS53" s="5">
        <v>82</v>
      </c>
    </row>
    <row r="54" spans="2:253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IB54" s="3">
        <f t="shared" si="14"/>
        <v>54</v>
      </c>
      <c r="IC54" s="3" t="str">
        <f t="shared" si="6"/>
        <v>BB</v>
      </c>
      <c r="ID54" s="3" t="str">
        <f t="shared" ca="1" si="3"/>
        <v xml:space="preserve"> </v>
      </c>
      <c r="IE54" s="3">
        <f t="shared" ca="1" si="7"/>
        <v>60</v>
      </c>
      <c r="IF54" s="3" t="str">
        <f t="shared" ca="1" si="8"/>
        <v xml:space="preserve"> </v>
      </c>
      <c r="IG54" s="3">
        <f t="shared" ca="1" si="9"/>
        <v>0</v>
      </c>
      <c r="IH54" s="3" t="str">
        <f t="shared" ca="1" si="10"/>
        <v/>
      </c>
      <c r="II54" s="3" t="str">
        <f t="shared" ca="1" si="30"/>
        <v/>
      </c>
      <c r="IJ54" s="3" t="str">
        <f t="shared" ca="1" si="31"/>
        <v/>
      </c>
      <c r="IQ54" s="5">
        <f t="shared" si="32"/>
        <v>83</v>
      </c>
      <c r="IR54" s="5" t="s">
        <v>22</v>
      </c>
      <c r="IS54" s="5">
        <v>83</v>
      </c>
    </row>
    <row r="55" spans="2:253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IB55" s="3">
        <f t="shared" si="14"/>
        <v>55</v>
      </c>
      <c r="IC55" s="3" t="str">
        <f t="shared" si="6"/>
        <v>BC</v>
      </c>
      <c r="ID55" s="3" t="str">
        <f t="shared" ca="1" si="3"/>
        <v xml:space="preserve"> </v>
      </c>
      <c r="IE55" s="3">
        <f t="shared" ca="1" si="7"/>
        <v>60</v>
      </c>
      <c r="IF55" s="3" t="str">
        <f t="shared" ca="1" si="8"/>
        <v xml:space="preserve"> </v>
      </c>
      <c r="IG55" s="3">
        <f t="shared" ca="1" si="9"/>
        <v>0</v>
      </c>
      <c r="IH55" s="3" t="str">
        <f t="shared" ca="1" si="10"/>
        <v/>
      </c>
      <c r="II55" s="3" t="str">
        <f t="shared" ca="1" si="30"/>
        <v/>
      </c>
      <c r="IJ55" s="3" t="str">
        <f t="shared" ca="1" si="31"/>
        <v/>
      </c>
      <c r="IQ55" s="5">
        <f t="shared" si="32"/>
        <v>84</v>
      </c>
      <c r="IR55" s="5" t="s">
        <v>23</v>
      </c>
      <c r="IS55" s="5">
        <v>84</v>
      </c>
    </row>
    <row r="56" spans="2:253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IB56" s="3">
        <f t="shared" si="14"/>
        <v>56</v>
      </c>
      <c r="IC56" s="3" t="str">
        <f t="shared" si="6"/>
        <v>BD</v>
      </c>
      <c r="ID56" s="3" t="str">
        <f t="shared" ca="1" si="3"/>
        <v xml:space="preserve"> </v>
      </c>
      <c r="IE56" s="3">
        <f t="shared" ca="1" si="7"/>
        <v>60</v>
      </c>
      <c r="IF56" s="3" t="str">
        <f t="shared" ca="1" si="8"/>
        <v xml:space="preserve"> </v>
      </c>
      <c r="IG56" s="3">
        <f t="shared" ca="1" si="9"/>
        <v>0</v>
      </c>
      <c r="IH56" s="3" t="str">
        <f t="shared" ca="1" si="10"/>
        <v/>
      </c>
      <c r="II56" s="3" t="str">
        <f t="shared" ca="1" si="30"/>
        <v/>
      </c>
      <c r="IJ56" s="3" t="str">
        <f t="shared" ca="1" si="31"/>
        <v/>
      </c>
      <c r="IQ56" s="5">
        <f t="shared" si="32"/>
        <v>85</v>
      </c>
      <c r="IR56" s="5" t="s">
        <v>24</v>
      </c>
      <c r="IS56" s="5">
        <v>85</v>
      </c>
    </row>
    <row r="57" spans="2:253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IB57" s="3">
        <f t="shared" si="14"/>
        <v>57</v>
      </c>
      <c r="IC57" s="3" t="str">
        <f t="shared" si="6"/>
        <v>BE</v>
      </c>
      <c r="ID57" s="3" t="str">
        <f t="shared" ca="1" si="3"/>
        <v xml:space="preserve"> </v>
      </c>
      <c r="IE57" s="3">
        <f t="shared" ca="1" si="7"/>
        <v>60</v>
      </c>
      <c r="IF57" s="3" t="str">
        <f t="shared" ca="1" si="8"/>
        <v xml:space="preserve"> </v>
      </c>
      <c r="IG57" s="3">
        <f t="shared" ca="1" si="9"/>
        <v>0</v>
      </c>
      <c r="IH57" s="3" t="str">
        <f t="shared" ca="1" si="10"/>
        <v/>
      </c>
      <c r="II57" s="3" t="str">
        <f t="shared" ca="1" si="30"/>
        <v/>
      </c>
      <c r="IJ57" s="3" t="str">
        <f t="shared" ca="1" si="31"/>
        <v/>
      </c>
      <c r="IQ57" s="5">
        <f t="shared" si="32"/>
        <v>86</v>
      </c>
      <c r="IR57" s="5" t="s">
        <v>25</v>
      </c>
      <c r="IS57" s="5">
        <v>86</v>
      </c>
    </row>
    <row r="58" spans="2:253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IB58" s="3">
        <f t="shared" si="14"/>
        <v>58</v>
      </c>
      <c r="IC58" s="3" t="str">
        <f t="shared" si="6"/>
        <v>BF</v>
      </c>
      <c r="ID58" s="3" t="str">
        <f t="shared" ca="1" si="3"/>
        <v xml:space="preserve"> </v>
      </c>
      <c r="IE58" s="3">
        <f t="shared" ca="1" si="7"/>
        <v>60</v>
      </c>
      <c r="IF58" s="3" t="str">
        <f t="shared" ca="1" si="8"/>
        <v xml:space="preserve"> </v>
      </c>
      <c r="IG58" s="3">
        <f t="shared" ca="1" si="9"/>
        <v>0</v>
      </c>
      <c r="IH58" s="3" t="str">
        <f t="shared" ca="1" si="10"/>
        <v/>
      </c>
      <c r="II58" s="3" t="str">
        <f t="shared" ca="1" si="30"/>
        <v/>
      </c>
      <c r="IJ58" s="3" t="str">
        <f t="shared" ca="1" si="31"/>
        <v/>
      </c>
      <c r="IQ58" s="5">
        <f t="shared" si="32"/>
        <v>87</v>
      </c>
      <c r="IR58" s="5" t="s">
        <v>26</v>
      </c>
      <c r="IS58" s="5">
        <v>87</v>
      </c>
    </row>
    <row r="59" spans="2:253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IB59" s="3">
        <f t="shared" si="14"/>
        <v>59</v>
      </c>
      <c r="IC59" s="3" t="str">
        <f t="shared" si="6"/>
        <v>BG</v>
      </c>
      <c r="ID59" s="3" t="str">
        <f t="shared" ca="1" si="3"/>
        <v xml:space="preserve"> </v>
      </c>
      <c r="IE59" s="3">
        <f t="shared" ca="1" si="7"/>
        <v>60</v>
      </c>
      <c r="IF59" s="3" t="str">
        <f t="shared" ca="1" si="8"/>
        <v xml:space="preserve"> </v>
      </c>
      <c r="IG59" s="3">
        <f t="shared" ca="1" si="9"/>
        <v>0</v>
      </c>
      <c r="IH59" s="3" t="str">
        <f t="shared" ca="1" si="10"/>
        <v/>
      </c>
      <c r="II59" s="3" t="str">
        <f t="shared" ca="1" si="30"/>
        <v/>
      </c>
      <c r="IJ59" s="3" t="str">
        <f t="shared" ca="1" si="31"/>
        <v/>
      </c>
      <c r="IQ59" s="5">
        <f t="shared" si="32"/>
        <v>88</v>
      </c>
      <c r="IR59" s="5" t="s">
        <v>27</v>
      </c>
      <c r="IS59" s="5">
        <v>88</v>
      </c>
    </row>
    <row r="60" spans="2:253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IB60" s="3">
        <f t="shared" si="14"/>
        <v>60</v>
      </c>
      <c r="IC60" s="3" t="str">
        <f t="shared" si="6"/>
        <v>BH</v>
      </c>
      <c r="ID60" s="3" t="str">
        <f t="shared" ca="1" si="3"/>
        <v xml:space="preserve"> </v>
      </c>
      <c r="IE60" s="3">
        <f t="shared" ca="1" si="7"/>
        <v>60</v>
      </c>
      <c r="IF60" s="3" t="str">
        <f t="shared" ca="1" si="8"/>
        <v xml:space="preserve"> </v>
      </c>
      <c r="IG60" s="3">
        <f t="shared" ca="1" si="9"/>
        <v>0</v>
      </c>
      <c r="IH60" s="3" t="str">
        <f t="shared" ca="1" si="10"/>
        <v/>
      </c>
      <c r="II60" s="3" t="str">
        <f t="shared" ca="1" si="30"/>
        <v/>
      </c>
      <c r="IJ60" s="3" t="str">
        <f t="shared" ca="1" si="31"/>
        <v/>
      </c>
      <c r="IQ60" s="5">
        <f t="shared" si="32"/>
        <v>89</v>
      </c>
      <c r="IR60" s="5" t="s">
        <v>28</v>
      </c>
      <c r="IS60" s="5">
        <v>89</v>
      </c>
    </row>
    <row r="61" spans="2:253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IB61" s="3">
        <f t="shared" si="14"/>
        <v>61</v>
      </c>
      <c r="IC61" s="3" t="str">
        <f t="shared" si="6"/>
        <v>BI</v>
      </c>
      <c r="ID61" s="3" t="str">
        <f t="shared" ca="1" si="3"/>
        <v xml:space="preserve"> </v>
      </c>
      <c r="IE61" s="3">
        <f t="shared" ca="1" si="7"/>
        <v>60</v>
      </c>
      <c r="IF61" s="3" t="str">
        <f t="shared" ca="1" si="8"/>
        <v xml:space="preserve"> </v>
      </c>
      <c r="IG61" s="3">
        <f t="shared" ca="1" si="9"/>
        <v>0</v>
      </c>
      <c r="IH61" s="3" t="str">
        <f t="shared" ca="1" si="10"/>
        <v/>
      </c>
      <c r="II61" s="3" t="str">
        <f t="shared" ca="1" si="30"/>
        <v/>
      </c>
      <c r="IJ61" s="3" t="str">
        <f t="shared" ca="1" si="31"/>
        <v/>
      </c>
      <c r="IQ61" s="5">
        <f t="shared" si="32"/>
        <v>90</v>
      </c>
      <c r="IR61" s="5" t="s">
        <v>29</v>
      </c>
      <c r="IS61" s="5">
        <v>90</v>
      </c>
    </row>
    <row r="62" spans="2:253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IB62" s="3">
        <f t="shared" si="14"/>
        <v>62</v>
      </c>
      <c r="IC62" s="3" t="str">
        <f t="shared" si="6"/>
        <v>BJ</v>
      </c>
      <c r="ID62" s="3" t="str">
        <f t="shared" ca="1" si="3"/>
        <v xml:space="preserve"> </v>
      </c>
      <c r="IE62" s="3">
        <f t="shared" ca="1" si="7"/>
        <v>60</v>
      </c>
      <c r="IF62" s="3" t="str">
        <f t="shared" ca="1" si="8"/>
        <v xml:space="preserve"> </v>
      </c>
      <c r="IG62" s="3">
        <f t="shared" ca="1" si="9"/>
        <v>0</v>
      </c>
      <c r="IH62" s="3" t="str">
        <f t="shared" ca="1" si="10"/>
        <v/>
      </c>
      <c r="II62" s="3" t="str">
        <f t="shared" ca="1" si="30"/>
        <v/>
      </c>
      <c r="IJ62" s="3" t="str">
        <f t="shared" ca="1" si="31"/>
        <v xml:space="preserve"> </v>
      </c>
      <c r="IQ62" s="5">
        <f t="shared" si="32"/>
        <v>91</v>
      </c>
      <c r="IR62" s="5" t="s">
        <v>30</v>
      </c>
      <c r="IS62" s="5">
        <v>91</v>
      </c>
    </row>
    <row r="63" spans="2:253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IQ63" s="5">
        <f t="shared" si="32"/>
        <v>92</v>
      </c>
      <c r="IR63" s="5" t="s">
        <v>31</v>
      </c>
      <c r="IS63" s="5">
        <v>92</v>
      </c>
    </row>
    <row r="64" spans="2:253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IQ64" s="5">
        <f t="shared" si="32"/>
        <v>93</v>
      </c>
      <c r="IR64" s="5" t="s">
        <v>32</v>
      </c>
      <c r="IS64" s="5">
        <v>93</v>
      </c>
    </row>
    <row r="65" spans="2:253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IQ65" s="5">
        <f t="shared" si="32"/>
        <v>94</v>
      </c>
      <c r="IR65" s="5" t="s">
        <v>33</v>
      </c>
      <c r="IS65" s="5">
        <v>94</v>
      </c>
    </row>
    <row r="66" spans="2:253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IQ66" s="5">
        <f t="shared" si="32"/>
        <v>95</v>
      </c>
      <c r="IR66" s="5" t="s">
        <v>0</v>
      </c>
      <c r="IS66" s="5">
        <v>95</v>
      </c>
    </row>
    <row r="67" spans="2:253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IQ67" s="5">
        <f t="shared" si="32"/>
        <v>96</v>
      </c>
      <c r="IR67" s="5" t="s">
        <v>34</v>
      </c>
      <c r="IS67" s="5">
        <v>96</v>
      </c>
    </row>
    <row r="68" spans="2:253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IQ68" s="5">
        <f t="shared" si="32"/>
        <v>97</v>
      </c>
      <c r="IR68" s="5" t="s">
        <v>35</v>
      </c>
      <c r="IS68" s="5">
        <v>97</v>
      </c>
    </row>
    <row r="69" spans="2:253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IQ69" s="5">
        <f t="shared" si="32"/>
        <v>98</v>
      </c>
      <c r="IR69" s="5" t="s">
        <v>36</v>
      </c>
      <c r="IS69" s="5">
        <v>98</v>
      </c>
    </row>
    <row r="70" spans="2:253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IQ70" s="5">
        <f t="shared" si="32"/>
        <v>99</v>
      </c>
      <c r="IR70" s="5" t="s">
        <v>37</v>
      </c>
      <c r="IS70" s="5">
        <v>99</v>
      </c>
    </row>
    <row r="71" spans="2:253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IQ71" s="5">
        <f t="shared" si="32"/>
        <v>100</v>
      </c>
      <c r="IR71" s="5" t="s">
        <v>38</v>
      </c>
      <c r="IS71" s="5">
        <v>100</v>
      </c>
    </row>
    <row r="72" spans="2:253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IQ72" s="5">
        <f t="shared" si="32"/>
        <v>101</v>
      </c>
      <c r="IR72" s="5" t="s">
        <v>39</v>
      </c>
      <c r="IS72" s="5">
        <v>101</v>
      </c>
    </row>
    <row r="73" spans="2:253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IQ73" s="5">
        <f t="shared" si="32"/>
        <v>102</v>
      </c>
      <c r="IR73" s="5" t="s">
        <v>40</v>
      </c>
      <c r="IS73" s="5">
        <v>102</v>
      </c>
    </row>
    <row r="74" spans="2:253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IQ74" s="5">
        <f t="shared" si="32"/>
        <v>103</v>
      </c>
      <c r="IR74" s="5" t="s">
        <v>55</v>
      </c>
      <c r="IS74" s="5">
        <v>103</v>
      </c>
    </row>
    <row r="75" spans="2:253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IQ75" s="5">
        <f t="shared" si="32"/>
        <v>104</v>
      </c>
      <c r="IR75" s="5" t="s">
        <v>41</v>
      </c>
      <c r="IS75" s="5">
        <v>104</v>
      </c>
    </row>
    <row r="76" spans="2:253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IQ76" s="5">
        <f t="shared" si="32"/>
        <v>105</v>
      </c>
      <c r="IR76" s="5" t="s">
        <v>42</v>
      </c>
      <c r="IS76" s="5">
        <v>105</v>
      </c>
    </row>
    <row r="77" spans="2:253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IQ77" s="5">
        <f t="shared" si="32"/>
        <v>106</v>
      </c>
      <c r="IR77" s="5" t="s">
        <v>43</v>
      </c>
      <c r="IS77" s="5">
        <v>106</v>
      </c>
    </row>
    <row r="78" spans="2:253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IQ78" s="5">
        <f t="shared" si="32"/>
        <v>107</v>
      </c>
      <c r="IR78" s="5" t="s">
        <v>44</v>
      </c>
      <c r="IS78" s="5">
        <v>107</v>
      </c>
    </row>
    <row r="79" spans="2:253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IQ79" s="5">
        <f t="shared" si="32"/>
        <v>108</v>
      </c>
      <c r="IR79" s="5" t="s">
        <v>1</v>
      </c>
      <c r="IS79" s="5">
        <v>108</v>
      </c>
    </row>
    <row r="80" spans="2:253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IQ80" s="5">
        <f t="shared" si="32"/>
        <v>109</v>
      </c>
      <c r="IR80" s="5" t="s">
        <v>45</v>
      </c>
      <c r="IS80" s="5">
        <v>109</v>
      </c>
    </row>
    <row r="81" spans="2:253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IQ81" s="5">
        <f t="shared" si="32"/>
        <v>110</v>
      </c>
      <c r="IR81" s="5" t="s">
        <v>2</v>
      </c>
      <c r="IS81" s="5">
        <v>110</v>
      </c>
    </row>
    <row r="82" spans="2:253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IQ82" s="5">
        <f t="shared" si="32"/>
        <v>111</v>
      </c>
      <c r="IR82" s="5" t="s">
        <v>3</v>
      </c>
      <c r="IS82" s="5">
        <v>111</v>
      </c>
    </row>
    <row r="83" spans="2:253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IQ83" s="5">
        <f t="shared" si="32"/>
        <v>112</v>
      </c>
      <c r="IR83" s="5" t="s">
        <v>46</v>
      </c>
      <c r="IS83" s="5">
        <v>112</v>
      </c>
    </row>
    <row r="84" spans="2:253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IQ84" s="5">
        <f t="shared" si="32"/>
        <v>113</v>
      </c>
      <c r="IR84" s="5" t="s">
        <v>47</v>
      </c>
      <c r="IS84" s="5">
        <v>113</v>
      </c>
    </row>
    <row r="85" spans="2:253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IQ85" s="5">
        <f t="shared" si="32"/>
        <v>114</v>
      </c>
      <c r="IR85" s="5" t="s">
        <v>48</v>
      </c>
      <c r="IS85" s="5">
        <v>114</v>
      </c>
    </row>
    <row r="86" spans="2:253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IQ86" s="5">
        <f t="shared" si="32"/>
        <v>115</v>
      </c>
      <c r="IR86" s="5" t="s">
        <v>49</v>
      </c>
      <c r="IS86" s="5">
        <v>115</v>
      </c>
    </row>
    <row r="87" spans="2:253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IQ87" s="5">
        <f t="shared" si="32"/>
        <v>116</v>
      </c>
      <c r="IR87" s="5" t="s">
        <v>50</v>
      </c>
      <c r="IS87" s="5">
        <v>116</v>
      </c>
    </row>
    <row r="88" spans="2:253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2:253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2:253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2:253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IR91" s="24" t="s">
        <v>51</v>
      </c>
      <c r="IS91" s="25" t="s">
        <v>52</v>
      </c>
    </row>
    <row r="92" spans="2:253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IR92" s="26" t="s">
        <v>52</v>
      </c>
      <c r="IS92" s="27"/>
    </row>
    <row r="93" spans="2:253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IR93"/>
      <c r="IS93"/>
    </row>
    <row r="94" spans="2:253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IR94"/>
      <c r="IS94"/>
    </row>
    <row r="95" spans="2:253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IR95"/>
      <c r="IS95"/>
    </row>
    <row r="96" spans="2:253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IR96"/>
      <c r="IS96"/>
    </row>
    <row r="97" spans="2:253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IR97"/>
      <c r="IS97"/>
    </row>
    <row r="98" spans="2:253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IR98"/>
      <c r="IS98"/>
    </row>
    <row r="99" spans="2:253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IR99"/>
      <c r="IS99"/>
    </row>
    <row r="100" spans="2:253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IR100"/>
      <c r="IS100"/>
    </row>
    <row r="101" spans="2:253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IR101"/>
      <c r="IS101"/>
    </row>
    <row r="102" spans="2:253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IR102"/>
      <c r="IS102"/>
    </row>
    <row r="103" spans="2:253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IR103"/>
      <c r="IS103"/>
    </row>
    <row r="104" spans="2:253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IR104"/>
      <c r="IS104"/>
    </row>
    <row r="105" spans="2:253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IR105"/>
      <c r="IS105"/>
    </row>
    <row r="106" spans="2:253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IR106"/>
      <c r="IS106"/>
    </row>
    <row r="107" spans="2:253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IR107"/>
      <c r="IS107"/>
    </row>
    <row r="108" spans="2:253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IR108" s="3"/>
      <c r="IS108" s="3"/>
    </row>
    <row r="109" spans="2:253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IR109" s="3"/>
      <c r="IS109" s="3"/>
    </row>
    <row r="110" spans="2:253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IR110" s="3"/>
      <c r="IS110" s="3"/>
    </row>
    <row r="111" spans="2:253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IR111" s="3"/>
      <c r="IS111" s="3"/>
    </row>
    <row r="112" spans="2:253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IR112" s="3"/>
      <c r="IS112" s="3"/>
    </row>
    <row r="113" spans="2:253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IR113" s="3"/>
      <c r="IS113" s="3"/>
    </row>
    <row r="114" spans="2:253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IR114" s="3"/>
      <c r="IS114" s="3"/>
    </row>
    <row r="115" spans="2:253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IR115" s="3"/>
      <c r="IS115" s="3"/>
    </row>
    <row r="116" spans="2:253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IR116" s="3"/>
      <c r="IS116" s="3"/>
    </row>
    <row r="117" spans="2:253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IR117" s="3"/>
      <c r="IS117" s="3"/>
    </row>
    <row r="118" spans="2:253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53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53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53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53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53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53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53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53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53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53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20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20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20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20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20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20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20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20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5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5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5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5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5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5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5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5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5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5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5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</row>
  </sheetData>
  <mergeCells count="1">
    <mergeCell ref="B1:B2"/>
  </mergeCells>
  <phoneticPr fontId="2" type="noConversion"/>
  <dataValidations xWindow="572" yWindow="311" count="2">
    <dataValidation type="list" allowBlank="1" showInputMessage="1" showErrorMessage="1" promptTitle="Select Time Series for Graph" prompt="Choose a Time Series to be Graphed" sqref="D10">
      <formula1>$ID$3:$ID$25</formula1>
    </dataValidation>
    <dataValidation type="list" allowBlank="1" showInputMessage="1" showErrorMessage="1" promptTitle="Select Time Series for Graph" prompt="Choose a Time Series to be Graphed" sqref="D8:D9">
      <formula1>$ID$3:$ID$25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2 A758:XFD1048576 A91:A107 IT91:XFD107 A36:A90 A14:A35 U14:XFD14 DH15:XFD35 A108:A653 P184:XFD653 U84:XFD90 A654:A757 O661:XFD757 U104:IQ107 P654:XFD659 P660:XFD660 DH36:XFD40 DH41:XFD43 U45:XFD48 DH44:XFD44 U49:XFD63 U64:XFD83 U91:IQ103 U108:XFD123 U124:XFD143 A9:C9 A8:C8 E8:XFD8 A4:XFD7 A3:II3 IK3:XFD3 A11 A10:C10 E10:XFD10 U144:XFD163 U164:XFD183 E9:XFD9 A13 U13:XFD13 A12 S12:XFD12 S11:XFD11" emptyCellReference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5"/>
  <sheetViews>
    <sheetView showGridLines="0" showRowColHeaders="0" workbookViewId="0">
      <selection activeCell="D4" sqref="D4"/>
    </sheetView>
  </sheetViews>
  <sheetFormatPr defaultRowHeight="12.75" x14ac:dyDescent="0.2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5" x14ac:dyDescent="0.2">
      <c r="A1" t="s">
        <v>69</v>
      </c>
      <c r="B1" t="s">
        <v>70</v>
      </c>
      <c r="C1" s="1">
        <v>40722.934363425928</v>
      </c>
    </row>
    <row r="2" spans="1:5" x14ac:dyDescent="0.2">
      <c r="A2" t="s">
        <v>71</v>
      </c>
      <c r="B2" t="s">
        <v>72</v>
      </c>
      <c r="C2" s="3" t="s">
        <v>97</v>
      </c>
    </row>
    <row r="3" spans="1:5" x14ac:dyDescent="0.2">
      <c r="A3" t="s">
        <v>67</v>
      </c>
      <c r="B3" t="s">
        <v>72</v>
      </c>
      <c r="C3" s="3" t="s">
        <v>114</v>
      </c>
      <c r="D3" s="3" t="s">
        <v>116</v>
      </c>
      <c r="E3" s="3" t="s">
        <v>115</v>
      </c>
    </row>
    <row r="4" spans="1:5" x14ac:dyDescent="0.2">
      <c r="A4" t="s">
        <v>73</v>
      </c>
      <c r="B4" t="s">
        <v>70</v>
      </c>
      <c r="C4" s="2">
        <v>40695</v>
      </c>
    </row>
    <row r="5" spans="1:5" x14ac:dyDescent="0.2">
      <c r="A5" t="s">
        <v>74</v>
      </c>
      <c r="B5" t="s">
        <v>70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 x14ac:dyDescent="0.2">
      <c r="A1" s="10" t="s">
        <v>78</v>
      </c>
      <c r="B1" s="10" t="s">
        <v>79</v>
      </c>
    </row>
    <row r="2" spans="1:2" x14ac:dyDescent="0.2">
      <c r="A2" s="10" t="s">
        <v>80</v>
      </c>
      <c r="B2" s="10" t="s">
        <v>81</v>
      </c>
    </row>
    <row r="3" spans="1:2" x14ac:dyDescent="0.2">
      <c r="A3" s="10" t="s">
        <v>82</v>
      </c>
      <c r="B3" s="10" t="s">
        <v>83</v>
      </c>
    </row>
    <row r="4" spans="1:2" x14ac:dyDescent="0.2">
      <c r="A4" s="10" t="s">
        <v>84</v>
      </c>
      <c r="B4" s="1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 x14ac:dyDescent="0.2"/>
  <cols>
    <col min="1" max="1" width="5.7109375" bestFit="1" customWidth="1"/>
    <col min="2" max="2" width="49.42578125" bestFit="1" customWidth="1"/>
    <col min="3" max="3" width="2" customWidth="1"/>
  </cols>
  <sheetData>
    <row r="1" spans="1:3" x14ac:dyDescent="0.2">
      <c r="A1" t="s">
        <v>86</v>
      </c>
      <c r="B1" t="s">
        <v>87</v>
      </c>
      <c r="C1">
        <v>0</v>
      </c>
    </row>
    <row r="2" spans="1:3" x14ac:dyDescent="0.2">
      <c r="A2" t="s">
        <v>88</v>
      </c>
      <c r="B2" t="s">
        <v>89</v>
      </c>
      <c r="C2">
        <v>0</v>
      </c>
    </row>
    <row r="3" spans="1:3" x14ac:dyDescent="0.2">
      <c r="A3" t="s">
        <v>90</v>
      </c>
      <c r="B3" t="s">
        <v>91</v>
      </c>
      <c r="C3">
        <v>0</v>
      </c>
    </row>
    <row r="4" spans="1:3" x14ac:dyDescent="0.2">
      <c r="A4" t="s">
        <v>92</v>
      </c>
      <c r="B4" t="s">
        <v>93</v>
      </c>
      <c r="C4">
        <v>0</v>
      </c>
    </row>
    <row r="5" spans="1:3" x14ac:dyDescent="0.2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CT Plan SBOM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vudaychandra</cp:lastModifiedBy>
  <cp:lastPrinted>2007-04-09T19:34:25Z</cp:lastPrinted>
  <dcterms:created xsi:type="dcterms:W3CDTF">2005-03-12T00:59:49Z</dcterms:created>
  <dcterms:modified xsi:type="dcterms:W3CDTF">2013-07-18T09:42:19Z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