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hidePivotFieldList="1" defaultThemeVersion="124226"/>
  <bookViews>
    <workbookView xWindow="180" yWindow="-30" windowWidth="11355" windowHeight="8070" firstSheet="1" activeTab="1"/>
  </bookViews>
  <sheets>
    <sheet name="ReportPeriodMap" sheetId="21" state="hidden" r:id="rId1"/>
    <sheet name="Export Report" sheetId="12" r:id="rId2"/>
    <sheet name="ReportCriteria" sheetId="4" r:id="rId3"/>
    <sheet name="SWMETA2" sheetId="18" state="hidden" r:id="rId4"/>
  </sheets>
  <definedNames>
    <definedName name="CEP">IF(ISERROR(VLOOKUP("Current Effective Period ",ReportCriteria!$A$1:$F$1048569,3,0)),"",VLOOKUP("Current Effective Period ",ReportCriteria!$A$1:$F$1048569,3,0))</definedName>
    <definedName name="ExternalData_1" localSheetId="2">ReportCriteria!$A$1:$H$5</definedName>
    <definedName name="ExternalData_1" localSheetId="0">ReportPeriodMap!$A$1:$AB$1</definedName>
    <definedName name="ExternalData_1" localSheetId="3">SWMETA2!$A$1:$D$1</definedName>
    <definedName name="PIVOTDATA">OFFSET(INDIRECT("Sheet1!$A$1"),0,0,MAX(COUNTA(INDIRECT("Sheet1!$A:$A")),2),COUNTA(INDIRECT("Sheet1!$1:$1")))</definedName>
    <definedName name="_xlnm.Print_Area">#REF!</definedName>
    <definedName name="REPORT_STATUS">IF(ISERROR(LEN(INDIRECT("Ambassador_Data!A1"))&gt;0),"REPORT LOADING . . . ",IF(LEN(INDIRECT("Sheet1!A1048570"))&gt;0,"THE SIZE LIMIT OF THE REPORT HAS BEEN EXCEEDED",""))</definedName>
    <definedName name="ReportName" localSheetId="1">MID(CELL("filename",'Export Report'!XFD1048555),FIND("]",CELL("filename",'Export Report'!XFD1048555))+1, LEN(CELL("filename",'Export Report'!XFD1048555))-FIND("]",CELL("filename",'Export Report'!XFD1048555)))</definedName>
    <definedName name="SW_CURRENCY_TYPE">MATCH(1,SWMETA2!$C:$C,0)</definedName>
    <definedName name="SW_META2_CURRENCY" localSheetId="1">IF(ISERROR(SW_CURRENCY_TYPE),"",INDEX(SWMETA2!$B:$B,SW_CURRENCY_TYPE)&amp;" ("&amp;INDEX(SWMETA2!$A:$A,SW_CURRENCY_TYPE)&amp;")")</definedName>
    <definedName name="TEMPLATE_VERSION">"5.1"</definedName>
  </definedNames>
  <calcPr calcId="145621"/>
  <pivotCaches>
    <pivotCache cacheId="40" r:id="rId5"/>
  </pivotCaches>
  <fileRecoveryPr autoRecover="0"/>
</workbook>
</file>

<file path=xl/calcChain.xml><?xml version="1.0" encoding="utf-8"?>
<calcChain xmlns="http://schemas.openxmlformats.org/spreadsheetml/2006/main">
  <c r="G20" i="12" l="1"/>
  <c r="G1" i="12" s="1"/>
  <c r="A1" i="12"/>
  <c r="C1" i="12"/>
  <c r="E1" i="12"/>
  <c r="H1" i="12"/>
  <c r="I1" i="12"/>
  <c r="J1" i="12"/>
  <c r="K1" i="12"/>
  <c r="L1" i="12"/>
  <c r="M1" i="12"/>
  <c r="N1" i="12"/>
  <c r="O1" i="12"/>
  <c r="P1" i="12"/>
  <c r="Q1" i="12"/>
  <c r="R1" i="12"/>
  <c r="S1" i="12"/>
  <c r="T1" i="12"/>
  <c r="U1" i="12"/>
  <c r="V1" i="12"/>
  <c r="W1" i="12"/>
  <c r="X1" i="12"/>
  <c r="Y1" i="12"/>
  <c r="Z1" i="12"/>
  <c r="AA1" i="12"/>
  <c r="AB1" i="12"/>
  <c r="AC1" i="12"/>
  <c r="AD1" i="12"/>
  <c r="AE1" i="12"/>
  <c r="AF1" i="12"/>
  <c r="AG1" i="12"/>
  <c r="AH1" i="12"/>
  <c r="AI1" i="12"/>
  <c r="AJ1" i="12"/>
  <c r="AK1" i="12"/>
  <c r="AL1" i="12"/>
  <c r="AM1" i="12"/>
  <c r="AN1" i="12"/>
  <c r="AO1" i="12"/>
  <c r="AP1" i="12"/>
  <c r="AQ1" i="12"/>
  <c r="AR1" i="12"/>
  <c r="AS1" i="12"/>
  <c r="B2" i="12"/>
  <c r="B1" i="12" s="1"/>
  <c r="ID2" i="12"/>
  <c r="IB3" i="12" s="1"/>
  <c r="IC3" i="12" s="1"/>
  <c r="BA5" i="12"/>
  <c r="BA20" i="12" s="1"/>
  <c r="BA6" i="12"/>
  <c r="BA21" i="12" s="1"/>
  <c r="BA7" i="12"/>
  <c r="BA22" i="12" s="1"/>
  <c r="IQ36" i="12"/>
  <c r="IQ37" i="12" s="1"/>
  <c r="IQ38" i="12" s="1"/>
  <c r="IQ39" i="12" s="1"/>
  <c r="IQ40" i="12" s="1"/>
  <c r="IQ41" i="12" s="1"/>
  <c r="IQ42" i="12" s="1"/>
  <c r="IQ43" i="12" s="1"/>
  <c r="IQ44" i="12" s="1"/>
  <c r="IQ45" i="12" s="1"/>
  <c r="IQ46" i="12" s="1"/>
  <c r="IQ47" i="12" s="1"/>
  <c r="IQ48" i="12" s="1"/>
  <c r="IQ49" i="12" s="1"/>
  <c r="IQ50" i="12" s="1"/>
  <c r="IQ51" i="12" s="1"/>
  <c r="IQ52" i="12" s="1"/>
  <c r="IQ53" i="12" s="1"/>
  <c r="IQ54" i="12" s="1"/>
  <c r="IQ55" i="12" s="1"/>
  <c r="IQ56" i="12" s="1"/>
  <c r="IQ57" i="12" s="1"/>
  <c r="IQ58" i="12" s="1"/>
  <c r="IQ59" i="12" s="1"/>
  <c r="IQ60" i="12" s="1"/>
  <c r="IQ61" i="12" s="1"/>
  <c r="IQ62" i="12" s="1"/>
  <c r="IQ63" i="12" s="1"/>
  <c r="IQ64" i="12" s="1"/>
  <c r="IQ65" i="12" s="1"/>
  <c r="IQ66" i="12" s="1"/>
  <c r="IQ67" i="12" s="1"/>
  <c r="IQ68" i="12" s="1"/>
  <c r="IQ69" i="12" s="1"/>
  <c r="IQ70" i="12" s="1"/>
  <c r="IQ71" i="12" s="1"/>
  <c r="IQ72" i="12" s="1"/>
  <c r="IQ73" i="12" s="1"/>
  <c r="IQ74" i="12" s="1"/>
  <c r="IQ75" i="12" s="1"/>
  <c r="IQ76" i="12" s="1"/>
  <c r="IQ77" i="12" s="1"/>
  <c r="IQ78" i="12" s="1"/>
  <c r="IQ79" i="12" s="1"/>
  <c r="IQ80" i="12" s="1"/>
  <c r="IQ81" i="12" s="1"/>
  <c r="IQ82" i="12" s="1"/>
  <c r="IQ83" i="12" s="1"/>
  <c r="IQ84" i="12" s="1"/>
  <c r="IQ85" i="12" s="1"/>
  <c r="IQ86" i="12" s="1"/>
  <c r="IQ87" i="12" s="1"/>
  <c r="IV1" i="12"/>
  <c r="IU1" i="12"/>
  <c r="D19" i="12"/>
  <c r="ID3" i="12"/>
  <c r="F19" i="12"/>
  <c r="IF3" i="12" l="1"/>
  <c r="IH3" i="12"/>
  <c r="IB4" i="12"/>
  <c r="IC4" i="12" s="1"/>
  <c r="F1" i="12"/>
  <c r="D1" i="12"/>
  <c r="IB5" i="12" l="1"/>
  <c r="IC5" i="12" s="1"/>
  <c r="IS19" i="12"/>
  <c r="ID4" i="12"/>
  <c r="IF4" i="12" l="1"/>
  <c r="IH4" i="12"/>
  <c r="IB6" i="12"/>
  <c r="IC6" i="12" s="1"/>
  <c r="IT19" i="12"/>
  <c r="BC1" i="12" s="1"/>
  <c r="IS33" i="12"/>
  <c r="IS25" i="12"/>
  <c r="IS28" i="12"/>
  <c r="ID5" i="12"/>
  <c r="IS23" i="12"/>
  <c r="IS30" i="12"/>
  <c r="IS24" i="12"/>
  <c r="IS32" i="12"/>
  <c r="IS26" i="12"/>
  <c r="IS27" i="12"/>
  <c r="IS29" i="12"/>
  <c r="IS31" i="12"/>
  <c r="IS22" i="12"/>
  <c r="IF5" i="12" l="1"/>
  <c r="IH5" i="12"/>
  <c r="IB7" i="12"/>
  <c r="IC7" i="12" s="1"/>
  <c r="IT28" i="12"/>
  <c r="IT29" i="12"/>
  <c r="IT26" i="12"/>
  <c r="IT23" i="12"/>
  <c r="IT32" i="12"/>
  <c r="IT30" i="12"/>
  <c r="IT27" i="12"/>
  <c r="IT25" i="12"/>
  <c r="IT31" i="12"/>
  <c r="IT24" i="12"/>
  <c r="IT33" i="12"/>
  <c r="IS20" i="12"/>
  <c r="IT22" i="12"/>
  <c r="ID6" i="12"/>
  <c r="IF6" i="12" l="1"/>
  <c r="IH6" i="12"/>
  <c r="IB8" i="12"/>
  <c r="IC8" i="12" s="1"/>
  <c r="IT20" i="12"/>
  <c r="AY2" i="12" s="1"/>
  <c r="BC2" i="12" s="1"/>
  <c r="BD2" i="12" s="1"/>
  <c r="BJ17" i="12"/>
  <c r="BR17" i="12"/>
  <c r="BZ17" i="12"/>
  <c r="CH17" i="12"/>
  <c r="CP17" i="12"/>
  <c r="BC17" i="12"/>
  <c r="BK17" i="12"/>
  <c r="BS17" i="12"/>
  <c r="CA17" i="12"/>
  <c r="CI17" i="12"/>
  <c r="CQ17" i="12"/>
  <c r="BH17" i="12"/>
  <c r="BX17" i="12"/>
  <c r="CN17" i="12"/>
  <c r="BI17" i="12"/>
  <c r="BY17" i="12"/>
  <c r="CO17" i="12"/>
  <c r="BD17" i="12"/>
  <c r="BT17" i="12"/>
  <c r="CJ17" i="12"/>
  <c r="BE17" i="12"/>
  <c r="BU17" i="12"/>
  <c r="CK17" i="12"/>
  <c r="BN17" i="12"/>
  <c r="CD17" i="12"/>
  <c r="CT17" i="12"/>
  <c r="BO17" i="12"/>
  <c r="CE17" i="12"/>
  <c r="CU17" i="12"/>
  <c r="CF17" i="12"/>
  <c r="BQ17" i="12"/>
  <c r="CW17" i="12"/>
  <c r="CB17" i="12"/>
  <c r="BM17" i="12"/>
  <c r="CS17" i="12"/>
  <c r="BF17" i="12"/>
  <c r="BV17" i="12"/>
  <c r="CL17" i="12"/>
  <c r="BG17" i="12"/>
  <c r="BW17" i="12"/>
  <c r="CM17" i="12"/>
  <c r="BP17" i="12"/>
  <c r="CV17" i="12"/>
  <c r="CG17" i="12"/>
  <c r="BL17" i="12"/>
  <c r="CR17" i="12"/>
  <c r="CC17" i="12"/>
  <c r="IU37" i="12"/>
  <c r="IU22" i="12"/>
  <c r="IU39" i="12"/>
  <c r="IU33" i="12"/>
  <c r="IU40" i="12"/>
  <c r="IU35" i="12"/>
  <c r="IU31" i="12"/>
  <c r="IU43" i="12"/>
  <c r="IU27" i="12"/>
  <c r="ID7" i="12"/>
  <c r="IU20" i="12"/>
  <c r="IU41" i="12"/>
  <c r="IU45" i="12"/>
  <c r="IU34" i="12"/>
  <c r="IU44" i="12"/>
  <c r="IU46" i="12"/>
  <c r="IU26" i="12"/>
  <c r="IU24" i="12"/>
  <c r="IU21" i="12"/>
  <c r="IU19" i="12"/>
  <c r="IU32" i="12"/>
  <c r="IU36" i="12"/>
  <c r="IU29" i="12"/>
  <c r="IU47" i="12"/>
  <c r="IU28" i="12"/>
  <c r="IU48" i="12"/>
  <c r="IU30" i="12"/>
  <c r="IU38" i="12"/>
  <c r="IU42" i="12"/>
  <c r="IU25" i="12"/>
  <c r="IU23" i="12"/>
  <c r="IF7" i="12" l="1"/>
  <c r="IH7" i="12"/>
  <c r="IB9" i="12"/>
  <c r="IC9" i="12" s="1"/>
  <c r="BC9" i="12"/>
  <c r="BC18" i="12" s="1"/>
  <c r="BD9" i="12"/>
  <c r="BE2" i="12"/>
  <c r="ID8" i="12"/>
  <c r="BC22" i="12"/>
  <c r="IF8" i="12" l="1"/>
  <c r="IH8" i="12"/>
  <c r="IB10" i="12"/>
  <c r="IC10" i="12" s="1"/>
  <c r="BD18" i="12"/>
  <c r="BE9" i="12"/>
  <c r="BF2" i="12"/>
  <c r="BC21" i="12"/>
  <c r="BD10" i="12"/>
  <c r="BC20" i="12"/>
  <c r="BC10" i="12"/>
  <c r="ID9" i="12"/>
  <c r="BD22" i="12"/>
  <c r="IF9" i="12" l="1"/>
  <c r="IH9" i="12"/>
  <c r="BC19" i="12"/>
  <c r="BC4" i="12"/>
  <c r="BD4" i="12"/>
  <c r="IB11" i="12"/>
  <c r="IC11" i="12" s="1"/>
  <c r="BD19" i="12"/>
  <c r="BE18" i="12"/>
  <c r="BF9" i="12"/>
  <c r="BG2" i="12"/>
  <c r="BD21" i="12"/>
  <c r="ID10" i="12"/>
  <c r="BD20" i="12"/>
  <c r="BE10" i="12"/>
  <c r="BE20" i="12"/>
  <c r="IF10" i="12" l="1"/>
  <c r="IH10" i="12"/>
  <c r="IB12" i="12"/>
  <c r="IC12" i="12" s="1"/>
  <c r="BE19" i="12"/>
  <c r="BG9" i="12"/>
  <c r="BH2" i="12"/>
  <c r="BF18" i="12"/>
  <c r="BF10" i="12"/>
  <c r="ID11" i="12"/>
  <c r="BF21" i="12"/>
  <c r="BE22" i="12"/>
  <c r="BE21" i="12"/>
  <c r="IF11" i="12" l="1"/>
  <c r="IH11" i="12"/>
  <c r="IB13" i="12"/>
  <c r="IC13" i="12" s="1"/>
  <c r="BF19" i="12"/>
  <c r="BG18" i="12"/>
  <c r="BI2" i="12"/>
  <c r="BH9" i="12"/>
  <c r="BG10" i="12"/>
  <c r="BF20" i="12"/>
  <c r="ID12" i="12"/>
  <c r="BF22" i="12"/>
  <c r="BG20" i="12"/>
  <c r="IF12" i="12" l="1"/>
  <c r="IH12" i="12"/>
  <c r="BE4" i="12"/>
  <c r="IB14" i="12"/>
  <c r="IC14" i="12" s="1"/>
  <c r="BG19" i="12"/>
  <c r="BH18" i="12"/>
  <c r="BJ2" i="12"/>
  <c r="BI9" i="12"/>
  <c r="BH10" i="12"/>
  <c r="BG21" i="12"/>
  <c r="ID13" i="12"/>
  <c r="BG22" i="12"/>
  <c r="BH21" i="12"/>
  <c r="IF13" i="12" l="1"/>
  <c r="IH13" i="12"/>
  <c r="BF4" i="12"/>
  <c r="IB15" i="12"/>
  <c r="IC15" i="12" s="1"/>
  <c r="BH19" i="12"/>
  <c r="BJ9" i="12"/>
  <c r="BK2" i="12"/>
  <c r="BI18" i="12"/>
  <c r="BH22" i="12"/>
  <c r="ID14" i="12"/>
  <c r="BH20" i="12"/>
  <c r="BI20" i="12"/>
  <c r="BI10" i="12"/>
  <c r="IF14" i="12" l="1"/>
  <c r="IH14" i="12"/>
  <c r="BG4" i="12"/>
  <c r="IB16" i="12"/>
  <c r="IC16" i="12" s="1"/>
  <c r="BI19" i="12"/>
  <c r="BJ18" i="12"/>
  <c r="BK9" i="12"/>
  <c r="BL2" i="12"/>
  <c r="ID15" i="12"/>
  <c r="BJ10" i="12"/>
  <c r="BI21" i="12"/>
  <c r="BI22" i="12"/>
  <c r="BJ22" i="12"/>
  <c r="IF15" i="12" l="1"/>
  <c r="IH15" i="12"/>
  <c r="BH4" i="12"/>
  <c r="IB17" i="12"/>
  <c r="IC17" i="12" s="1"/>
  <c r="BJ19" i="12"/>
  <c r="BK18" i="12"/>
  <c r="BL9" i="12"/>
  <c r="BM2" i="12"/>
  <c r="ID16" i="12"/>
  <c r="BJ21" i="12"/>
  <c r="BJ20" i="12"/>
  <c r="BK10" i="12"/>
  <c r="BK21" i="12"/>
  <c r="IF16" i="12" l="1"/>
  <c r="IH16" i="12"/>
  <c r="BI4" i="12"/>
  <c r="IB18" i="12"/>
  <c r="IC18" i="12" s="1"/>
  <c r="BK19" i="12"/>
  <c r="BL18" i="12"/>
  <c r="BM9" i="12"/>
  <c r="BN2" i="12"/>
  <c r="ID17" i="12"/>
  <c r="BK22" i="12"/>
  <c r="BL10" i="12"/>
  <c r="BK20" i="12"/>
  <c r="BL21" i="12"/>
  <c r="IF17" i="12" l="1"/>
  <c r="IH17" i="12"/>
  <c r="BJ4" i="12"/>
  <c r="IB19" i="12"/>
  <c r="IC19" i="12" s="1"/>
  <c r="BL19" i="12"/>
  <c r="BM18" i="12"/>
  <c r="BN9" i="12"/>
  <c r="BO2" i="12"/>
  <c r="BM10" i="12"/>
  <c r="BL20" i="12"/>
  <c r="ID18" i="12"/>
  <c r="BL22" i="12"/>
  <c r="BM22" i="12"/>
  <c r="IF18" i="12" l="1"/>
  <c r="IH18" i="12"/>
  <c r="BK4" i="12"/>
  <c r="IB20" i="12"/>
  <c r="IC20" i="12" s="1"/>
  <c r="BM19" i="12"/>
  <c r="BN18" i="12"/>
  <c r="BO9" i="12"/>
  <c r="BP2" i="12"/>
  <c r="BM20" i="12"/>
  <c r="ID19" i="12"/>
  <c r="BM21" i="12"/>
  <c r="BN10" i="12"/>
  <c r="BN21" i="12"/>
  <c r="IF19" i="12" l="1"/>
  <c r="IH19" i="12"/>
  <c r="BL4" i="12"/>
  <c r="IB21" i="12"/>
  <c r="IC21" i="12" s="1"/>
  <c r="BN19" i="12"/>
  <c r="BO18" i="12"/>
  <c r="BP9" i="12"/>
  <c r="BQ2" i="12"/>
  <c r="ID20" i="12"/>
  <c r="BN22" i="12"/>
  <c r="BO10" i="12"/>
  <c r="BN20" i="12"/>
  <c r="BO21" i="12"/>
  <c r="IF20" i="12" l="1"/>
  <c r="IH20" i="12"/>
  <c r="BM4" i="12"/>
  <c r="IB22" i="12"/>
  <c r="IC22" i="12" s="1"/>
  <c r="BO19" i="12"/>
  <c r="BP18" i="12"/>
  <c r="BQ9" i="12"/>
  <c r="BR2" i="12"/>
  <c r="ID21" i="12"/>
  <c r="BO22" i="12"/>
  <c r="BP10" i="12"/>
  <c r="BO20" i="12"/>
  <c r="BP20" i="12"/>
  <c r="IF21" i="12" l="1"/>
  <c r="IH21" i="12"/>
  <c r="BN4" i="12"/>
  <c r="IB23" i="12"/>
  <c r="IC23" i="12" s="1"/>
  <c r="BP19" i="12"/>
  <c r="BQ18" i="12"/>
  <c r="BR9" i="12"/>
  <c r="BS2" i="12"/>
  <c r="BQ10" i="12"/>
  <c r="ID22" i="12"/>
  <c r="BP21" i="12"/>
  <c r="BP22" i="12"/>
  <c r="BQ21" i="12"/>
  <c r="IF22" i="12" l="1"/>
  <c r="IH22" i="12"/>
  <c r="BO4" i="12"/>
  <c r="IB24" i="12"/>
  <c r="IC24" i="12" s="1"/>
  <c r="BQ19" i="12"/>
  <c r="BR18" i="12"/>
  <c r="BS9" i="12"/>
  <c r="BT2" i="12"/>
  <c r="BR10" i="12"/>
  <c r="ID23" i="12"/>
  <c r="BQ20" i="12"/>
  <c r="BR22" i="12"/>
  <c r="BQ22" i="12"/>
  <c r="BR20" i="12"/>
  <c r="IF23" i="12" l="1"/>
  <c r="IH23" i="12"/>
  <c r="BP4" i="12"/>
  <c r="IB25" i="12"/>
  <c r="BR19" i="12"/>
  <c r="BS18" i="12"/>
  <c r="BT9" i="12"/>
  <c r="BU2" i="12"/>
  <c r="BS20" i="12"/>
  <c r="BR21" i="12"/>
  <c r="BS10" i="12"/>
  <c r="ID24" i="12"/>
  <c r="IF24" i="12" l="1"/>
  <c r="IH24" i="12"/>
  <c r="IC25" i="12"/>
  <c r="IB26" i="12"/>
  <c r="BQ4" i="12"/>
  <c r="BS19" i="12"/>
  <c r="BT18" i="12"/>
  <c r="BU9" i="12"/>
  <c r="BV2" i="12"/>
  <c r="BT10" i="12"/>
  <c r="BS22" i="12"/>
  <c r="ID25" i="12"/>
  <c r="BS21" i="12"/>
  <c r="BT21" i="12"/>
  <c r="IF25" i="12" l="1"/>
  <c r="IH25" i="12"/>
  <c r="IC26" i="12"/>
  <c r="IB27" i="12"/>
  <c r="BR4" i="12"/>
  <c r="BT19" i="12"/>
  <c r="BU18" i="12"/>
  <c r="BV9" i="12"/>
  <c r="BW2" i="12"/>
  <c r="BT22" i="12"/>
  <c r="BU21" i="12"/>
  <c r="BU10" i="12"/>
  <c r="BT20" i="12"/>
  <c r="ID26" i="12"/>
  <c r="IF26" i="12" l="1"/>
  <c r="IH26" i="12"/>
  <c r="IC27" i="12"/>
  <c r="IB28" i="12"/>
  <c r="BS4" i="12"/>
  <c r="BU19" i="12"/>
  <c r="BV18" i="12"/>
  <c r="BW9" i="12"/>
  <c r="BX2" i="12"/>
  <c r="BU22" i="12"/>
  <c r="BU20" i="12"/>
  <c r="BV10" i="12"/>
  <c r="BV20" i="12"/>
  <c r="ID27" i="12"/>
  <c r="IF27" i="12" l="1"/>
  <c r="IH27" i="12"/>
  <c r="IC28" i="12"/>
  <c r="IB29" i="12"/>
  <c r="BT4" i="12"/>
  <c r="BV19" i="12"/>
  <c r="BW18" i="12"/>
  <c r="BX9" i="12"/>
  <c r="BY2" i="12"/>
  <c r="BV22" i="12"/>
  <c r="ID28" i="12"/>
  <c r="BW10" i="12"/>
  <c r="BV21" i="12"/>
  <c r="BW22" i="12"/>
  <c r="BW21" i="12"/>
  <c r="IF28" i="12" l="1"/>
  <c r="IH28" i="12"/>
  <c r="IC29" i="12"/>
  <c r="IB30" i="12"/>
  <c r="BU4" i="12"/>
  <c r="BW19" i="12"/>
  <c r="BX18" i="12"/>
  <c r="BY9" i="12"/>
  <c r="BZ2" i="12"/>
  <c r="BX10" i="12"/>
  <c r="ID29" i="12"/>
  <c r="BW20" i="12"/>
  <c r="BX22" i="12"/>
  <c r="IF29" i="12" l="1"/>
  <c r="IH29" i="12"/>
  <c r="IC30" i="12"/>
  <c r="IB31" i="12"/>
  <c r="BV4" i="12"/>
  <c r="BX19" i="12"/>
  <c r="BY18" i="12"/>
  <c r="BZ9" i="12"/>
  <c r="CA2" i="12"/>
  <c r="BX20" i="12"/>
  <c r="BX21" i="12"/>
  <c r="BY10" i="12"/>
  <c r="BY22" i="12"/>
  <c r="ID30" i="12"/>
  <c r="IF30" i="12" l="1"/>
  <c r="IH30" i="12"/>
  <c r="IC31" i="12"/>
  <c r="IB32" i="12"/>
  <c r="BW4" i="12"/>
  <c r="BY19" i="12"/>
  <c r="BZ18" i="12"/>
  <c r="CA9" i="12"/>
  <c r="CB2" i="12"/>
  <c r="BY21" i="12"/>
  <c r="BZ10" i="12"/>
  <c r="BY20" i="12"/>
  <c r="BZ22" i="12"/>
  <c r="ID31" i="12"/>
  <c r="IF31" i="12" l="1"/>
  <c r="IH31" i="12"/>
  <c r="IC32" i="12"/>
  <c r="IB33" i="12"/>
  <c r="BX4" i="12"/>
  <c r="BZ19" i="12"/>
  <c r="CA18" i="12"/>
  <c r="CB9" i="12"/>
  <c r="CC2" i="12"/>
  <c r="BZ21" i="12"/>
  <c r="CA10" i="12"/>
  <c r="CA20" i="12"/>
  <c r="ID32" i="12"/>
  <c r="BZ20" i="12"/>
  <c r="IF32" i="12" l="1"/>
  <c r="IH32" i="12"/>
  <c r="IC33" i="12"/>
  <c r="IB34" i="12"/>
  <c r="BY4" i="12"/>
  <c r="CA19" i="12"/>
  <c r="BC7" i="12" s="1"/>
  <c r="CB18" i="12"/>
  <c r="CC9" i="12"/>
  <c r="CD2" i="12"/>
  <c r="BX5" i="12"/>
  <c r="BX7" i="12"/>
  <c r="BX6" i="12"/>
  <c r="CA21" i="12"/>
  <c r="CA22" i="12"/>
  <c r="CB10" i="12"/>
  <c r="CB22" i="12"/>
  <c r="ID33" i="12"/>
  <c r="IF33" i="12" l="1"/>
  <c r="IH33" i="12"/>
  <c r="IC34" i="12"/>
  <c r="IB35" i="12"/>
  <c r="BZ4" i="12"/>
  <c r="BU6" i="12"/>
  <c r="BR6" i="12"/>
  <c r="BS6" i="12"/>
  <c r="BR5" i="12"/>
  <c r="BV7" i="12"/>
  <c r="BU5" i="12"/>
  <c r="BT5" i="12"/>
  <c r="BQ5" i="12"/>
  <c r="BO5" i="12"/>
  <c r="BN5" i="12"/>
  <c r="BK5" i="12"/>
  <c r="BH5" i="12"/>
  <c r="BG5" i="12"/>
  <c r="BE5" i="12"/>
  <c r="BC5" i="12"/>
  <c r="BO6" i="12"/>
  <c r="BN6" i="12"/>
  <c r="BK6" i="12"/>
  <c r="BJ6" i="12"/>
  <c r="BH6" i="12"/>
  <c r="BG6" i="12"/>
  <c r="BC6" i="12"/>
  <c r="BQ7" i="12"/>
  <c r="BO7" i="12"/>
  <c r="BM7" i="12"/>
  <c r="BK7" i="12"/>
  <c r="BH7" i="12"/>
  <c r="BG7" i="12"/>
  <c r="BE7" i="12"/>
  <c r="BW6" i="12"/>
  <c r="BW5" i="12"/>
  <c r="BT7" i="12"/>
  <c r="BW7" i="12"/>
  <c r="BR7" i="12"/>
  <c r="BT6" i="12"/>
  <c r="BS7" i="12"/>
  <c r="BV6" i="12"/>
  <c r="BV5" i="12"/>
  <c r="BS5" i="12"/>
  <c r="BU7" i="12"/>
  <c r="BP5" i="12"/>
  <c r="BM5" i="12"/>
  <c r="BL5" i="12"/>
  <c r="BJ5" i="12"/>
  <c r="BI5" i="12"/>
  <c r="BF5" i="12"/>
  <c r="BD5" i="12"/>
  <c r="BQ6" i="12"/>
  <c r="BP6" i="12"/>
  <c r="BL6" i="12"/>
  <c r="BM6" i="12"/>
  <c r="BI6" i="12"/>
  <c r="BF6" i="12"/>
  <c r="BE6" i="12"/>
  <c r="BD6" i="12"/>
  <c r="BP7" i="12"/>
  <c r="BN7" i="12"/>
  <c r="BL7" i="12"/>
  <c r="BJ7" i="12"/>
  <c r="BI7" i="12"/>
  <c r="BF7" i="12"/>
  <c r="BD7" i="12"/>
  <c r="CB19" i="12"/>
  <c r="CC18" i="12"/>
  <c r="CD9" i="12"/>
  <c r="CE2" i="12"/>
  <c r="BY7" i="12"/>
  <c r="BY6" i="12"/>
  <c r="BY5" i="12"/>
  <c r="CB21" i="12"/>
  <c r="CC10" i="12"/>
  <c r="CB20" i="12"/>
  <c r="ID34" i="12"/>
  <c r="CC22" i="12"/>
  <c r="IF34" i="12" l="1"/>
  <c r="IH34" i="12"/>
  <c r="IC35" i="12"/>
  <c r="IB36" i="12"/>
  <c r="CA4" i="12"/>
  <c r="CC19" i="12"/>
  <c r="CD18" i="12"/>
  <c r="CE9" i="12"/>
  <c r="CF2" i="12"/>
  <c r="BZ5" i="12"/>
  <c r="BZ7" i="12"/>
  <c r="BZ6" i="12"/>
  <c r="CC21" i="12"/>
  <c r="CC20" i="12"/>
  <c r="CD10" i="12"/>
  <c r="ID35" i="12"/>
  <c r="CD22" i="12"/>
  <c r="IF35" i="12" l="1"/>
  <c r="IH35" i="12"/>
  <c r="IC36" i="12"/>
  <c r="IB37" i="12"/>
  <c r="CB4" i="12"/>
  <c r="CD19" i="12"/>
  <c r="CE18" i="12"/>
  <c r="CF9" i="12"/>
  <c r="CG2" i="12"/>
  <c r="CA7" i="12"/>
  <c r="CA6" i="12"/>
  <c r="CA5" i="12"/>
  <c r="CE10" i="12"/>
  <c r="CE22" i="12"/>
  <c r="CD21" i="12"/>
  <c r="CD20" i="12"/>
  <c r="ID36" i="12"/>
  <c r="IF36" i="12" l="1"/>
  <c r="IH36" i="12"/>
  <c r="IC37" i="12"/>
  <c r="IB38" i="12"/>
  <c r="CC4" i="12"/>
  <c r="CE19" i="12"/>
  <c r="CF18" i="12"/>
  <c r="CG9" i="12"/>
  <c r="CH2" i="12"/>
  <c r="CB5" i="12"/>
  <c r="CB7" i="12"/>
  <c r="CB6" i="12"/>
  <c r="CE21" i="12"/>
  <c r="CF20" i="12"/>
  <c r="CE20" i="12"/>
  <c r="CF10" i="12"/>
  <c r="ID37" i="12"/>
  <c r="IF37" i="12" l="1"/>
  <c r="IH37" i="12"/>
  <c r="IC38" i="12"/>
  <c r="IB39" i="12"/>
  <c r="CD4" i="12"/>
  <c r="CF19" i="12"/>
  <c r="CG18" i="12"/>
  <c r="CI2" i="12"/>
  <c r="CH9" i="12"/>
  <c r="CC7" i="12"/>
  <c r="CC6" i="12"/>
  <c r="CC5" i="12"/>
  <c r="CG10" i="12"/>
  <c r="CF21" i="12"/>
  <c r="CF22" i="12"/>
  <c r="ID38" i="12"/>
  <c r="CG22" i="12"/>
  <c r="IF38" i="12" l="1"/>
  <c r="IH38" i="12"/>
  <c r="IC39" i="12"/>
  <c r="IB40" i="12"/>
  <c r="CE4" i="12"/>
  <c r="CG19" i="12"/>
  <c r="CJ2" i="12"/>
  <c r="CI9" i="12"/>
  <c r="CH18" i="12"/>
  <c r="CD5" i="12"/>
  <c r="CD7" i="12"/>
  <c r="CD6" i="12"/>
  <c r="CG21" i="12"/>
  <c r="CG20" i="12"/>
  <c r="CH10" i="12"/>
  <c r="ID39" i="12"/>
  <c r="CH20" i="12"/>
  <c r="IF39" i="12" l="1"/>
  <c r="IH39" i="12"/>
  <c r="IC40" i="12"/>
  <c r="IB41" i="12"/>
  <c r="CF4" i="12"/>
  <c r="CH19" i="12"/>
  <c r="CJ9" i="12"/>
  <c r="CK2" i="12"/>
  <c r="CI18" i="12"/>
  <c r="CE7" i="12"/>
  <c r="CE6" i="12"/>
  <c r="CE5" i="12"/>
  <c r="CH22" i="12"/>
  <c r="CH21" i="12"/>
  <c r="ID40" i="12"/>
  <c r="CI10" i="12"/>
  <c r="CI22" i="12"/>
  <c r="IF40" i="12" l="1"/>
  <c r="IH40" i="12"/>
  <c r="IC41" i="12"/>
  <c r="IB42" i="12"/>
  <c r="CG4" i="12"/>
  <c r="CI19" i="12"/>
  <c r="CJ18" i="12"/>
  <c r="CK9" i="12"/>
  <c r="CL2" i="12"/>
  <c r="CF5" i="12"/>
  <c r="CF7" i="12"/>
  <c r="CF6" i="12"/>
  <c r="CI20" i="12"/>
  <c r="CJ20" i="12"/>
  <c r="CI21" i="12"/>
  <c r="CJ10" i="12"/>
  <c r="ID41" i="12"/>
  <c r="IF41" i="12" l="1"/>
  <c r="IH41" i="12"/>
  <c r="IC42" i="12"/>
  <c r="IB43" i="12"/>
  <c r="CH4" i="12"/>
  <c r="CJ19" i="12"/>
  <c r="CK18" i="12"/>
  <c r="CL9" i="12"/>
  <c r="CM2" i="12"/>
  <c r="CG7" i="12"/>
  <c r="CG6" i="12"/>
  <c r="CG5" i="12"/>
  <c r="CK10" i="12"/>
  <c r="CJ22" i="12"/>
  <c r="CJ21" i="12"/>
  <c r="ID42" i="12"/>
  <c r="CK21" i="12"/>
  <c r="IF42" i="12" l="1"/>
  <c r="IH42" i="12"/>
  <c r="IC43" i="12"/>
  <c r="IB44" i="12"/>
  <c r="CI4" i="12"/>
  <c r="CK19" i="12"/>
  <c r="CL18" i="12"/>
  <c r="CM9" i="12"/>
  <c r="CN2" i="12"/>
  <c r="CH5" i="12"/>
  <c r="CH7" i="12"/>
  <c r="CH6" i="12"/>
  <c r="CL10" i="12"/>
  <c r="CK20" i="12"/>
  <c r="CL21" i="12"/>
  <c r="CK22" i="12"/>
  <c r="ID43" i="12"/>
  <c r="CL22" i="12"/>
  <c r="IF43" i="12" l="1"/>
  <c r="IH43" i="12"/>
  <c r="IC44" i="12"/>
  <c r="IB45" i="12"/>
  <c r="CJ4" i="12"/>
  <c r="CL19" i="12"/>
  <c r="CM18" i="12"/>
  <c r="CN9" i="12"/>
  <c r="CO2" i="12"/>
  <c r="CI7" i="12"/>
  <c r="CI6" i="12"/>
  <c r="CI5" i="12"/>
  <c r="CM10" i="12"/>
  <c r="ID44" i="12"/>
  <c r="CL20" i="12"/>
  <c r="CM20" i="12"/>
  <c r="IF44" i="12" l="1"/>
  <c r="IH44" i="12"/>
  <c r="IC45" i="12"/>
  <c r="IB46" i="12"/>
  <c r="CK4" i="12"/>
  <c r="CM19" i="12"/>
  <c r="CN18" i="12"/>
  <c r="CO9" i="12"/>
  <c r="CP2" i="12"/>
  <c r="CJ5" i="12"/>
  <c r="CJ7" i="12"/>
  <c r="CJ6" i="12"/>
  <c r="CN10" i="12"/>
  <c r="ID45" i="12"/>
  <c r="CM21" i="12"/>
  <c r="CM22" i="12"/>
  <c r="CN22" i="12"/>
  <c r="CN20" i="12"/>
  <c r="IF45" i="12" l="1"/>
  <c r="IH45" i="12"/>
  <c r="IC46" i="12"/>
  <c r="IB47" i="12"/>
  <c r="CL4" i="12"/>
  <c r="CN19" i="12"/>
  <c r="CO18" i="12"/>
  <c r="CP9" i="12"/>
  <c r="CQ2" i="12"/>
  <c r="CK7" i="12"/>
  <c r="CK6" i="12"/>
  <c r="CK5" i="12"/>
  <c r="ID46" i="12"/>
  <c r="CO21" i="12"/>
  <c r="CN21" i="12"/>
  <c r="CO10" i="12"/>
  <c r="IF46" i="12" l="1"/>
  <c r="IH46" i="12"/>
  <c r="IC47" i="12"/>
  <c r="IB48" i="12"/>
  <c r="CM4" i="12"/>
  <c r="CO19" i="12"/>
  <c r="CP18" i="12"/>
  <c r="CQ9" i="12"/>
  <c r="CR2" i="12"/>
  <c r="CL5" i="12"/>
  <c r="CL7" i="12"/>
  <c r="CL6" i="12"/>
  <c r="CP20" i="12"/>
  <c r="CP10" i="12"/>
  <c r="CO20" i="12"/>
  <c r="CO22" i="12"/>
  <c r="ID47" i="12"/>
  <c r="IF47" i="12" l="1"/>
  <c r="IH47" i="12"/>
  <c r="IC48" i="12"/>
  <c r="IB49" i="12"/>
  <c r="CN4" i="12"/>
  <c r="CP19" i="12"/>
  <c r="CQ18" i="12"/>
  <c r="CR9" i="12"/>
  <c r="CS2" i="12"/>
  <c r="CM7" i="12"/>
  <c r="CM6" i="12"/>
  <c r="CM5" i="12"/>
  <c r="CQ10" i="12"/>
  <c r="CP22" i="12"/>
  <c r="CP21" i="12"/>
  <c r="CQ20" i="12"/>
  <c r="CQ22" i="12"/>
  <c r="ID48" i="12"/>
  <c r="IF48" i="12" l="1"/>
  <c r="IH48" i="12"/>
  <c r="IC49" i="12"/>
  <c r="IB50" i="12"/>
  <c r="CO4" i="12"/>
  <c r="CQ19" i="12"/>
  <c r="CR18" i="12"/>
  <c r="CS9" i="12"/>
  <c r="CT2" i="12"/>
  <c r="CN5" i="12"/>
  <c r="CN7" i="12"/>
  <c r="CN6" i="12"/>
  <c r="CR22" i="12"/>
  <c r="CQ21" i="12"/>
  <c r="CR10" i="12"/>
  <c r="CR20" i="12"/>
  <c r="ID49" i="12"/>
  <c r="IF49" i="12" l="1"/>
  <c r="IH49" i="12"/>
  <c r="IC50" i="12"/>
  <c r="IB51" i="12"/>
  <c r="CP4" i="12"/>
  <c r="CR19" i="12"/>
  <c r="CS18" i="12"/>
  <c r="CT9" i="12"/>
  <c r="CU2" i="12"/>
  <c r="CO7" i="12"/>
  <c r="CO6" i="12"/>
  <c r="CO5" i="12"/>
  <c r="ID50" i="12"/>
  <c r="CS10" i="12"/>
  <c r="CR21" i="12"/>
  <c r="CS21" i="12"/>
  <c r="IF50" i="12" l="1"/>
  <c r="IH50" i="12"/>
  <c r="IC51" i="12"/>
  <c r="IB52" i="12"/>
  <c r="CQ4" i="12"/>
  <c r="CS19" i="12"/>
  <c r="CT18" i="12"/>
  <c r="CU9" i="12"/>
  <c r="CV2" i="12"/>
  <c r="CP5" i="12"/>
  <c r="CP7" i="12"/>
  <c r="CP6" i="12"/>
  <c r="CS22" i="12"/>
  <c r="CS20" i="12"/>
  <c r="CT22" i="12"/>
  <c r="CT10" i="12"/>
  <c r="ID51" i="12"/>
  <c r="IF51" i="12" l="1"/>
  <c r="IH51" i="12"/>
  <c r="IC52" i="12"/>
  <c r="IB53" i="12"/>
  <c r="CR4" i="12"/>
  <c r="CT19" i="12"/>
  <c r="CU18" i="12"/>
  <c r="CV9" i="12"/>
  <c r="CW2" i="12"/>
  <c r="CQ7" i="12"/>
  <c r="CQ6" i="12"/>
  <c r="CQ5" i="12"/>
  <c r="ID52" i="12"/>
  <c r="CT21" i="12"/>
  <c r="CT20" i="12"/>
  <c r="CU10" i="12"/>
  <c r="CU21" i="12"/>
  <c r="IF52" i="12" l="1"/>
  <c r="IH52" i="12"/>
  <c r="IC53" i="12"/>
  <c r="IB54" i="12"/>
  <c r="CS4" i="12"/>
  <c r="CU19" i="12"/>
  <c r="CV18" i="12"/>
  <c r="CW9" i="12"/>
  <c r="CX2" i="12"/>
  <c r="CR5" i="12"/>
  <c r="CR7" i="12"/>
  <c r="CR6" i="12"/>
  <c r="CU22" i="12"/>
  <c r="CV10" i="12"/>
  <c r="ID53" i="12"/>
  <c r="CU20" i="12"/>
  <c r="CV22" i="12"/>
  <c r="IF53" i="12" l="1"/>
  <c r="IH53" i="12"/>
  <c r="IC54" i="12"/>
  <c r="IB55" i="12"/>
  <c r="CT4" i="12"/>
  <c r="CV19" i="12"/>
  <c r="CW18" i="12"/>
  <c r="CX9" i="12"/>
  <c r="CY2" i="12"/>
  <c r="CS7" i="12"/>
  <c r="CS6" i="12"/>
  <c r="CS5" i="12"/>
  <c r="CV20" i="12"/>
  <c r="CW10" i="12"/>
  <c r="CW21" i="12"/>
  <c r="CV21" i="12"/>
  <c r="CW22" i="12"/>
  <c r="ID54" i="12"/>
  <c r="CX10" i="12"/>
  <c r="IF54" i="12" l="1"/>
  <c r="IH54" i="12"/>
  <c r="IC55" i="12"/>
  <c r="IB56" i="12"/>
  <c r="CV4" i="12"/>
  <c r="CU4" i="12"/>
  <c r="CW19" i="12"/>
  <c r="CY9" i="12"/>
  <c r="CZ2" i="12"/>
  <c r="DA2" i="12" s="1"/>
  <c r="DB2" i="12" s="1"/>
  <c r="DC2" i="12" s="1"/>
  <c r="DD2" i="12" s="1"/>
  <c r="DE2" i="12" s="1"/>
  <c r="DF2" i="12" s="1"/>
  <c r="DG2" i="12" s="1"/>
  <c r="DH2" i="12" s="1"/>
  <c r="CT6" i="12"/>
  <c r="CT5" i="12"/>
  <c r="CT7" i="12"/>
  <c r="CW20" i="12"/>
  <c r="ID55" i="12"/>
  <c r="CY10" i="12"/>
  <c r="IF55" i="12" l="1"/>
  <c r="IH55" i="12"/>
  <c r="IC56" i="12"/>
  <c r="IB57" i="12"/>
  <c r="CX4" i="12"/>
  <c r="CW4" i="12"/>
  <c r="CV6" i="12"/>
  <c r="CV5" i="12"/>
  <c r="CV7" i="12"/>
  <c r="CU5" i="12"/>
  <c r="CU7" i="12"/>
  <c r="CU6" i="12"/>
  <c r="ID56" i="12"/>
  <c r="IF56" i="12" l="1"/>
  <c r="IH56" i="12"/>
  <c r="IC57" i="12"/>
  <c r="IB58" i="12"/>
  <c r="CX5" i="12"/>
  <c r="CX7" i="12"/>
  <c r="CX6" i="12"/>
  <c r="CW5" i="12"/>
  <c r="CW7" i="12"/>
  <c r="CW6" i="12"/>
  <c r="ID57" i="12"/>
  <c r="IF57" i="12" l="1"/>
  <c r="IH57" i="12"/>
  <c r="IC58" i="12"/>
  <c r="IB59" i="12"/>
  <c r="ID58" i="12"/>
  <c r="IF58" i="12" l="1"/>
  <c r="IH58" i="12"/>
  <c r="IC59" i="12"/>
  <c r="IB60" i="12"/>
  <c r="ID59" i="12"/>
  <c r="IF59" i="12" l="1"/>
  <c r="IH59" i="12"/>
  <c r="IC60" i="12"/>
  <c r="IB61" i="12"/>
  <c r="ID60" i="12"/>
  <c r="IF60" i="12" l="1"/>
  <c r="IH60" i="12"/>
  <c r="IC61" i="12"/>
  <c r="IB62" i="12"/>
  <c r="IC62" i="12" s="1"/>
  <c r="ID61" i="12"/>
  <c r="ID62" i="12"/>
  <c r="IF61" i="12" l="1"/>
  <c r="IF62" i="12"/>
  <c r="IH62" i="12"/>
  <c r="IH61" i="12"/>
  <c r="IE3" i="12" l="1"/>
  <c r="IG58" i="12"/>
  <c r="IG60" i="12"/>
  <c r="IG56" i="12"/>
  <c r="IE60" i="12"/>
  <c r="IG53" i="12"/>
  <c r="IG55" i="12"/>
  <c r="IG52" i="12"/>
  <c r="IG54" i="12"/>
  <c r="IE54" i="12"/>
  <c r="IE58" i="12"/>
  <c r="IG61" i="12"/>
  <c r="IG59" i="12"/>
  <c r="IG57" i="12"/>
  <c r="IG62" i="12"/>
  <c r="IG27" i="12"/>
  <c r="IG4" i="12"/>
  <c r="IG3" i="12"/>
  <c r="IG21" i="12"/>
  <c r="IG7" i="12"/>
  <c r="IG13" i="12"/>
  <c r="IG14" i="12"/>
  <c r="IG23" i="12"/>
  <c r="IG6" i="12"/>
  <c r="IG15" i="12"/>
  <c r="IG16" i="12"/>
  <c r="IG22" i="12"/>
  <c r="IG8" i="12"/>
  <c r="IG12" i="12"/>
  <c r="IG9" i="12"/>
  <c r="IG24" i="12"/>
  <c r="IG11" i="12"/>
  <c r="IG25" i="12"/>
  <c r="IG26" i="12"/>
  <c r="IG17" i="12"/>
  <c r="IG5" i="12"/>
  <c r="IG18" i="12"/>
  <c r="IG19" i="12"/>
  <c r="IG10" i="12"/>
  <c r="IG20" i="12"/>
  <c r="IG28" i="12"/>
  <c r="IG29" i="12"/>
  <c r="IG30" i="12"/>
  <c r="IG31" i="12"/>
  <c r="IG32" i="12"/>
  <c r="IG33" i="12"/>
  <c r="IG34" i="12"/>
  <c r="IG35" i="12"/>
  <c r="IG36" i="12"/>
  <c r="IG37" i="12"/>
  <c r="IG38" i="12"/>
  <c r="IG39" i="12"/>
  <c r="IG40" i="12"/>
  <c r="IG42" i="12"/>
  <c r="IG41" i="12"/>
  <c r="IG43" i="12"/>
  <c r="IG44" i="12"/>
  <c r="IG46" i="12"/>
  <c r="IG45" i="12"/>
  <c r="IG47" i="12"/>
  <c r="IG50" i="12"/>
  <c r="IG48" i="12"/>
  <c r="IG49" i="12"/>
  <c r="IG51" i="12"/>
  <c r="IE56" i="12"/>
  <c r="IE61" i="12"/>
  <c r="IE59" i="12"/>
  <c r="IE53" i="12"/>
  <c r="IE55" i="12"/>
  <c r="IE62" i="12"/>
  <c r="IE25" i="12"/>
  <c r="IE12" i="12"/>
  <c r="IE17" i="12"/>
  <c r="IE5" i="12"/>
  <c r="IE8" i="12"/>
  <c r="IE7" i="12"/>
  <c r="IE24" i="12"/>
  <c r="IE20" i="12"/>
  <c r="IE22" i="12"/>
  <c r="IE11" i="12"/>
  <c r="IE16" i="12"/>
  <c r="IE6" i="12"/>
  <c r="IE9" i="12"/>
  <c r="IE13" i="12"/>
  <c r="IE23" i="12"/>
  <c r="IE14" i="12"/>
  <c r="IE18" i="12"/>
  <c r="IE26" i="12"/>
  <c r="IE15" i="12"/>
  <c r="IE10" i="12"/>
  <c r="IE21" i="12"/>
  <c r="IE19" i="12"/>
  <c r="IE4" i="12"/>
  <c r="IE27" i="12"/>
  <c r="IE28" i="12"/>
  <c r="IE30" i="12"/>
  <c r="IE29" i="12"/>
  <c r="IE31" i="12"/>
  <c r="IE32" i="12"/>
  <c r="IE33" i="12"/>
  <c r="IE35" i="12"/>
  <c r="IE34" i="12"/>
  <c r="IE36" i="12"/>
  <c r="IE38" i="12"/>
  <c r="IE37" i="12"/>
  <c r="IE40" i="12"/>
  <c r="IE39" i="12"/>
  <c r="IE41" i="12"/>
  <c r="IE42" i="12"/>
  <c r="IE43" i="12"/>
  <c r="IE44" i="12"/>
  <c r="IE45" i="12"/>
  <c r="IE46" i="12"/>
  <c r="IE47" i="12"/>
  <c r="IE48" i="12"/>
  <c r="IE52" i="12"/>
  <c r="IE49" i="12"/>
  <c r="IE50" i="12"/>
  <c r="IE51" i="12"/>
  <c r="IE57" i="12"/>
  <c r="IJ26" i="12" l="1"/>
  <c r="IJ28" i="12"/>
  <c r="IJ30" i="12"/>
  <c r="IJ32" i="12"/>
  <c r="IJ34" i="12"/>
  <c r="IJ36" i="12"/>
  <c r="IJ38" i="12"/>
  <c r="IJ40" i="12"/>
  <c r="IJ42" i="12"/>
  <c r="IJ44" i="12"/>
  <c r="IJ46" i="12"/>
  <c r="IJ48" i="12"/>
  <c r="IJ50" i="12"/>
  <c r="IJ52" i="12"/>
  <c r="IJ54" i="12"/>
  <c r="IJ56" i="12"/>
  <c r="IJ58" i="12"/>
  <c r="IJ60" i="12"/>
  <c r="IJ62" i="12"/>
  <c r="IJ25" i="12"/>
  <c r="IJ23" i="12"/>
  <c r="IJ21" i="12"/>
  <c r="IJ19" i="12"/>
  <c r="IJ17" i="12"/>
  <c r="IJ15" i="12"/>
  <c r="IJ13" i="12"/>
  <c r="IJ11" i="12"/>
  <c r="IJ9" i="12"/>
  <c r="IJ7" i="12"/>
  <c r="IJ5" i="12"/>
  <c r="IJ3" i="12"/>
  <c r="IJ27" i="12"/>
  <c r="IJ29" i="12"/>
  <c r="IJ31" i="12"/>
  <c r="IJ33" i="12"/>
  <c r="IJ35" i="12"/>
  <c r="IJ37" i="12"/>
  <c r="IJ39" i="12"/>
  <c r="IJ41" i="12"/>
  <c r="IJ43" i="12"/>
  <c r="IJ45" i="12"/>
  <c r="IJ47" i="12"/>
  <c r="IJ49" i="12"/>
  <c r="IJ51" i="12"/>
  <c r="IJ53" i="12"/>
  <c r="IJ55" i="12"/>
  <c r="IJ57" i="12"/>
  <c r="IJ59" i="12"/>
  <c r="IJ61" i="12"/>
  <c r="IJ24" i="12"/>
  <c r="IJ22" i="12"/>
  <c r="IJ20" i="12"/>
  <c r="IJ18" i="12"/>
  <c r="IJ16" i="12"/>
  <c r="IJ14" i="12"/>
  <c r="IJ12" i="12"/>
  <c r="IJ10" i="12"/>
  <c r="IJ8" i="12"/>
  <c r="IJ6" i="12"/>
  <c r="IJ4" i="12"/>
  <c r="II27" i="12"/>
  <c r="II29" i="12"/>
  <c r="II31" i="12"/>
  <c r="II33" i="12"/>
  <c r="II35" i="12"/>
  <c r="II37" i="12"/>
  <c r="II39" i="12"/>
  <c r="II41" i="12"/>
  <c r="II43" i="12"/>
  <c r="II45" i="12"/>
  <c r="II47" i="12"/>
  <c r="II49" i="12"/>
  <c r="II51" i="12"/>
  <c r="II53" i="12"/>
  <c r="II55" i="12"/>
  <c r="II57" i="12"/>
  <c r="II59" i="12"/>
  <c r="II61" i="12"/>
  <c r="II24" i="12"/>
  <c r="II22" i="12"/>
  <c r="II20" i="12"/>
  <c r="II18" i="12"/>
  <c r="II16" i="12"/>
  <c r="II14" i="12"/>
  <c r="II12" i="12"/>
  <c r="II10" i="12"/>
  <c r="II8" i="12"/>
  <c r="II6" i="12"/>
  <c r="II4" i="12"/>
  <c r="II26" i="12"/>
  <c r="II28" i="12"/>
  <c r="II30" i="12"/>
  <c r="II32" i="12"/>
  <c r="II34" i="12"/>
  <c r="II36" i="12"/>
  <c r="II38" i="12"/>
  <c r="II40" i="12"/>
  <c r="II42" i="12"/>
  <c r="II44" i="12"/>
  <c r="II46" i="12"/>
  <c r="II48" i="12"/>
  <c r="II50" i="12"/>
  <c r="II52" i="12"/>
  <c r="II54" i="12"/>
  <c r="II56" i="12"/>
  <c r="II58" i="12"/>
  <c r="II60" i="12"/>
  <c r="II62" i="12"/>
  <c r="II25" i="12"/>
  <c r="II23" i="12"/>
  <c r="II21" i="12"/>
  <c r="II19" i="12"/>
  <c r="II17" i="12"/>
  <c r="II15" i="12"/>
  <c r="II13" i="12"/>
  <c r="II11" i="12"/>
  <c r="II9" i="12"/>
  <c r="II7" i="12"/>
  <c r="II5" i="12"/>
  <c r="II3" i="12"/>
</calcChain>
</file>

<file path=xl/connections.xml><?xml version="1.0" encoding="utf-8"?>
<connections xmlns="http://schemas.openxmlformats.org/spreadsheetml/2006/main">
  <connection id="1" name="aee65f330a04015f151f54622339c270_criteria" type="6" refreshedVersion="4" background="1">
    <textPr prompt="0" sourceFile="C:\Users\esrikanthreddy\AppData\Roaming\templates\ambassador\outbound\aee65f330a04015f151f54622339c270_criteria.csv" delimiter="|">
      <textFields>
        <textField/>
      </textFields>
    </textPr>
  </connection>
  <connection id="2" name="aee65f330a04015f151f54622339c270_periodmap" type="6" refreshedVersion="4" background="1">
    <textPr prompt="0" sourceFile="C:\Users\esrikanthreddy\AppData\Roaming\templates\ambassador\outbound\aee65f330a04015f151f54622339c270_periodmap.csv" delimiter="|">
      <textFields>
        <textField/>
      </textFields>
    </textPr>
  </connection>
  <connection id="3" name="aee65f330a04015f151f54622339c270_SWMETA2" type="6" refreshedVersion="4" background="1">
    <textPr prompt="0" sourceFile="C:\Users\esrikanthreddy\AppData\Roaming\templates\ambassador\outbound\aee65f330a04015f151f54622339c270_SWMETA2.csv" delimiter="|">
      <textFields>
        <textField/>
      </textFields>
    </textPr>
  </connection>
  <connection id="4" name="d9dbf79a0a000012018ed81684e84ea7_criteria" type="6" refreshedVersion="3" background="1">
    <textPr prompt="0" sourceFile="C:\Documents and Settings\mayyappa\Application Data\templates\ambassador\outbound\d9dbf79a0a000012018ed81684e84ea7_criteria.csv" delimiter="|">
      <textFields>
        <textField/>
      </textFields>
    </textPr>
  </connection>
  <connection id="5" name="d9dbf79a0a000012018ed81684e84ea7_Sheet1" type="6" refreshedVersion="3" background="1">
    <textPr prompt="0" sourceFile="C:\Documents and Settings\mayyappa\Application Data\templates\ambassador\outbound\d9dbf79a0a000012018ed81684e84ea7_Sheet1.csv" delimiter="|">
      <textFields>
        <textField/>
      </textFields>
    </textPr>
  </connection>
  <connection id="6" name="d9dbf79a0a000012018ed81684e84ea7_SWMETA2" type="6" refreshedVersion="3" background="1">
    <textPr prompt="0" sourceFile="C:\Documents and Settings\mayyappa\Application Data\templates\ambassador\outbound\d9dbf79a0a000012018ed81684e84ea7_SWMETA2.csv" delimiter="|">
      <textFields>
        <textField/>
      </textFields>
    </textPr>
  </connection>
  <connection id="7" name="d9dbf79a0a000012018ed81684e84ea7_SWMETA3" type="6" refreshedVersion="3" background="1">
    <textPr prompt="0" sourceFile="C:\Documents and Settings\mayyappa\Application Data\templates\ambassador\outbound\d9dbf79a0a000012018ed81684e84ea7_SWMETA3.csv" delimiter="|">
      <textFields>
        <textField/>
      </textFields>
    </textPr>
  </connection>
  <connection id="8" name="e331a6690a0100a4018a59f342026c59_SWMETA2" type="6" refreshedVersion="3" background="1">
    <textPr prompt="0" sourceFile="C:\Documents and Settings\lsirisha\Application Data\templates\ambassador\outbound\e331a6690a0100a4018a59f342026c59_SWMETA2.csv" delimiter="|">
      <textFields>
        <textField/>
      </textFields>
    </textPr>
  </connection>
  <connection id="9" name="e331a6690a0100a4018a59f342026c59_SWMETA3" type="6" refreshedVersion="3" background="1">
    <textPr prompt="0" sourceFile="C:\Documents and Settings\lsirisha\Application Data\templates\ambassador\outbound\e331a6690a0100a4018a59f342026c59_SWMETA3.csv" delimiter="|">
      <textFields>
        <textField/>
      </textFields>
    </textPr>
  </connection>
  <connection id="10" name="SWMETA2-A1" type="6" refreshedVersion="2" background="1">
    <textPr prompt="0" sourceFile="C:\Documents and Settings\sbala\Application Data\templates\ambassador\outbound\d2cd9e590a00000b021fe30030e71f59_SWMETA2.csv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<sst xmlns="http://schemas.openxmlformats.org/spreadsheetml/2006/main" count="119" uniqueCount="95">
  <si>
    <t>AE</t>
  </si>
  <si>
    <t>AR</t>
  </si>
  <si>
    <t>AT</t>
  </si>
  <si>
    <t>AU</t>
  </si>
  <si>
    <t>Source to Drop down</t>
  </si>
  <si>
    <t>Row occurrence of Time Series</t>
  </si>
  <si>
    <t>Column Occurrence</t>
  </si>
  <si>
    <t>Time Series</t>
  </si>
  <si>
    <t>Months</t>
  </si>
  <si>
    <t>C</t>
  </si>
  <si>
    <t>D</t>
  </si>
  <si>
    <t>E</t>
  </si>
  <si>
    <t>F</t>
  </si>
  <si>
    <t>H</t>
  </si>
  <si>
    <t>I</t>
  </si>
  <si>
    <t>J</t>
  </si>
  <si>
    <t>K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</si>
  <si>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</si>
  <si>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</si>
  <si>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</si>
  <si>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</si>
  <si>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</si>
  <si>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</si>
  <si>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</si>
  <si>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</si>
  <si>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</si>
  <si>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</si>
  <si>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</si>
  <si>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</si>
  <si>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</si>
  <si>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</si>
  <si>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</si>
  <si>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</si>
  <si>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</si>
  <si>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AF</t>
  </si>
  <si>
    <t>AG</t>
  </si>
  <si>
    <t>AH</t>
  </si>
  <si>
    <t>AI</t>
  </si>
  <si>
    <t>AJ</t>
  </si>
  <si>
    <t>AK</t>
  </si>
  <si>
    <t>AL</t>
  </si>
  <si>
    <t>AN</t>
  </si>
  <si>
    <t>AO</t>
  </si>
  <si>
    <t>AP</t>
  </si>
  <si>
    <t>AQ</t>
  </si>
  <si>
    <t>AS</t>
  </si>
  <si>
    <t>AV</t>
  </si>
  <si>
    <t>AW</t>
  </si>
  <si>
    <t>AX</t>
  </si>
  <si>
    <t>AY</t>
  </si>
  <si>
    <t>AZ</t>
  </si>
  <si>
    <t>Count of Year</t>
  </si>
  <si>
    <t>Total</t>
  </si>
  <si>
    <t>ts</t>
  </si>
  <si>
    <t>A</t>
  </si>
  <si>
    <t>AM</t>
  </si>
  <si>
    <t>B</t>
  </si>
  <si>
    <t>G</t>
  </si>
  <si>
    <t>L</t>
  </si>
  <si>
    <t>M</t>
  </si>
  <si>
    <t>Grand Total</t>
  </si>
  <si>
    <t>-</t>
  </si>
  <si>
    <t>(All)</t>
  </si>
  <si>
    <t>Date</t>
  </si>
  <si>
    <t>Times Series data to graph</t>
  </si>
  <si>
    <t xml:space="preserve">Change Time Series </t>
  </si>
  <si>
    <t>Period Month</t>
  </si>
  <si>
    <t>Time Series Desc</t>
  </si>
  <si>
    <t xml:space="preserve">Current Period </t>
  </si>
  <si>
    <t>Sorted Order($)</t>
  </si>
  <si>
    <t>Sorted Order(Units)</t>
  </si>
  <si>
    <t>DOH</t>
  </si>
  <si>
    <t xml:space="preserve">Region VBP Adj (Units) </t>
  </si>
  <si>
    <t xml:space="preserve">Total Region VBP Adj (Units) </t>
  </si>
  <si>
    <t>BUSINESS_UNIT Desc</t>
  </si>
  <si>
    <t>BUSINESS_LINE Desc</t>
  </si>
  <si>
    <t>NET_ELEMENT_VERSION Desc</t>
  </si>
  <si>
    <t>CLUSTER Desc</t>
  </si>
  <si>
    <t>REGION Desc</t>
  </si>
  <si>
    <t>CUSTOMER_TEAM Desc</t>
  </si>
  <si>
    <t>GROUP_KEY Desc</t>
  </si>
  <si>
    <t>(blank)</t>
  </si>
  <si>
    <t>SALES_ITEM Desc</t>
  </si>
  <si>
    <t xml:space="preserve"> CT CBP Override (Units)</t>
  </si>
  <si>
    <t>Total  CT CBP Override (Units)</t>
  </si>
  <si>
    <t xml:space="preserve"> CT Value Based Plan (Units)</t>
  </si>
  <si>
    <t>Total  CT Value Based Plan (Units)</t>
  </si>
  <si>
    <t xml:space="preserve"> Regional CBP Override (Units)</t>
  </si>
  <si>
    <t>Total  Regional CBP Override (Units)</t>
  </si>
  <si>
    <t xml:space="preserve"> Global VBP Adj (Units)</t>
  </si>
  <si>
    <t>Total  Global VBP Adj (Units)</t>
  </si>
  <si>
    <t xml:space="preserve">Global VBP Adj (Units) </t>
  </si>
  <si>
    <t xml:space="preserve">CT Value Based Plan (Units) </t>
  </si>
  <si>
    <t>EUR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</si>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</sst>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B50A00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24994659260841701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7" tint="-0.499984740745262"/>
      </left>
      <right style="thin">
        <color theme="7" tint="-0.499984740745262"/>
      </right>
      <top/>
      <bottom style="thin">
        <color theme="7" tint="-0.499984740745262"/>
      </bottom>
      <diagonal/>
    </border>
    <border>
      <left style="thin">
        <color theme="7" tint="-0.499984740745262"/>
      </left>
      <right/>
      <top style="thin">
        <color theme="7" tint="-0.499984740745262"/>
      </top>
      <bottom style="thin">
        <color theme="7" tint="-0.499984740745262"/>
      </bottom>
      <diagonal/>
    </border>
    <border>
      <left/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3">
    <xf numFmtId="0" fontId="0" fillId="0" borderId="0" xfId="0"/>
    <xf numFmtId="22" fontId="0" fillId="0" borderId="0" xfId="0" applyNumberFormat="1"/>
    <xf numFmtId="47" fontId="0" fillId="0" borderId="0" xfId="0" applyNumberFormat="1"/>
    <xf numFmtId="0" fontId="4" fillId="0" borderId="0" xfId="0" applyFont="1" applyFill="1"/>
    <xf numFmtId="0" fontId="4" fillId="0" borderId="0" xfId="0" applyFont="1"/>
    <xf numFmtId="0" fontId="6" fillId="2" borderId="0" xfId="0" applyFont="1" applyFill="1"/>
    <xf numFmtId="0" fontId="6" fillId="0" borderId="0" xfId="0" applyFont="1"/>
    <xf numFmtId="164" fontId="6" fillId="0" borderId="0" xfId="0" applyNumberFormat="1" applyFont="1"/>
    <xf numFmtId="0" fontId="4" fillId="0" borderId="0" xfId="0" applyFont="1" applyAlignment="1"/>
    <xf numFmtId="0" fontId="6" fillId="0" borderId="0" xfId="0" applyFont="1" applyAlignment="1">
      <alignment horizontal="left" indent="1"/>
    </xf>
    <xf numFmtId="0" fontId="7" fillId="0" borderId="0" xfId="0" applyFont="1" applyAlignment="1"/>
    <xf numFmtId="0" fontId="4" fillId="0" borderId="0" xfId="0" applyFont="1" applyBorder="1" applyAlignment="1"/>
    <xf numFmtId="0" fontId="8" fillId="0" borderId="8" xfId="0" applyFont="1" applyBorder="1"/>
    <xf numFmtId="0" fontId="8" fillId="0" borderId="9" xfId="0" applyFont="1" applyBorder="1" applyAlignment="1"/>
    <xf numFmtId="0" fontId="3" fillId="0" borderId="8" xfId="0" applyFont="1" applyBorder="1" applyAlignment="1">
      <alignment horizontal="left" vertical="center" wrapText="1"/>
    </xf>
    <xf numFmtId="164" fontId="3" fillId="0" borderId="5" xfId="0" applyNumberFormat="1" applyFont="1" applyBorder="1" applyAlignment="1">
      <alignment horizontal="center" vertical="center" shrinkToFit="1"/>
    </xf>
    <xf numFmtId="0" fontId="5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4" fillId="0" borderId="0" xfId="0" pivotButton="1" applyFont="1"/>
    <xf numFmtId="164" fontId="4" fillId="0" borderId="0" xfId="0" applyNumberFormat="1" applyFont="1"/>
    <xf numFmtId="37" fontId="4" fillId="0" borderId="0" xfId="0" applyNumberFormat="1" applyFont="1"/>
    <xf numFmtId="0" fontId="4" fillId="0" borderId="0" xfId="0" applyFont="1" applyFill="1" applyBorder="1"/>
    <xf numFmtId="38" fontId="4" fillId="0" borderId="0" xfId="0" applyNumberFormat="1" applyFont="1"/>
    <xf numFmtId="0" fontId="6" fillId="3" borderId="0" xfId="0" applyFont="1" applyFill="1"/>
    <xf numFmtId="0" fontId="6" fillId="0" borderId="1" xfId="0" pivotButton="1" applyFont="1" applyBorder="1"/>
    <xf numFmtId="0" fontId="6" fillId="0" borderId="3" xfId="0" applyFont="1" applyBorder="1"/>
    <xf numFmtId="164" fontId="6" fillId="0" borderId="1" xfId="0" applyNumberFormat="1" applyFont="1" applyBorder="1"/>
    <xf numFmtId="0" fontId="6" fillId="0" borderId="3" xfId="0" applyNumberFormat="1" applyFont="1" applyBorder="1"/>
    <xf numFmtId="164" fontId="6" fillId="0" borderId="4" xfId="0" applyNumberFormat="1" applyFont="1" applyBorder="1"/>
    <xf numFmtId="0" fontId="6" fillId="0" borderId="2" xfId="0" applyNumberFormat="1" applyFont="1" applyBorder="1"/>
  </cellXfs>
  <cellStyles count="3">
    <cellStyle name="Normal" xfId="0" builtinId="0"/>
    <cellStyle name="Normal 2" xfId="1"/>
    <cellStyle name="Normal 3" xfId="2"/>
  </cellStyles>
  <dxfs count="45">
    <dxf>
      <fill>
        <patternFill patternType="solid">
          <fgColor auto="1"/>
          <bgColor theme="7" tint="-0.24994659260841701"/>
        </patternFill>
      </fill>
    </dxf>
    <dxf>
      <numFmt numFmtId="5" formatCode="#,##0_);\(#,##0\)"/>
    </dxf>
    <dxf>
      <font>
        <b/>
      </font>
    </dxf>
    <dxf>
      <font>
        <b/>
      </font>
    </dxf>
    <dxf>
      <font>
        <b/>
      </font>
    </dxf>
    <dxf>
      <font>
        <name val="Calibri"/>
        <scheme val="minor"/>
      </font>
    </dxf>
    <dxf>
      <font>
        <sz val="10"/>
      </font>
    </dxf>
    <dxf>
      <fill>
        <gradientFill degree="90">
          <stop position="0">
            <color rgb="FF558FD5"/>
          </stop>
          <stop position="1">
            <color rgb="FF001848"/>
          </stop>
        </gradientFill>
      </fill>
    </dxf>
    <dxf>
      <fill>
        <gradientFill degree="90">
          <stop position="0">
            <color rgb="FF558FD5"/>
          </stop>
          <stop position="1">
            <color rgb="FF001848"/>
          </stop>
        </gradientFill>
      </fill>
    </dxf>
    <dxf>
      <fill>
        <gradientFill degree="90">
          <stop position="0">
            <color rgb="FF558FD5"/>
          </stop>
          <stop position="1">
            <color rgb="FF001848"/>
          </stop>
        </gradientFill>
      </fill>
    </dxf>
    <dxf>
      <fill>
        <gradientFill degree="90">
          <stop position="0">
            <color rgb="FF558FD5"/>
          </stop>
          <stop position="1">
            <color rgb="FF001848"/>
          </stop>
        </gradientFill>
      </fill>
    </dxf>
    <dxf>
      <font>
        <b/>
        <color theme="0"/>
      </font>
    </dxf>
    <dxf>
      <font>
        <b/>
        <color theme="0"/>
      </font>
    </dxf>
    <dxf>
      <font>
        <b/>
        <color theme="0"/>
      </font>
    </dxf>
    <dxf>
      <font>
        <b/>
        <color theme="0"/>
      </font>
    </dxf>
    <dxf>
      <font>
        <name val="Arial"/>
        <scheme val="none"/>
      </font>
    </dxf>
    <dxf>
      <font>
        <b/>
      </font>
    </dxf>
    <dxf>
      <font>
        <color theme="0"/>
      </font>
      <fill>
        <gradientFill degree="90">
          <stop position="0">
            <color rgb="FF558FD5"/>
          </stop>
          <stop position="1">
            <color rgb="FF001848"/>
          </stop>
        </gradientFill>
      </fill>
    </dxf>
    <dxf>
      <fill>
        <gradientFill degree="90">
          <stop position="0">
            <color theme="3"/>
          </stop>
          <stop position="0.5">
            <color theme="4"/>
          </stop>
          <stop position="1">
            <color theme="3"/>
          </stop>
        </gradientFill>
      </fill>
    </dxf>
    <dxf>
      <fill>
        <gradientFill degree="90">
          <stop position="0">
            <color theme="3"/>
          </stop>
          <stop position="0.5">
            <color theme="4"/>
          </stop>
          <stop position="1">
            <color theme="3"/>
          </stop>
        </gradientFill>
      </fill>
    </dxf>
    <dxf>
      <fill>
        <gradientFill degree="90">
          <stop position="0">
            <color theme="3"/>
          </stop>
          <stop position="0.5">
            <color theme="4"/>
          </stop>
          <stop position="1">
            <color theme="3"/>
          </stop>
        </gradient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ont>
        <b val="0"/>
      </font>
    </dxf>
    <dxf>
      <border>
        <top/>
      </border>
    </dxf>
    <dxf>
      <border>
        <top/>
      </border>
    </dxf>
    <dxf>
      <numFmt numFmtId="6" formatCode="#,##0_);[Red]\(#,##0\)"/>
    </dxf>
    <dxf>
      <font>
        <b val="0"/>
      </font>
    </dxf>
    <dxf>
      <font>
        <color theme="0"/>
      </font>
    </dxf>
    <dxf>
      <font>
        <name val="Arial"/>
        <scheme val="none"/>
      </font>
    </dxf>
    <dxf>
      <font>
        <sz val="10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  <vertical style="thin">
          <color theme="7" tint="-0.499984740745262"/>
        </vertical>
        <horizontal style="thin">
          <color theme="7" tint="-0.499984740745262"/>
        </horizontal>
      </border>
    </dxf>
    <dxf>
      <font>
        <b/>
        <i val="0"/>
        <color theme="0"/>
      </font>
      <fill>
        <gradientFill degree="90">
          <stop position="0">
            <color theme="7"/>
          </stop>
          <stop position="0.5">
            <color theme="7" tint="-0.25098422193060094"/>
          </stop>
          <stop position="1">
            <color theme="7"/>
          </stop>
        </gradientFill>
      </fill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  <vertical style="thin">
          <color theme="7" tint="-0.499984740745262"/>
        </vertical>
        <horizontal style="thin">
          <color theme="7" tint="-0.499984740745262"/>
        </horizontal>
      </border>
    </dxf>
    <dxf>
      <font>
        <b val="0"/>
        <i val="0"/>
      </font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  <vertical style="thin">
          <color theme="7" tint="-0.499984740745262"/>
        </vertical>
        <horizontal/>
      </border>
    </dxf>
    <dxf>
      <font>
        <color theme="1"/>
      </font>
      <border diagonalUp="0" diagonalDown="0"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  <vertical style="thin">
          <color theme="7" tint="-0.499984740745262"/>
        </vertical>
        <horizontal/>
      </border>
    </dxf>
    <dxf>
      <font>
        <b/>
        <color theme="1"/>
      </font>
      <border diagonalUp="0" diagonalDown="0"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  <vertical style="thin">
          <color theme="7" tint="-0.499984740745262"/>
        </vertical>
        <horizontal/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  <vertical style="thin">
          <color theme="7" tint="-0.499984740745262"/>
        </vertical>
        <horizontal style="thin">
          <color theme="7" tint="-0.499984740745262"/>
        </horizontal>
      </border>
    </dxf>
    <dxf>
      <font>
        <b/>
        <i val="0"/>
        <color theme="0"/>
      </font>
      <fill>
        <gradientFill degree="90">
          <stop position="0">
            <color theme="7"/>
          </stop>
          <stop position="0.5">
            <color theme="7" tint="-0.25098422193060094"/>
          </stop>
          <stop position="1">
            <color theme="7"/>
          </stop>
        </gradientFill>
      </fill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  <vertical style="thin">
          <color theme="7" tint="-0.499984740745262"/>
        </vertical>
        <horizontal/>
      </border>
    </dxf>
    <dxf>
      <font>
        <color theme="1"/>
      </font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</dxfs>
  <tableStyles count="1" defaultTableStyle="TableStyleMedium9" defaultPivotStyle="PivotStyleLight16">
    <tableStyle name="Shurtape" table="0" count="8">
      <tableStyleElement type="wholeTable" dxfId="44"/>
      <tableStyleElement type="headerRow" dxfId="43"/>
      <tableStyleElement type="totalRow" dxfId="42"/>
      <tableStyleElement type="firstRowSubheading" dxfId="41"/>
      <tableStyleElement type="secondRowSubheading" dxfId="40"/>
      <tableStyleElement type="thirdRowSubheading" dxfId="39"/>
      <tableStyleElement type="pageFieldLabels" dxfId="38"/>
      <tableStyleElement type="pageFieldValues" dxfId="3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50A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0A00"/>
      <color rgb="FF001848"/>
      <color rgb="FF558F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265193451043759E-2"/>
          <c:y val="3.0208212844052992E-2"/>
          <c:w val="0.89899284703915083"/>
          <c:h val="0.645582865836814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'Export Report'!$BA$5:$BB$5</c:f>
              <c:strCache>
                <c:ptCount val="1"/>
                <c:pt idx="0">
                  <c:v>Region VBP Adj (Units) </c:v>
                </c:pt>
              </c:strCache>
            </c:strRef>
          </c:tx>
          <c:spPr>
            <a:solidFill>
              <a:schemeClr val="accent1"/>
            </a:solidFill>
            <a:effectLst/>
          </c:spPr>
          <c:invertIfNegative val="0"/>
          <c:cat>
            <c:strRef>
              <c:f>'Export Report'!$BC$4:$CX$4</c:f>
              <c:strCache>
                <c:ptCount val="48"/>
                <c:pt idx="0">
                  <c:v>(blank)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strCache>
            </c:strRef>
          </c:cat>
          <c:val>
            <c:numRef>
              <c:f>'Export Report'!$BC$5:$CX$5</c:f>
              <c:numCache>
                <c:formatCode>General</c:formatCode>
                <c:ptCount val="48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'Export Report'!$BA$6:$BB$6</c:f>
              <c:strCache>
                <c:ptCount val="1"/>
                <c:pt idx="0">
                  <c:v>Global VBP Adj (Units) </c:v>
                </c:pt>
              </c:strCache>
            </c:strRef>
          </c:tx>
          <c:spPr>
            <a:solidFill>
              <a:srgbClr val="92D050"/>
            </a:solidFill>
            <a:effectLst/>
          </c:spPr>
          <c:invertIfNegative val="0"/>
          <c:cat>
            <c:strRef>
              <c:f>'Export Report'!$BC$4:$CX$4</c:f>
              <c:strCache>
                <c:ptCount val="48"/>
                <c:pt idx="0">
                  <c:v>(blank)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strCache>
            </c:strRef>
          </c:cat>
          <c:val>
            <c:numRef>
              <c:f>'Export Report'!$BC$6:$CX$6</c:f>
              <c:numCache>
                <c:formatCode>General</c:formatCode>
                <c:ptCount val="48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979776"/>
        <c:axId val="28644096"/>
      </c:barChart>
      <c:lineChart>
        <c:grouping val="standard"/>
        <c:varyColors val="0"/>
        <c:ser>
          <c:idx val="2"/>
          <c:order val="2"/>
          <c:tx>
            <c:strRef>
              <c:f>'Export Report'!$BA$7:$BB$7</c:f>
              <c:strCache>
                <c:ptCount val="1"/>
                <c:pt idx="0">
                  <c:v>CT Value Based Plan (Units) </c:v>
                </c:pt>
              </c:strCache>
            </c:strRef>
          </c:tx>
          <c:spPr>
            <a:ln w="28575">
              <a:solidFill>
                <a:srgbClr val="C00000"/>
              </a:solidFill>
            </a:ln>
            <a:effectLst/>
          </c:spPr>
          <c:marker>
            <c:symbol val="none"/>
          </c:marker>
          <c:cat>
            <c:strRef>
              <c:f>'Export Report'!$BC$4:$CX$4</c:f>
              <c:strCache>
                <c:ptCount val="48"/>
                <c:pt idx="0">
                  <c:v>(blank)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strCache>
            </c:strRef>
          </c:cat>
          <c:val>
            <c:numRef>
              <c:f>'Export Report'!$BC$7:$CX$7</c:f>
              <c:numCache>
                <c:formatCode>General</c:formatCode>
                <c:ptCount val="48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979776"/>
        <c:axId val="28644096"/>
      </c:lineChart>
      <c:catAx>
        <c:axId val="1399797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crossAx val="28644096"/>
        <c:crosses val="autoZero"/>
        <c:auto val="1"/>
        <c:lblAlgn val="ctr"/>
        <c:lblOffset val="100"/>
        <c:noMultiLvlLbl val="0"/>
      </c:catAx>
      <c:valAx>
        <c:axId val="28644096"/>
        <c:scaling>
          <c:orientation val="minMax"/>
        </c:scaling>
        <c:delete val="0"/>
        <c:axPos val="l"/>
        <c:majorGridlines>
          <c:spPr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crossAx val="139979776"/>
        <c:crosses val="autoZero"/>
        <c:crossBetween val="between"/>
      </c:valAx>
      <c:spPr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b"/>
      <c:legendEntry>
        <c:idx val="0"/>
        <c:txPr>
          <a:bodyPr/>
          <a:lstStyle/>
          <a:p>
            <a:pPr>
              <a:defRPr sz="1050" b="1"/>
            </a:pPr>
            <a:endParaRPr lang="en-US"/>
          </a:p>
        </c:txPr>
      </c:legendEntry>
      <c:layout>
        <c:manualLayout>
          <c:xMode val="edge"/>
          <c:yMode val="edge"/>
          <c:x val="0.18650297062003471"/>
          <c:y val="0.91318237672019953"/>
          <c:w val="0.6243380672253096"/>
          <c:h val="8.4319960052724532E-2"/>
        </c:manualLayout>
      </c:layout>
      <c:overlay val="0"/>
      <c:txPr>
        <a:bodyPr/>
        <a:lstStyle/>
        <a:p>
          <a:pPr>
            <a:defRPr sz="1050" b="1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273842</xdr:colOff>
      <xdr:row>1</xdr:row>
      <xdr:rowOff>47624</xdr:rowOff>
    </xdr:from>
    <xdr:to>
      <xdr:col>18</xdr:col>
      <xdr:colOff>145813</xdr:colOff>
      <xdr:row>16</xdr:row>
      <xdr:rowOff>11908</xdr:rowOff>
    </xdr:to>
    <xdr:graphicFrame macro="">
      <xdr:nvGraphicFramePr>
        <xdr:cNvPr id="5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392908</xdr:colOff>
      <xdr:row>6</xdr:row>
      <xdr:rowOff>23813</xdr:rowOff>
    </xdr:from>
    <xdr:to>
      <xdr:col>2</xdr:col>
      <xdr:colOff>940594</xdr:colOff>
      <xdr:row>8</xdr:row>
      <xdr:rowOff>71436</xdr:rowOff>
    </xdr:to>
    <xdr:sp macro="" textlink="">
      <xdr:nvSpPr>
        <xdr:cNvPr id="8" name="Rounded Rectangle 7"/>
        <xdr:cNvSpPr/>
      </xdr:nvSpPr>
      <xdr:spPr>
        <a:xfrm>
          <a:off x="547689" y="904876"/>
          <a:ext cx="3107530" cy="428623"/>
        </a:xfrm>
        <a:prstGeom prst="roundRect">
          <a:avLst/>
        </a:prstGeom>
        <a:solidFill>
          <a:schemeClr val="accent4">
            <a:lumMod val="75000"/>
            <a:alpha val="86000"/>
          </a:schemeClr>
        </a:solidFill>
      </xdr:spPr>
      <xdr:style>
        <a:lnRef idx="0">
          <a:schemeClr val="accent1"/>
        </a:lnRef>
        <a:fillRef idx="1003">
          <a:schemeClr val="dk2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/>
          <a:r>
            <a:rPr lang="en-US" sz="1800" b="1" i="0" baseline="0">
              <a:solidFill>
                <a:schemeClr val="lt1"/>
              </a:solidFill>
              <a:effectLst>
                <a:outerShdw blurRad="50800" dist="38100" algn="t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rPr>
            <a:t>Export Report</a:t>
          </a:r>
          <a:endParaRPr lang="en-US" sz="1800"/>
        </a:p>
      </xdr:txBody>
    </xdr:sp>
    <xdr:clientData/>
  </xdr:twoCellAnchor>
  <xdr:twoCellAnchor editAs="oneCell">
    <xdr:from>
      <xdr:col>2</xdr:col>
      <xdr:colOff>2250279</xdr:colOff>
      <xdr:row>1</xdr:row>
      <xdr:rowOff>59531</xdr:rowOff>
    </xdr:from>
    <xdr:to>
      <xdr:col>3</xdr:col>
      <xdr:colOff>2162417</xdr:colOff>
      <xdr:row>4</xdr:row>
      <xdr:rowOff>108108</xdr:rowOff>
    </xdr:to>
    <xdr:pic>
      <xdr:nvPicPr>
        <xdr:cNvPr id="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4904" y="59531"/>
          <a:ext cx="2210044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226218</xdr:colOff>
      <xdr:row>1</xdr:row>
      <xdr:rowOff>47625</xdr:rowOff>
    </xdr:from>
    <xdr:to>
      <xdr:col>1</xdr:col>
      <xdr:colOff>2059781</xdr:colOff>
      <xdr:row>5</xdr:row>
      <xdr:rowOff>164227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80999" y="47625"/>
          <a:ext cx="1833563" cy="783352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OnLoad="1" refreshedBy="esrikanthreddy" refreshedDate="41311.643479166669" missingItemsLimit="0" createdVersion="3" refreshedVersion="4" recordCount="1">
  <cacheSource type="worksheet">
    <worksheetSource name="PIVOTDATA"/>
  </cacheSource>
  <cacheFields count="30">
    <cacheField name="ROW_ID" numFmtId="0">
      <sharedItems containsNonDate="0" containsString="0" containsBlank="1"/>
    </cacheField>
    <cacheField name="BUSINESS_LINE Desc" numFmtId="0">
      <sharedItems containsNonDate="0" containsString="0" containsBlank="1" count="1">
        <m/>
      </sharedItems>
    </cacheField>
    <cacheField name="BUSINESS_LINE Id" numFmtId="0">
      <sharedItems containsNonDate="0" containsString="0" containsBlank="1"/>
    </cacheField>
    <cacheField name="BUSINESS_UNIT Desc" numFmtId="0">
      <sharedItems containsNonDate="0" containsString="0" containsBlank="1" count="1">
        <m/>
      </sharedItems>
    </cacheField>
    <cacheField name="BUSINESS_UNIT Id" numFmtId="0">
      <sharedItems containsNonDate="0" containsString="0" containsBlank="1"/>
    </cacheField>
    <cacheField name="CLUSTER Desc" numFmtId="0">
      <sharedItems containsNonDate="0" containsString="0" containsBlank="1" count="1">
        <m/>
      </sharedItems>
    </cacheField>
    <cacheField name="CLUSTER Id" numFmtId="0">
      <sharedItems containsNonDate="0" containsString="0" containsBlank="1"/>
    </cacheField>
    <cacheField name="CUSTOMER_TEAM Desc" numFmtId="0">
      <sharedItems containsNonDate="0" containsString="0" containsBlank="1" count="1">
        <m/>
      </sharedItems>
    </cacheField>
    <cacheField name="CUSTOMER_TEAM Id" numFmtId="0">
      <sharedItems containsNonDate="0" containsString="0" containsBlank="1"/>
    </cacheField>
    <cacheField name="GROUP_KEY Desc" numFmtId="0">
      <sharedItems containsNonDate="0" containsString="0" containsBlank="1" count="1">
        <m/>
      </sharedItems>
    </cacheField>
    <cacheField name="GROUP_KEY Id" numFmtId="0">
      <sharedItems containsNonDate="0" containsString="0" containsBlank="1"/>
    </cacheField>
    <cacheField name="NET_ELEMENT_VERSION Desc" numFmtId="0">
      <sharedItems containsNonDate="0" containsString="0" containsBlank="1" count="1">
        <m/>
      </sharedItems>
    </cacheField>
    <cacheField name="NET_ELEMENT_VERSION Id" numFmtId="0">
      <sharedItems containsNonDate="0" containsString="0" containsBlank="1"/>
    </cacheField>
    <cacheField name="REGION Desc" numFmtId="0">
      <sharedItems containsNonDate="0" containsString="0" containsBlank="1" count="1">
        <m/>
      </sharedItems>
    </cacheField>
    <cacheField name="REGION Id" numFmtId="0">
      <sharedItems containsNonDate="0" containsString="0" containsBlank="1"/>
    </cacheField>
    <cacheField name="SALES_ITEM Desc" numFmtId="0">
      <sharedItems containsNonDate="0" containsString="0" containsBlank="1" count="1">
        <m/>
      </sharedItems>
    </cacheField>
    <cacheField name="SALES_ITEM Id" numFmtId="0">
      <sharedItems containsNonDate="0" containsString="0" containsBlank="1"/>
    </cacheField>
    <cacheField name="SUB_REGION Desc" numFmtId="0">
      <sharedItems containsNonDate="0" containsString="0" containsBlank="1"/>
    </cacheField>
    <cacheField name="SUB_REGION Id" numFmtId="0">
      <sharedItems containsNonDate="0" containsString="0" containsBlank="1"/>
    </cacheField>
    <cacheField name="SW_Prod_Type" numFmtId="0">
      <sharedItems containsNonDate="0" containsString="0" containsBlank="1"/>
    </cacheField>
    <cacheField name="Period Month" numFmtId="14">
      <sharedItems containsNonDate="0" containsString="0" containsBlank="1" count="1">
        <m/>
      </sharedItems>
    </cacheField>
    <cacheField name="Period Start" numFmtId="0">
      <sharedItems containsNonDate="0" containsString="0" containsBlank="1" count="1">
        <m/>
      </sharedItems>
    </cacheField>
    <cacheField name="Quarter" numFmtId="0">
      <sharedItems containsNonDate="0" containsString="0" containsBlank="1" count="1">
        <m/>
      </sharedItems>
    </cacheField>
    <cacheField name="Year" numFmtId="0">
      <sharedItems containsNonDate="0" containsString="0" containsBlank="1"/>
    </cacheField>
    <cacheField name="Year_Quarter" numFmtId="0">
      <sharedItems containsNonDate="0" containsString="0" containsBlank="1"/>
    </cacheField>
    <cacheField name="CT CBP Override (Units)" numFmtId="0">
      <sharedItems containsNonDate="0" containsString="0" containsBlank="1"/>
    </cacheField>
    <cacheField name="CT Value Based Plan (Units)" numFmtId="0">
      <sharedItems containsNonDate="0" containsString="0" containsBlank="1"/>
    </cacheField>
    <cacheField name="Global VBP Adj (Units)" numFmtId="0">
      <sharedItems containsNonDate="0" containsString="0" containsBlank="1"/>
    </cacheField>
    <cacheField name="Region VBP Adj (Units)" numFmtId="0">
      <sharedItems containsNonDate="0" containsString="0" containsBlank="1"/>
    </cacheField>
    <cacheField name="Regional CBP Override (Units)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40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R91:IS94" firstHeaderRow="2" firstDataRow="2" firstDataCol="1"/>
  <pivotFields count="30"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numFmtId="164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</pivotFields>
  <rowFields count="1">
    <field x="20"/>
  </rowFields>
  <rowItems count="2">
    <i>
      <x/>
    </i>
    <i t="grand">
      <x/>
    </i>
  </rowItems>
  <colItems count="1">
    <i/>
  </colItems>
  <dataFields count="1">
    <dataField name="Count of Year" fld="23" subtotal="count" baseField="0" baseItem="0"/>
  </dataFields>
  <formats count="4">
    <format dxfId="36">
      <pivotArea type="all" dataOnly="0" outline="0" fieldPosition="0"/>
    </format>
    <format dxfId="35">
      <pivotArea type="all" dataOnly="0" outline="0" fieldPosition="0"/>
    </format>
    <format dxfId="34">
      <pivotArea type="all" dataOnly="0" outline="0" fieldPosition="0"/>
    </format>
    <format dxfId="33">
      <pivotArea type="all" dataOnly="0" outline="0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40" dataOnRows="1" applyNumberFormats="0" applyBorderFormats="0" applyFontFormats="0" applyPatternFormats="0" applyAlignmentFormats="0" applyWidthHeightFormats="1" dataCaption="Time Series" showError="1" updatedVersion="4" minRefreshableVersion="3" asteriskTotals="1" showMemberPropertyTips="0" colGrandTotals="0" itemPrintTitles="1" createdVersion="3" indent="0" compact="0" compactData="0" gridDropZones="1">
  <location ref="B22:F33" firstHeaderRow="1" firstDataRow="2" firstDataCol="4" rowPageCount="5" colPageCount="1"/>
  <pivotFields count="30"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name="Period Month" compact="0" numFmtId="164" outline="0" subtotalTop="0" showAll="0" includeNewItemsInFilter="1" sortType="ascending" defaultSubtotal="0">
      <items count="1">
        <item x="0"/>
      </items>
    </pivotField>
    <pivotField name="Date" axis="axisCol" compact="0" numFmtId="164" outline="0" subtotalTop="0" showAll="0" includeNewItemsInFilter="1" sortType="ascending">
      <items count="2">
        <item x="0"/>
        <item t="default"/>
      </items>
    </pivotField>
    <pivotField name="Quarter 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name="Quarter - Year" subtotalCaption="?" compact="0" outline="0" subtotalTop="0" showAll="0" includeNewItemsInFilter="1" sortType="ascending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</pivotFields>
  <rowFields count="4">
    <field x="11"/>
    <field x="15"/>
    <field x="9"/>
    <field x="-2"/>
  </rowFields>
  <rowItems count="10">
    <i>
      <x/>
      <x/>
      <x/>
      <x/>
    </i>
    <i r="3" i="1">
      <x v="1"/>
    </i>
    <i r="3" i="2">
      <x v="2"/>
    </i>
    <i r="3" i="3">
      <x v="3"/>
    </i>
    <i r="3" i="4">
      <x v="4"/>
    </i>
    <i t="grand">
      <x/>
    </i>
    <i t="grand" i="1">
      <x/>
    </i>
    <i t="grand" i="2">
      <x/>
    </i>
    <i t="grand" i="3">
      <x/>
    </i>
    <i t="grand" i="4">
      <x/>
    </i>
  </rowItems>
  <colFields count="1">
    <field x="21"/>
  </colFields>
  <colItems count="1">
    <i>
      <x/>
    </i>
  </colItems>
  <pageFields count="5">
    <pageField fld="3" hier="-1"/>
    <pageField fld="1" hier="-1"/>
    <pageField fld="5" hier="-1"/>
    <pageField fld="13" hier="-1"/>
    <pageField fld="7" hier="-1"/>
  </pageFields>
  <dataFields count="5">
    <dataField name=" CT Value Based Plan (Units)" fld="26" baseField="0" baseItem="0"/>
    <dataField name=" CT CBP Override (Units)" fld="25" baseField="0" baseItem="0"/>
    <dataField name="Region VBP Adj (Units) " fld="28" baseField="5" baseItem="0" numFmtId="38"/>
    <dataField name=" Global VBP Adj (Units)" fld="27" baseField="0" baseItem="0"/>
    <dataField name=" Regional CBP Override (Units)" fld="29" baseField="0" baseItem="0"/>
  </dataFields>
  <formats count="34">
    <format dxfId="1">
      <pivotArea outline="0" fieldPosition="0"/>
    </format>
    <format>
      <pivotArea outline="0" fieldPosition="0"/>
    </format>
    <format dxfId="2">
      <pivotArea field="-2" type="button" dataOnly="0" labelOnly="1" outline="0" axis="axisRow" fieldPosition="3"/>
    </format>
    <format dxfId="3">
      <pivotArea field="22" type="button" dataOnly="0" labelOnly="1" outline="0"/>
    </format>
    <format dxfId="4">
      <pivotArea field="21" type="button" dataOnly="0" labelOnly="1" outline="0" axis="axisCol" fieldPosition="0"/>
    </format>
    <format dxfId="5">
      <pivotArea type="all" dataOnly="0" outline="0" fieldPosition="0"/>
    </format>
    <format dxfId="6">
      <pivotArea type="all" dataOnly="0" outline="0" fieldPosition="0"/>
    </format>
    <format dxfId="7">
      <pivotArea type="origin" dataOnly="0" labelOnly="1" outline="0" fieldPosition="0"/>
    </format>
    <format dxfId="8">
      <pivotArea field="-2" type="button" dataOnly="0" labelOnly="1" outline="0" axis="axisRow" fieldPosition="3"/>
    </format>
    <format dxfId="9">
      <pivotArea field="21" type="button" dataOnly="0" labelOnly="1" outline="0" axis="axisCol" fieldPosition="0"/>
    </format>
    <format dxfId="10">
      <pivotArea type="topRight" dataOnly="0" labelOnly="1" outline="0" fieldPosition="0"/>
    </format>
    <format dxfId="11">
      <pivotArea type="origin" dataOnly="0" labelOnly="1" outline="0" fieldPosition="0"/>
    </format>
    <format dxfId="12">
      <pivotArea field="-2" type="button" dataOnly="0" labelOnly="1" outline="0" axis="axisRow" fieldPosition="3"/>
    </format>
    <format dxfId="13">
      <pivotArea field="21" type="button" dataOnly="0" labelOnly="1" outline="0" axis="axisCol" fieldPosition="0"/>
    </format>
    <format dxfId="14">
      <pivotArea type="topRight" dataOnly="0" labelOnly="1" outline="0" fieldPosition="0"/>
    </format>
    <format dxfId="15">
      <pivotArea type="all" dataOnly="0" outline="0" fieldPosition="0"/>
    </format>
    <format dxfId="16">
      <pivotArea type="all" dataOnly="0" outline="0" fieldPosition="0"/>
    </format>
    <format dxfId="17">
      <pivotArea field="20" type="button" dataOnly="0" labelOnly="1" outline="0"/>
    </format>
    <format dxfId="18">
      <pivotArea type="origin" dataOnly="0" labelOnly="1" outline="0" fieldPosition="0"/>
    </format>
    <format dxfId="19">
      <pivotArea field="20" type="button" dataOnly="0" labelOnly="1" outline="0"/>
    </format>
    <format dxfId="20">
      <pivotArea type="topRight" dataOnly="0" labelOnly="1" outline="0" fieldPosition="0"/>
    </format>
    <format dxfId="21">
      <pivotArea type="origin" dataOnly="0" labelOnly="1" outline="0" fieldPosition="0"/>
    </format>
    <format dxfId="22">
      <pivotArea field="-2" type="button" dataOnly="0" labelOnly="1" outline="0" axis="axisRow" fieldPosition="3"/>
    </format>
    <format dxfId="23">
      <pivotArea field="20" type="button" dataOnly="0" labelOnly="1" outline="0"/>
    </format>
    <format dxfId="24">
      <pivotArea type="topRight" dataOnly="0" labelOnly="1" outline="0" fieldPosition="0"/>
    </format>
    <format dxfId="25">
      <pivotArea type="origin" dataOnly="0" labelOnly="1" outline="0" fieldPosition="0"/>
    </format>
    <format dxfId="26">
      <pivotArea field="-2" type="button" dataOnly="0" labelOnly="1" outline="0" axis="axisRow" fieldPosition="3"/>
    </format>
    <format dxfId="27">
      <pivotArea field="20" type="button" dataOnly="0" labelOnly="1" outline="0"/>
    </format>
    <format dxfId="28">
      <pivotArea type="topRight" dataOnly="0" labelOnly="1" outline="0" fieldPosition="0"/>
    </format>
    <format dxfId="29">
      <pivotArea type="all" dataOnly="0" outline="0" fieldPosition="0"/>
    </format>
    <format dxfId="30">
      <pivotArea field="-2" type="button" dataOnly="0" labelOnly="1" outline="0" axis="axisRow" fieldPosition="3"/>
    </format>
    <format dxfId="31">
      <pivotArea field="20" type="button" dataOnly="0" labelOnly="1" outline="0"/>
    </format>
    <format dxfId="32">
      <pivotArea outline="0" fieldPosition="0">
        <references count="1">
          <reference field="4294967294" count="1">
            <x v="2"/>
          </reference>
        </references>
      </pivotArea>
    </format>
    <format dxfId="0">
      <pivotArea field="21" type="button" dataOnly="0" labelOnly="1" outline="0" axis="axisCol" fieldPosition="0"/>
    </format>
  </formats>
  <pivotTableStyleInfo name="Shurtape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ExternalData_1" rowNumbers="1" growShrinkType="overwriteClear" fillFormulas="1" removeDataOnSave="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rowNumbers="1" growShrinkType="overwriteClear" fillFormulas="1" removeDataOnSave="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rowNumbers="1" growShrinkType="overwriteClear" fillFormulas="1" removeDataOnSave="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/>
  </sheetViews>
  <sheetFormatPr defaultRowHeight="12.75" x14ac:dyDescent="0.2"/>
  <cols>
    <col min="1" max="27" width="2" bestFit="1" customWidth="1"/>
  </cols>
  <sheetData>
    <row r="1" spans="1:27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1</v>
      </c>
      <c r="X1">
        <v>0</v>
      </c>
      <c r="Y1">
        <v>0</v>
      </c>
      <c r="Z1">
        <v>0</v>
      </c>
      <c r="AA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-0.249977111117893"/>
    <outlinePr summaryBelow="0"/>
  </sheetPr>
  <dimension ref="A1:IV7074"/>
  <sheetViews>
    <sheetView showGridLines="0" tabSelected="1" zoomScale="80" zoomScaleNormal="80" workbookViewId="0">
      <pane xSplit="4" ySplit="23" topLeftCell="E24" activePane="bottomRight" state="frozen"/>
      <selection pane="topRight" activeCell="E1" sqref="E1"/>
      <selection pane="bottomLeft" activeCell="A24" sqref="A24"/>
      <selection pane="bottomRight" activeCell="C16" sqref="C16"/>
    </sheetView>
  </sheetViews>
  <sheetFormatPr defaultColWidth="20.7109375" defaultRowHeight="12.75" outlineLevelRow="1" x14ac:dyDescent="0.2"/>
  <cols>
    <col min="1" max="1" width="2.28515625" style="4" customWidth="1"/>
    <col min="2" max="2" width="38.42578125" style="4" customWidth="1"/>
    <col min="3" max="4" width="34.42578125" style="4" bestFit="1" customWidth="1"/>
    <col min="5" max="5" width="38.140625" style="4" bestFit="1" customWidth="1"/>
    <col min="6" max="6" width="15.85546875" style="4" customWidth="1"/>
    <col min="7" max="50" width="11.85546875" style="4" customWidth="1"/>
    <col min="51" max="51" width="11.85546875" style="6" customWidth="1"/>
    <col min="52" max="64" width="7.7109375" style="6" customWidth="1"/>
    <col min="65" max="237" width="20.7109375" style="6"/>
    <col min="238" max="238" width="36" style="6" bestFit="1" customWidth="1"/>
    <col min="239" max="251" width="20.7109375" style="6"/>
    <col min="252" max="252" width="15.140625" style="6" customWidth="1"/>
    <col min="253" max="253" width="5.28515625" style="6" customWidth="1"/>
    <col min="254" max="254" width="5" style="6" customWidth="1"/>
    <col min="255" max="256" width="20.7109375" style="6"/>
    <col min="257" max="16384" width="20.7109375" style="4"/>
  </cols>
  <sheetData>
    <row r="1" spans="1:256" ht="6.75" hidden="1" customHeight="1" x14ac:dyDescent="0.2">
      <c r="A1" s="5" t="str">
        <f t="shared" ref="A1:P2" si="0">IF(ISERROR(MATCH("Time Series",A2:A106,0)),"",MATCH("Time Series",A2:A106,0)+1)</f>
        <v/>
      </c>
      <c r="B1" s="20" t="str">
        <f t="shared" si="0"/>
        <v/>
      </c>
      <c r="C1" s="5" t="str">
        <f t="shared" si="0"/>
        <v/>
      </c>
      <c r="D1" s="5" t="str">
        <f t="shared" ca="1" si="0"/>
        <v/>
      </c>
      <c r="E1" s="5">
        <f t="shared" si="0"/>
        <v>23</v>
      </c>
      <c r="F1" s="5" t="str">
        <f t="shared" ca="1" si="0"/>
        <v/>
      </c>
      <c r="G1" s="5" t="str">
        <f t="shared" si="0"/>
        <v/>
      </c>
      <c r="H1" s="5" t="str">
        <f t="shared" si="0"/>
        <v/>
      </c>
      <c r="I1" s="5" t="str">
        <f t="shared" si="0"/>
        <v/>
      </c>
      <c r="J1" s="5" t="str">
        <f t="shared" si="0"/>
        <v/>
      </c>
      <c r="K1" s="5" t="str">
        <f t="shared" si="0"/>
        <v/>
      </c>
      <c r="L1" s="5" t="str">
        <f t="shared" si="0"/>
        <v/>
      </c>
      <c r="M1" s="5" t="str">
        <f t="shared" si="0"/>
        <v/>
      </c>
      <c r="N1" s="5" t="str">
        <f t="shared" si="0"/>
        <v/>
      </c>
      <c r="O1" s="5" t="str">
        <f t="shared" si="0"/>
        <v/>
      </c>
      <c r="P1" s="5" t="str">
        <f t="shared" si="0"/>
        <v/>
      </c>
      <c r="Q1" s="5" t="str">
        <f t="shared" ref="Q1:AS1" si="1">IF(ISERROR(MATCH("Time Series",Q2:Q106,0)),"",MATCH("Time Series",Q2:Q106,0)+1)</f>
        <v/>
      </c>
      <c r="R1" s="5" t="str">
        <f t="shared" si="1"/>
        <v/>
      </c>
      <c r="S1" s="5" t="str">
        <f t="shared" si="1"/>
        <v/>
      </c>
      <c r="T1" s="5" t="str">
        <f t="shared" si="1"/>
        <v/>
      </c>
      <c r="U1" s="5" t="str">
        <f t="shared" si="1"/>
        <v/>
      </c>
      <c r="V1" s="5" t="str">
        <f t="shared" si="1"/>
        <v/>
      </c>
      <c r="W1" s="5" t="str">
        <f t="shared" si="1"/>
        <v/>
      </c>
      <c r="X1" s="5" t="str">
        <f t="shared" si="1"/>
        <v/>
      </c>
      <c r="Y1" s="5" t="str">
        <f t="shared" si="1"/>
        <v/>
      </c>
      <c r="Z1" s="5" t="str">
        <f t="shared" si="1"/>
        <v/>
      </c>
      <c r="AA1" s="5" t="str">
        <f t="shared" si="1"/>
        <v/>
      </c>
      <c r="AB1" s="5" t="str">
        <f t="shared" si="1"/>
        <v/>
      </c>
      <c r="AC1" s="5" t="str">
        <f t="shared" si="1"/>
        <v/>
      </c>
      <c r="AD1" s="5" t="str">
        <f t="shared" si="1"/>
        <v/>
      </c>
      <c r="AE1" s="5" t="str">
        <f t="shared" si="1"/>
        <v/>
      </c>
      <c r="AF1" s="5" t="str">
        <f t="shared" si="1"/>
        <v/>
      </c>
      <c r="AG1" s="5" t="str">
        <f t="shared" si="1"/>
        <v/>
      </c>
      <c r="AH1" s="5" t="str">
        <f t="shared" si="1"/>
        <v/>
      </c>
      <c r="AI1" s="5" t="str">
        <f t="shared" si="1"/>
        <v/>
      </c>
      <c r="AJ1" s="5" t="str">
        <f t="shared" si="1"/>
        <v/>
      </c>
      <c r="AK1" s="5" t="str">
        <f t="shared" si="1"/>
        <v/>
      </c>
      <c r="AL1" s="5" t="str">
        <f t="shared" si="1"/>
        <v/>
      </c>
      <c r="AM1" s="5" t="str">
        <f t="shared" si="1"/>
        <v/>
      </c>
      <c r="AN1" s="5" t="str">
        <f t="shared" si="1"/>
        <v/>
      </c>
      <c r="AO1" s="5" t="str">
        <f t="shared" si="1"/>
        <v/>
      </c>
      <c r="AP1" s="5" t="str">
        <f t="shared" si="1"/>
        <v/>
      </c>
      <c r="AQ1" s="5" t="str">
        <f t="shared" si="1"/>
        <v/>
      </c>
      <c r="AR1" s="5" t="str">
        <f t="shared" si="1"/>
        <v/>
      </c>
      <c r="AS1" s="5" t="str">
        <f t="shared" si="1"/>
        <v/>
      </c>
      <c r="BC1" s="6">
        <f ca="1">IT19</f>
        <v>23</v>
      </c>
      <c r="IC1" s="6" t="s">
        <v>4</v>
      </c>
      <c r="ID1" s="6" t="s">
        <v>67</v>
      </c>
      <c r="IU1" s="6" t="str">
        <f ca="1">IF(ISERROR(IF(COUNTIF(PIVOTDATA,"Unable to retrieve all data as Application server is low on memory.")&gt;0,"Report was aborted before the process finished. Please re-run the report.","")),"",IF(COUNTIF(PIVOTDATA,"Unable to retrieve all data as Application server is low on memory.")&gt;0,"Report was aborted before the process finished. Please re-run the report.",""))</f>
        <v/>
      </c>
      <c r="IV1" s="6" t="str">
        <f ca="1">IF(ISERROR(LEN(INDIRECT("Ambassador_Data!A1"))&gt;0),"REPORT LOADING . . . ",IF(LEN(INDIRECT("Sheet1!A1048570"))&gt;0,IF(OR(ISERROR(INDIRECT("Sheet1!"&amp;"A1048570")),IF(ISERROR(INDIRECT("Sheet1!"&amp;"A1048570")),FALSE,LEN(INDIRECT("Sheet1!A1048570"))&gt;0)),"THE SIZE LIMIT OF THE REPORT HAS BEEN EXCEEDED",""),""))</f>
        <v xml:space="preserve">REPORT LOADING . . . </v>
      </c>
    </row>
    <row r="2" spans="1:256" outlineLevel="1" x14ac:dyDescent="0.2">
      <c r="A2" s="5"/>
      <c r="B2" s="20" t="str">
        <f t="shared" si="0"/>
        <v/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Y2" s="6" t="str">
        <f ca="1">IT20</f>
        <v>F</v>
      </c>
      <c r="BB2" s="6" t="s">
        <v>61</v>
      </c>
      <c r="BC2" s="6">
        <f ca="1">VLOOKUP(AY2,IR36:IS87,2,0)</f>
        <v>70</v>
      </c>
      <c r="BD2" s="6">
        <f ca="1">BC2+1</f>
        <v>71</v>
      </c>
      <c r="BE2" s="6">
        <f t="shared" ref="BE2:DH2" ca="1" si="2">BD2+1</f>
        <v>72</v>
      </c>
      <c r="BF2" s="6">
        <f t="shared" ca="1" si="2"/>
        <v>73</v>
      </c>
      <c r="BG2" s="6">
        <f t="shared" ca="1" si="2"/>
        <v>74</v>
      </c>
      <c r="BH2" s="6">
        <f t="shared" ca="1" si="2"/>
        <v>75</v>
      </c>
      <c r="BI2" s="6">
        <f t="shared" ca="1" si="2"/>
        <v>76</v>
      </c>
      <c r="BJ2" s="6">
        <f t="shared" ca="1" si="2"/>
        <v>77</v>
      </c>
      <c r="BK2" s="6">
        <f t="shared" ca="1" si="2"/>
        <v>78</v>
      </c>
      <c r="BL2" s="6">
        <f t="shared" ca="1" si="2"/>
        <v>79</v>
      </c>
      <c r="BM2" s="6">
        <f t="shared" ca="1" si="2"/>
        <v>80</v>
      </c>
      <c r="BN2" s="6">
        <f t="shared" ca="1" si="2"/>
        <v>81</v>
      </c>
      <c r="BO2" s="6">
        <f t="shared" ca="1" si="2"/>
        <v>82</v>
      </c>
      <c r="BP2" s="6">
        <f t="shared" ca="1" si="2"/>
        <v>83</v>
      </c>
      <c r="BQ2" s="6">
        <f t="shared" ca="1" si="2"/>
        <v>84</v>
      </c>
      <c r="BR2" s="6">
        <f t="shared" ca="1" si="2"/>
        <v>85</v>
      </c>
      <c r="BS2" s="6">
        <f t="shared" ca="1" si="2"/>
        <v>86</v>
      </c>
      <c r="BT2" s="6">
        <f t="shared" ca="1" si="2"/>
        <v>87</v>
      </c>
      <c r="BU2" s="6">
        <f t="shared" ca="1" si="2"/>
        <v>88</v>
      </c>
      <c r="BV2" s="6">
        <f t="shared" ca="1" si="2"/>
        <v>89</v>
      </c>
      <c r="BW2" s="6">
        <f t="shared" ca="1" si="2"/>
        <v>90</v>
      </c>
      <c r="BX2" s="6">
        <f t="shared" ca="1" si="2"/>
        <v>91</v>
      </c>
      <c r="BY2" s="6">
        <f t="shared" ca="1" si="2"/>
        <v>92</v>
      </c>
      <c r="BZ2" s="6">
        <f t="shared" ca="1" si="2"/>
        <v>93</v>
      </c>
      <c r="CA2" s="6">
        <f t="shared" ca="1" si="2"/>
        <v>94</v>
      </c>
      <c r="CB2" s="6">
        <f t="shared" ca="1" si="2"/>
        <v>95</v>
      </c>
      <c r="CC2" s="6">
        <f t="shared" ca="1" si="2"/>
        <v>96</v>
      </c>
      <c r="CD2" s="6">
        <f t="shared" ca="1" si="2"/>
        <v>97</v>
      </c>
      <c r="CE2" s="6">
        <f t="shared" ca="1" si="2"/>
        <v>98</v>
      </c>
      <c r="CF2" s="6">
        <f t="shared" ca="1" si="2"/>
        <v>99</v>
      </c>
      <c r="CG2" s="6">
        <f t="shared" ca="1" si="2"/>
        <v>100</v>
      </c>
      <c r="CH2" s="6">
        <f t="shared" ca="1" si="2"/>
        <v>101</v>
      </c>
      <c r="CI2" s="6">
        <f t="shared" ca="1" si="2"/>
        <v>102</v>
      </c>
      <c r="CJ2" s="6">
        <f t="shared" ca="1" si="2"/>
        <v>103</v>
      </c>
      <c r="CK2" s="6">
        <f t="shared" ca="1" si="2"/>
        <v>104</v>
      </c>
      <c r="CL2" s="6">
        <f t="shared" ca="1" si="2"/>
        <v>105</v>
      </c>
      <c r="CM2" s="6">
        <f t="shared" ca="1" si="2"/>
        <v>106</v>
      </c>
      <c r="CN2" s="6">
        <f t="shared" ca="1" si="2"/>
        <v>107</v>
      </c>
      <c r="CO2" s="6">
        <f t="shared" ca="1" si="2"/>
        <v>108</v>
      </c>
      <c r="CP2" s="6">
        <f t="shared" ca="1" si="2"/>
        <v>109</v>
      </c>
      <c r="CQ2" s="6">
        <f t="shared" ca="1" si="2"/>
        <v>110</v>
      </c>
      <c r="CR2" s="6">
        <f t="shared" ca="1" si="2"/>
        <v>111</v>
      </c>
      <c r="CS2" s="6">
        <f t="shared" ca="1" si="2"/>
        <v>112</v>
      </c>
      <c r="CT2" s="6">
        <f t="shared" ca="1" si="2"/>
        <v>113</v>
      </c>
      <c r="CU2" s="6">
        <f t="shared" ca="1" si="2"/>
        <v>114</v>
      </c>
      <c r="CV2" s="6">
        <f t="shared" ca="1" si="2"/>
        <v>115</v>
      </c>
      <c r="CW2" s="6">
        <f t="shared" ca="1" si="2"/>
        <v>116</v>
      </c>
      <c r="CX2" s="6">
        <f t="shared" ca="1" si="2"/>
        <v>117</v>
      </c>
      <c r="CY2" s="6">
        <f t="shared" ca="1" si="2"/>
        <v>118</v>
      </c>
      <c r="CZ2" s="6">
        <f t="shared" ca="1" si="2"/>
        <v>119</v>
      </c>
      <c r="DA2" s="6">
        <f t="shared" ca="1" si="2"/>
        <v>120</v>
      </c>
      <c r="DB2" s="6">
        <f t="shared" ca="1" si="2"/>
        <v>121</v>
      </c>
      <c r="DC2" s="6">
        <f t="shared" ca="1" si="2"/>
        <v>122</v>
      </c>
      <c r="DD2" s="6">
        <f t="shared" ca="1" si="2"/>
        <v>123</v>
      </c>
      <c r="DE2" s="6">
        <f t="shared" ca="1" si="2"/>
        <v>124</v>
      </c>
      <c r="DF2" s="6">
        <f t="shared" ca="1" si="2"/>
        <v>125</v>
      </c>
      <c r="DG2" s="6">
        <f t="shared" ca="1" si="2"/>
        <v>126</v>
      </c>
      <c r="DH2" s="6">
        <f t="shared" ca="1" si="2"/>
        <v>127</v>
      </c>
      <c r="ID2" s="6" t="e">
        <f>MATCH(ID1,ReportCriteria!A:A,0)</f>
        <v>#N/A</v>
      </c>
      <c r="IF2" s="6" t="s">
        <v>24</v>
      </c>
      <c r="IH2" s="6" t="s">
        <v>71</v>
      </c>
      <c r="II2" s="6" t="s">
        <v>69</v>
      </c>
      <c r="IJ2" s="6" t="s">
        <v>70</v>
      </c>
    </row>
    <row r="3" spans="1:256" outlineLevel="1" x14ac:dyDescent="0.2">
      <c r="BA3" s="6" t="s">
        <v>64</v>
      </c>
      <c r="IB3" s="4" t="e">
        <f>ID2</f>
        <v>#N/A</v>
      </c>
      <c r="IC3" s="4" t="e">
        <f>IF(IB3=0, "", IF(IB3&gt;26, CHAR(64+INT((IB3-1)/26)),"")&amp;CHAR(65+MOD(IB3-1, 26)))</f>
        <v>#N/A</v>
      </c>
      <c r="ID3" s="4" t="e">
        <f t="shared" ref="ID3:ID62" ca="1" si="3">IF(INDIRECT("ReportCriteria!"&amp;IC3&amp;$ID$2)="","",INDIRECT("ReportCriteria!"&amp;IC3&amp;$ID$2))&amp;" "</f>
        <v>#N/A</v>
      </c>
      <c r="IE3" s="4">
        <f ca="1">COUNTIF($IF$3:$IF$62,"&gt;="&amp;IF3)</f>
        <v>60</v>
      </c>
      <c r="IF3" s="4" t="e">
        <f ca="1">ID3</f>
        <v>#N/A</v>
      </c>
      <c r="IG3" s="4">
        <f ca="1">COUNTIF($IH$3:$IH$62,"&gt;="&amp;IH3)</f>
        <v>60</v>
      </c>
      <c r="IH3" s="4" t="e">
        <f ca="1">IF(RIGHT(ID3,6)="(DOH) ",ID3,"")</f>
        <v>#N/A</v>
      </c>
      <c r="II3" s="4" t="str">
        <f t="shared" ref="II3:II25" ca="1" si="4">IF(ISERROR(VLOOKUP(ROW()-ROW($IH$2),$IG$3:$IH$62,2,FALSE)),"",VLOOKUP(ROW()-ROW($IH$2),$IG$3:$IH$62,2,FALSE))</f>
        <v/>
      </c>
      <c r="IJ3" s="4" t="str">
        <f t="shared" ref="IJ3:IJ25" ca="1" si="5">IF(ISERROR(VLOOKUP(ROW()-ROW($IF$2),$IE$3:$IF$62,2,FALSE)),"",VLOOKUP(ROW()-ROW($IF$2),$IE$3:$IF$62,2,FALSE))</f>
        <v/>
      </c>
    </row>
    <row r="4" spans="1:256" outlineLevel="1" x14ac:dyDescent="0.2">
      <c r="BC4" s="7" t="str">
        <f ca="1">IF(AND(BC10=""),NA(),IF(BC10&lt;&gt;"",BC10,IF(BD10&lt;&gt;"",BD10,BE10)))</f>
        <v>(blank)</v>
      </c>
      <c r="BD4" s="7" t="e">
        <f ca="1">IF(AND(BD10=""),NA(),IF(BD10&lt;&gt;"",BD10,IF(BE10&lt;&gt;"",BE10,BF10)))</f>
        <v>#N/A</v>
      </c>
      <c r="BE4" s="7" t="e">
        <f ca="1">IF(AND(BE10="",BF10="",BG10=""),NA(),IF(BE10&lt;&gt;"",BE10,IF(BF10&lt;&gt;"",BF10,BG10)))</f>
        <v>#N/A</v>
      </c>
      <c r="BF4" s="7" t="e">
        <f t="shared" ref="BF4:CX4" ca="1" si="6">IF(AND(BF10="",BG10="",BH10=""),NA(),IF(BF10&lt;&gt;"",BF10,IF(BG10&lt;&gt;"",BG10,BH10)))</f>
        <v>#N/A</v>
      </c>
      <c r="BG4" s="7" t="e">
        <f t="shared" ca="1" si="6"/>
        <v>#N/A</v>
      </c>
      <c r="BH4" s="7" t="e">
        <f t="shared" ca="1" si="6"/>
        <v>#N/A</v>
      </c>
      <c r="BI4" s="7" t="e">
        <f t="shared" ca="1" si="6"/>
        <v>#N/A</v>
      </c>
      <c r="BJ4" s="7" t="e">
        <f t="shared" ca="1" si="6"/>
        <v>#N/A</v>
      </c>
      <c r="BK4" s="7" t="e">
        <f t="shared" ca="1" si="6"/>
        <v>#N/A</v>
      </c>
      <c r="BL4" s="7" t="e">
        <f t="shared" ca="1" si="6"/>
        <v>#N/A</v>
      </c>
      <c r="BM4" s="7" t="e">
        <f t="shared" ca="1" si="6"/>
        <v>#N/A</v>
      </c>
      <c r="BN4" s="7" t="e">
        <f t="shared" ca="1" si="6"/>
        <v>#N/A</v>
      </c>
      <c r="BO4" s="7" t="e">
        <f t="shared" ca="1" si="6"/>
        <v>#N/A</v>
      </c>
      <c r="BP4" s="7" t="e">
        <f t="shared" ca="1" si="6"/>
        <v>#N/A</v>
      </c>
      <c r="BQ4" s="7" t="e">
        <f t="shared" ca="1" si="6"/>
        <v>#N/A</v>
      </c>
      <c r="BR4" s="7" t="e">
        <f t="shared" ca="1" si="6"/>
        <v>#N/A</v>
      </c>
      <c r="BS4" s="7" t="e">
        <f t="shared" ca="1" si="6"/>
        <v>#N/A</v>
      </c>
      <c r="BT4" s="7" t="e">
        <f t="shared" ca="1" si="6"/>
        <v>#N/A</v>
      </c>
      <c r="BU4" s="7" t="e">
        <f t="shared" ca="1" si="6"/>
        <v>#N/A</v>
      </c>
      <c r="BV4" s="7" t="e">
        <f t="shared" ca="1" si="6"/>
        <v>#N/A</v>
      </c>
      <c r="BW4" s="7" t="e">
        <f t="shared" ca="1" si="6"/>
        <v>#N/A</v>
      </c>
      <c r="BX4" s="7" t="e">
        <f t="shared" ca="1" si="6"/>
        <v>#N/A</v>
      </c>
      <c r="BY4" s="7" t="e">
        <f t="shared" ca="1" si="6"/>
        <v>#N/A</v>
      </c>
      <c r="BZ4" s="7" t="e">
        <f t="shared" ca="1" si="6"/>
        <v>#N/A</v>
      </c>
      <c r="CA4" s="7" t="e">
        <f t="shared" ca="1" si="6"/>
        <v>#N/A</v>
      </c>
      <c r="CB4" s="7" t="e">
        <f t="shared" ca="1" si="6"/>
        <v>#N/A</v>
      </c>
      <c r="CC4" s="7" t="e">
        <f t="shared" ca="1" si="6"/>
        <v>#N/A</v>
      </c>
      <c r="CD4" s="7" t="e">
        <f t="shared" ca="1" si="6"/>
        <v>#N/A</v>
      </c>
      <c r="CE4" s="7" t="e">
        <f t="shared" ca="1" si="6"/>
        <v>#N/A</v>
      </c>
      <c r="CF4" s="7" t="e">
        <f t="shared" ca="1" si="6"/>
        <v>#N/A</v>
      </c>
      <c r="CG4" s="7" t="e">
        <f t="shared" ca="1" si="6"/>
        <v>#N/A</v>
      </c>
      <c r="CH4" s="7" t="e">
        <f t="shared" ca="1" si="6"/>
        <v>#N/A</v>
      </c>
      <c r="CI4" s="7" t="e">
        <f t="shared" ca="1" si="6"/>
        <v>#N/A</v>
      </c>
      <c r="CJ4" s="7" t="e">
        <f t="shared" ca="1" si="6"/>
        <v>#N/A</v>
      </c>
      <c r="CK4" s="7" t="e">
        <f t="shared" ca="1" si="6"/>
        <v>#N/A</v>
      </c>
      <c r="CL4" s="7" t="e">
        <f t="shared" ca="1" si="6"/>
        <v>#N/A</v>
      </c>
      <c r="CM4" s="7" t="e">
        <f t="shared" ca="1" si="6"/>
        <v>#N/A</v>
      </c>
      <c r="CN4" s="7" t="e">
        <f t="shared" ca="1" si="6"/>
        <v>#N/A</v>
      </c>
      <c r="CO4" s="7" t="e">
        <f t="shared" ca="1" si="6"/>
        <v>#N/A</v>
      </c>
      <c r="CP4" s="7" t="e">
        <f t="shared" ca="1" si="6"/>
        <v>#N/A</v>
      </c>
      <c r="CQ4" s="7" t="e">
        <f t="shared" ca="1" si="6"/>
        <v>#N/A</v>
      </c>
      <c r="CR4" s="7" t="e">
        <f t="shared" ca="1" si="6"/>
        <v>#N/A</v>
      </c>
      <c r="CS4" s="7" t="e">
        <f t="shared" ca="1" si="6"/>
        <v>#N/A</v>
      </c>
      <c r="CT4" s="7" t="e">
        <f t="shared" ca="1" si="6"/>
        <v>#N/A</v>
      </c>
      <c r="CU4" s="7" t="e">
        <f t="shared" ca="1" si="6"/>
        <v>#N/A</v>
      </c>
      <c r="CV4" s="7" t="e">
        <f t="shared" ca="1" si="6"/>
        <v>#N/A</v>
      </c>
      <c r="CW4" s="7" t="e">
        <f t="shared" ca="1" si="6"/>
        <v>#N/A</v>
      </c>
      <c r="CX4" s="7" t="e">
        <f t="shared" ca="1" si="6"/>
        <v>#N/A</v>
      </c>
      <c r="IB4" s="4" t="e">
        <f>IB3+1</f>
        <v>#N/A</v>
      </c>
      <c r="IC4" s="4" t="e">
        <f t="shared" ref="IC4:IC62" si="7">IF(IB4=0, "", IF(IB4&gt;26, CHAR(64+INT((IB4-1)/26)),"")&amp;CHAR(65+MOD(IB4-1, 26)))</f>
        <v>#N/A</v>
      </c>
      <c r="ID4" s="4" t="e">
        <f t="shared" ca="1" si="3"/>
        <v>#N/A</v>
      </c>
      <c r="IE4" s="4">
        <f t="shared" ref="IE4:IE62" ca="1" si="8">COUNTIF($IF$3:$IF$62,"&gt;="&amp;IF4)</f>
        <v>60</v>
      </c>
      <c r="IF4" s="4" t="e">
        <f t="shared" ref="IF4:IF62" ca="1" si="9">ID4</f>
        <v>#N/A</v>
      </c>
      <c r="IG4" s="4">
        <f t="shared" ref="IG4:IG62" ca="1" si="10">COUNTIF($IH$3:$IH$62,"&gt;="&amp;IH4)</f>
        <v>60</v>
      </c>
      <c r="IH4" s="4" t="e">
        <f t="shared" ref="IH4:IH62" ca="1" si="11">IF(RIGHT(ID4,6)="(DOH) ",ID4,"")</f>
        <v>#N/A</v>
      </c>
      <c r="II4" s="4" t="str">
        <f t="shared" ca="1" si="4"/>
        <v/>
      </c>
      <c r="IJ4" s="4" t="str">
        <f t="shared" ca="1" si="5"/>
        <v/>
      </c>
    </row>
    <row r="5" spans="1:256" outlineLevel="1" x14ac:dyDescent="0.2">
      <c r="BA5" s="6" t="str">
        <f>D8</f>
        <v xml:space="preserve">Region VBP Adj (Units) </v>
      </c>
      <c r="BC5" s="6">
        <f ca="1">HLOOKUP(BC4,$BC$19:$CA$20,2,0)</f>
        <v>0</v>
      </c>
      <c r="BD5" s="6" t="e">
        <f t="shared" ref="BD5:CW5" ca="1" si="12">HLOOKUP(BD4,$BC$19:$CA$20,2,0)</f>
        <v>#N/A</v>
      </c>
      <c r="BE5" s="6" t="e">
        <f t="shared" ca="1" si="12"/>
        <v>#N/A</v>
      </c>
      <c r="BF5" s="6" t="e">
        <f t="shared" ca="1" si="12"/>
        <v>#N/A</v>
      </c>
      <c r="BG5" s="6" t="e">
        <f t="shared" ca="1" si="12"/>
        <v>#N/A</v>
      </c>
      <c r="BH5" s="6" t="e">
        <f t="shared" ca="1" si="12"/>
        <v>#N/A</v>
      </c>
      <c r="BI5" s="6" t="e">
        <f t="shared" ca="1" si="12"/>
        <v>#N/A</v>
      </c>
      <c r="BJ5" s="6" t="e">
        <f t="shared" ca="1" si="12"/>
        <v>#N/A</v>
      </c>
      <c r="BK5" s="6" t="e">
        <f t="shared" ca="1" si="12"/>
        <v>#N/A</v>
      </c>
      <c r="BL5" s="6" t="e">
        <f t="shared" ca="1" si="12"/>
        <v>#N/A</v>
      </c>
      <c r="BM5" s="6" t="e">
        <f t="shared" ca="1" si="12"/>
        <v>#N/A</v>
      </c>
      <c r="BN5" s="6" t="e">
        <f t="shared" ca="1" si="12"/>
        <v>#N/A</v>
      </c>
      <c r="BO5" s="6" t="e">
        <f t="shared" ca="1" si="12"/>
        <v>#N/A</v>
      </c>
      <c r="BP5" s="6" t="e">
        <f t="shared" ca="1" si="12"/>
        <v>#N/A</v>
      </c>
      <c r="BQ5" s="6" t="e">
        <f t="shared" ca="1" si="12"/>
        <v>#N/A</v>
      </c>
      <c r="BR5" s="6" t="e">
        <f t="shared" ca="1" si="12"/>
        <v>#N/A</v>
      </c>
      <c r="BS5" s="6" t="e">
        <f t="shared" ca="1" si="12"/>
        <v>#N/A</v>
      </c>
      <c r="BT5" s="6" t="e">
        <f t="shared" ca="1" si="12"/>
        <v>#N/A</v>
      </c>
      <c r="BU5" s="6" t="e">
        <f t="shared" ca="1" si="12"/>
        <v>#N/A</v>
      </c>
      <c r="BV5" s="6" t="e">
        <f t="shared" ca="1" si="12"/>
        <v>#N/A</v>
      </c>
      <c r="BW5" s="6" t="e">
        <f t="shared" ca="1" si="12"/>
        <v>#N/A</v>
      </c>
      <c r="BX5" s="6" t="e">
        <f t="shared" ca="1" si="12"/>
        <v>#N/A</v>
      </c>
      <c r="BY5" s="6" t="e">
        <f t="shared" ca="1" si="12"/>
        <v>#N/A</v>
      </c>
      <c r="BZ5" s="6" t="e">
        <f t="shared" ca="1" si="12"/>
        <v>#N/A</v>
      </c>
      <c r="CA5" s="6" t="e">
        <f t="shared" ca="1" si="12"/>
        <v>#N/A</v>
      </c>
      <c r="CB5" s="6" t="e">
        <f t="shared" ca="1" si="12"/>
        <v>#N/A</v>
      </c>
      <c r="CC5" s="6" t="e">
        <f t="shared" ca="1" si="12"/>
        <v>#N/A</v>
      </c>
      <c r="CD5" s="6" t="e">
        <f t="shared" ca="1" si="12"/>
        <v>#N/A</v>
      </c>
      <c r="CE5" s="6" t="e">
        <f t="shared" ca="1" si="12"/>
        <v>#N/A</v>
      </c>
      <c r="CF5" s="6" t="e">
        <f t="shared" ca="1" si="12"/>
        <v>#N/A</v>
      </c>
      <c r="CG5" s="6" t="e">
        <f t="shared" ca="1" si="12"/>
        <v>#N/A</v>
      </c>
      <c r="CH5" s="6" t="e">
        <f t="shared" ca="1" si="12"/>
        <v>#N/A</v>
      </c>
      <c r="CI5" s="6" t="e">
        <f t="shared" ca="1" si="12"/>
        <v>#N/A</v>
      </c>
      <c r="CJ5" s="6" t="e">
        <f t="shared" ca="1" si="12"/>
        <v>#N/A</v>
      </c>
      <c r="CK5" s="6" t="e">
        <f t="shared" ca="1" si="12"/>
        <v>#N/A</v>
      </c>
      <c r="CL5" s="6" t="e">
        <f t="shared" ca="1" si="12"/>
        <v>#N/A</v>
      </c>
      <c r="CM5" s="6" t="e">
        <f t="shared" ca="1" si="12"/>
        <v>#N/A</v>
      </c>
      <c r="CN5" s="6" t="e">
        <f t="shared" ca="1" si="12"/>
        <v>#N/A</v>
      </c>
      <c r="CO5" s="6" t="e">
        <f t="shared" ca="1" si="12"/>
        <v>#N/A</v>
      </c>
      <c r="CP5" s="6" t="e">
        <f t="shared" ca="1" si="12"/>
        <v>#N/A</v>
      </c>
      <c r="CQ5" s="6" t="e">
        <f t="shared" ca="1" si="12"/>
        <v>#N/A</v>
      </c>
      <c r="CR5" s="6" t="e">
        <f t="shared" ca="1" si="12"/>
        <v>#N/A</v>
      </c>
      <c r="CS5" s="6" t="e">
        <f t="shared" ca="1" si="12"/>
        <v>#N/A</v>
      </c>
      <c r="CT5" s="6" t="e">
        <f t="shared" ca="1" si="12"/>
        <v>#N/A</v>
      </c>
      <c r="CU5" s="6" t="e">
        <f t="shared" ca="1" si="12"/>
        <v>#N/A</v>
      </c>
      <c r="CV5" s="6" t="e">
        <f t="shared" ca="1" si="12"/>
        <v>#N/A</v>
      </c>
      <c r="CW5" s="6" t="e">
        <f t="shared" ca="1" si="12"/>
        <v>#N/A</v>
      </c>
      <c r="CX5" s="6" t="e">
        <f t="shared" ref="CX5" ca="1" si="13">HLOOKUP(CX4,$BC$19:$CA$20,2,0)</f>
        <v>#N/A</v>
      </c>
      <c r="IB5" s="4" t="e">
        <f t="shared" ref="IB5:IB62" si="14">IB4+1</f>
        <v>#N/A</v>
      </c>
      <c r="IC5" s="4" t="e">
        <f t="shared" si="7"/>
        <v>#N/A</v>
      </c>
      <c r="ID5" s="4" t="e">
        <f t="shared" ca="1" si="3"/>
        <v>#N/A</v>
      </c>
      <c r="IE5" s="4">
        <f t="shared" ca="1" si="8"/>
        <v>60</v>
      </c>
      <c r="IF5" s="4" t="e">
        <f t="shared" ca="1" si="9"/>
        <v>#N/A</v>
      </c>
      <c r="IG5" s="4">
        <f t="shared" ca="1" si="10"/>
        <v>60</v>
      </c>
      <c r="IH5" s="4" t="e">
        <f t="shared" ca="1" si="11"/>
        <v>#N/A</v>
      </c>
      <c r="II5" s="4" t="str">
        <f t="shared" ca="1" si="4"/>
        <v/>
      </c>
      <c r="IJ5" s="4" t="str">
        <f t="shared" ca="1" si="5"/>
        <v/>
      </c>
    </row>
    <row r="6" spans="1:256" ht="17.25" customHeight="1" outlineLevel="1" x14ac:dyDescent="0.2">
      <c r="BA6" s="6" t="str">
        <f>D9</f>
        <v xml:space="preserve">Global VBP Adj (Units) </v>
      </c>
      <c r="BC6" s="6">
        <f ca="1">HLOOKUP(BC4,$BC$19:$CA$21,3,0)</f>
        <v>0</v>
      </c>
      <c r="BD6" s="6" t="e">
        <f t="shared" ref="BD6:CW6" ca="1" si="15">HLOOKUP(BD4,$BC$19:$CA$21,3,0)</f>
        <v>#N/A</v>
      </c>
      <c r="BE6" s="6" t="e">
        <f t="shared" ca="1" si="15"/>
        <v>#N/A</v>
      </c>
      <c r="BF6" s="6" t="e">
        <f t="shared" ca="1" si="15"/>
        <v>#N/A</v>
      </c>
      <c r="BG6" s="6" t="e">
        <f t="shared" ca="1" si="15"/>
        <v>#N/A</v>
      </c>
      <c r="BH6" s="6" t="e">
        <f t="shared" ca="1" si="15"/>
        <v>#N/A</v>
      </c>
      <c r="BI6" s="6" t="e">
        <f t="shared" ca="1" si="15"/>
        <v>#N/A</v>
      </c>
      <c r="BJ6" s="6" t="e">
        <f t="shared" ca="1" si="15"/>
        <v>#N/A</v>
      </c>
      <c r="BK6" s="6" t="e">
        <f t="shared" ca="1" si="15"/>
        <v>#N/A</v>
      </c>
      <c r="BL6" s="6" t="e">
        <f t="shared" ca="1" si="15"/>
        <v>#N/A</v>
      </c>
      <c r="BM6" s="6" t="e">
        <f t="shared" ca="1" si="15"/>
        <v>#N/A</v>
      </c>
      <c r="BN6" s="6" t="e">
        <f t="shared" ca="1" si="15"/>
        <v>#N/A</v>
      </c>
      <c r="BO6" s="6" t="e">
        <f t="shared" ca="1" si="15"/>
        <v>#N/A</v>
      </c>
      <c r="BP6" s="6" t="e">
        <f t="shared" ca="1" si="15"/>
        <v>#N/A</v>
      </c>
      <c r="BQ6" s="6" t="e">
        <f t="shared" ca="1" si="15"/>
        <v>#N/A</v>
      </c>
      <c r="BR6" s="6" t="e">
        <f t="shared" ca="1" si="15"/>
        <v>#N/A</v>
      </c>
      <c r="BS6" s="6" t="e">
        <f t="shared" ca="1" si="15"/>
        <v>#N/A</v>
      </c>
      <c r="BT6" s="6" t="e">
        <f t="shared" ca="1" si="15"/>
        <v>#N/A</v>
      </c>
      <c r="BU6" s="6" t="e">
        <f t="shared" ca="1" si="15"/>
        <v>#N/A</v>
      </c>
      <c r="BV6" s="6" t="e">
        <f t="shared" ca="1" si="15"/>
        <v>#N/A</v>
      </c>
      <c r="BW6" s="6" t="e">
        <f t="shared" ca="1" si="15"/>
        <v>#N/A</v>
      </c>
      <c r="BX6" s="6" t="e">
        <f t="shared" ca="1" si="15"/>
        <v>#N/A</v>
      </c>
      <c r="BY6" s="6" t="e">
        <f t="shared" ca="1" si="15"/>
        <v>#N/A</v>
      </c>
      <c r="BZ6" s="6" t="e">
        <f t="shared" ca="1" si="15"/>
        <v>#N/A</v>
      </c>
      <c r="CA6" s="6" t="e">
        <f t="shared" ca="1" si="15"/>
        <v>#N/A</v>
      </c>
      <c r="CB6" s="6" t="e">
        <f t="shared" ca="1" si="15"/>
        <v>#N/A</v>
      </c>
      <c r="CC6" s="6" t="e">
        <f t="shared" ca="1" si="15"/>
        <v>#N/A</v>
      </c>
      <c r="CD6" s="6" t="e">
        <f t="shared" ca="1" si="15"/>
        <v>#N/A</v>
      </c>
      <c r="CE6" s="6" t="e">
        <f t="shared" ca="1" si="15"/>
        <v>#N/A</v>
      </c>
      <c r="CF6" s="6" t="e">
        <f t="shared" ca="1" si="15"/>
        <v>#N/A</v>
      </c>
      <c r="CG6" s="6" t="e">
        <f t="shared" ca="1" si="15"/>
        <v>#N/A</v>
      </c>
      <c r="CH6" s="6" t="e">
        <f t="shared" ca="1" si="15"/>
        <v>#N/A</v>
      </c>
      <c r="CI6" s="6" t="e">
        <f t="shared" ca="1" si="15"/>
        <v>#N/A</v>
      </c>
      <c r="CJ6" s="6" t="e">
        <f t="shared" ca="1" si="15"/>
        <v>#N/A</v>
      </c>
      <c r="CK6" s="6" t="e">
        <f t="shared" ca="1" si="15"/>
        <v>#N/A</v>
      </c>
      <c r="CL6" s="6" t="e">
        <f t="shared" ca="1" si="15"/>
        <v>#N/A</v>
      </c>
      <c r="CM6" s="6" t="e">
        <f t="shared" ca="1" si="15"/>
        <v>#N/A</v>
      </c>
      <c r="CN6" s="6" t="e">
        <f t="shared" ca="1" si="15"/>
        <v>#N/A</v>
      </c>
      <c r="CO6" s="6" t="e">
        <f t="shared" ca="1" si="15"/>
        <v>#N/A</v>
      </c>
      <c r="CP6" s="6" t="e">
        <f t="shared" ca="1" si="15"/>
        <v>#N/A</v>
      </c>
      <c r="CQ6" s="6" t="e">
        <f t="shared" ca="1" si="15"/>
        <v>#N/A</v>
      </c>
      <c r="CR6" s="6" t="e">
        <f t="shared" ca="1" si="15"/>
        <v>#N/A</v>
      </c>
      <c r="CS6" s="6" t="e">
        <f t="shared" ca="1" si="15"/>
        <v>#N/A</v>
      </c>
      <c r="CT6" s="6" t="e">
        <f t="shared" ca="1" si="15"/>
        <v>#N/A</v>
      </c>
      <c r="CU6" s="6" t="e">
        <f t="shared" ca="1" si="15"/>
        <v>#N/A</v>
      </c>
      <c r="CV6" s="6" t="e">
        <f t="shared" ca="1" si="15"/>
        <v>#N/A</v>
      </c>
      <c r="CW6" s="6" t="e">
        <f t="shared" ca="1" si="15"/>
        <v>#N/A</v>
      </c>
      <c r="CX6" s="6" t="e">
        <f t="shared" ref="CX6" ca="1" si="16">HLOOKUP(CX4,$BC$19:$CA$21,3,0)</f>
        <v>#N/A</v>
      </c>
      <c r="IB6" s="4" t="e">
        <f t="shared" si="14"/>
        <v>#N/A</v>
      </c>
      <c r="IC6" s="4" t="e">
        <f t="shared" si="7"/>
        <v>#N/A</v>
      </c>
      <c r="ID6" s="4" t="e">
        <f t="shared" ca="1" si="3"/>
        <v>#N/A</v>
      </c>
      <c r="IE6" s="4">
        <f t="shared" ca="1" si="8"/>
        <v>60</v>
      </c>
      <c r="IF6" s="4" t="e">
        <f t="shared" ca="1" si="9"/>
        <v>#N/A</v>
      </c>
      <c r="IG6" s="4">
        <f t="shared" ca="1" si="10"/>
        <v>60</v>
      </c>
      <c r="IH6" s="4" t="e">
        <f t="shared" ca="1" si="11"/>
        <v>#N/A</v>
      </c>
      <c r="II6" s="4" t="str">
        <f t="shared" ca="1" si="4"/>
        <v/>
      </c>
      <c r="IJ6" s="4" t="str">
        <f t="shared" ca="1" si="5"/>
        <v/>
      </c>
    </row>
    <row r="7" spans="1:256" ht="16.5" customHeight="1" outlineLevel="1" x14ac:dyDescent="0.2">
      <c r="D7" s="16" t="s">
        <v>65</v>
      </c>
      <c r="BA7" s="6" t="str">
        <f>D10</f>
        <v xml:space="preserve">CT Value Based Plan (Units) </v>
      </c>
      <c r="BC7" s="6">
        <f ca="1">HLOOKUP(BC4,$BC$19:$CA$22,4,0)</f>
        <v>0</v>
      </c>
      <c r="BD7" s="6" t="e">
        <f t="shared" ref="BD7:CW7" ca="1" si="17">HLOOKUP(BD4,$BC$19:$CA$22,4,0)</f>
        <v>#N/A</v>
      </c>
      <c r="BE7" s="6" t="e">
        <f t="shared" ca="1" si="17"/>
        <v>#N/A</v>
      </c>
      <c r="BF7" s="6" t="e">
        <f t="shared" ca="1" si="17"/>
        <v>#N/A</v>
      </c>
      <c r="BG7" s="6" t="e">
        <f t="shared" ca="1" si="17"/>
        <v>#N/A</v>
      </c>
      <c r="BH7" s="6" t="e">
        <f t="shared" ca="1" si="17"/>
        <v>#N/A</v>
      </c>
      <c r="BI7" s="6" t="e">
        <f t="shared" ca="1" si="17"/>
        <v>#N/A</v>
      </c>
      <c r="BJ7" s="6" t="e">
        <f t="shared" ca="1" si="17"/>
        <v>#N/A</v>
      </c>
      <c r="BK7" s="6" t="e">
        <f t="shared" ca="1" si="17"/>
        <v>#N/A</v>
      </c>
      <c r="BL7" s="6" t="e">
        <f t="shared" ca="1" si="17"/>
        <v>#N/A</v>
      </c>
      <c r="BM7" s="6" t="e">
        <f t="shared" ca="1" si="17"/>
        <v>#N/A</v>
      </c>
      <c r="BN7" s="6" t="e">
        <f t="shared" ca="1" si="17"/>
        <v>#N/A</v>
      </c>
      <c r="BO7" s="6" t="e">
        <f t="shared" ca="1" si="17"/>
        <v>#N/A</v>
      </c>
      <c r="BP7" s="6" t="e">
        <f t="shared" ca="1" si="17"/>
        <v>#N/A</v>
      </c>
      <c r="BQ7" s="6" t="e">
        <f t="shared" ca="1" si="17"/>
        <v>#N/A</v>
      </c>
      <c r="BR7" s="6" t="e">
        <f t="shared" ca="1" si="17"/>
        <v>#N/A</v>
      </c>
      <c r="BS7" s="6" t="e">
        <f t="shared" ca="1" si="17"/>
        <v>#N/A</v>
      </c>
      <c r="BT7" s="6" t="e">
        <f t="shared" ca="1" si="17"/>
        <v>#N/A</v>
      </c>
      <c r="BU7" s="6" t="e">
        <f t="shared" ca="1" si="17"/>
        <v>#N/A</v>
      </c>
      <c r="BV7" s="6" t="e">
        <f t="shared" ca="1" si="17"/>
        <v>#N/A</v>
      </c>
      <c r="BW7" s="6" t="e">
        <f t="shared" ca="1" si="17"/>
        <v>#N/A</v>
      </c>
      <c r="BX7" s="6" t="e">
        <f t="shared" ca="1" si="17"/>
        <v>#N/A</v>
      </c>
      <c r="BY7" s="6" t="e">
        <f t="shared" ca="1" si="17"/>
        <v>#N/A</v>
      </c>
      <c r="BZ7" s="6" t="e">
        <f t="shared" ca="1" si="17"/>
        <v>#N/A</v>
      </c>
      <c r="CA7" s="6" t="e">
        <f t="shared" ca="1" si="17"/>
        <v>#N/A</v>
      </c>
      <c r="CB7" s="6" t="e">
        <f t="shared" ca="1" si="17"/>
        <v>#N/A</v>
      </c>
      <c r="CC7" s="6" t="e">
        <f t="shared" ca="1" si="17"/>
        <v>#N/A</v>
      </c>
      <c r="CD7" s="6" t="e">
        <f t="shared" ca="1" si="17"/>
        <v>#N/A</v>
      </c>
      <c r="CE7" s="6" t="e">
        <f t="shared" ca="1" si="17"/>
        <v>#N/A</v>
      </c>
      <c r="CF7" s="6" t="e">
        <f t="shared" ca="1" si="17"/>
        <v>#N/A</v>
      </c>
      <c r="CG7" s="6" t="e">
        <f t="shared" ca="1" si="17"/>
        <v>#N/A</v>
      </c>
      <c r="CH7" s="6" t="e">
        <f t="shared" ca="1" si="17"/>
        <v>#N/A</v>
      </c>
      <c r="CI7" s="6" t="e">
        <f t="shared" ca="1" si="17"/>
        <v>#N/A</v>
      </c>
      <c r="CJ7" s="6" t="e">
        <f t="shared" ca="1" si="17"/>
        <v>#N/A</v>
      </c>
      <c r="CK7" s="6" t="e">
        <f t="shared" ca="1" si="17"/>
        <v>#N/A</v>
      </c>
      <c r="CL7" s="6" t="e">
        <f t="shared" ca="1" si="17"/>
        <v>#N/A</v>
      </c>
      <c r="CM7" s="6" t="e">
        <f t="shared" ca="1" si="17"/>
        <v>#N/A</v>
      </c>
      <c r="CN7" s="6" t="e">
        <f t="shared" ca="1" si="17"/>
        <v>#N/A</v>
      </c>
      <c r="CO7" s="6" t="e">
        <f t="shared" ca="1" si="17"/>
        <v>#N/A</v>
      </c>
      <c r="CP7" s="6" t="e">
        <f t="shared" ca="1" si="17"/>
        <v>#N/A</v>
      </c>
      <c r="CQ7" s="6" t="e">
        <f t="shared" ca="1" si="17"/>
        <v>#N/A</v>
      </c>
      <c r="CR7" s="6" t="e">
        <f t="shared" ca="1" si="17"/>
        <v>#N/A</v>
      </c>
      <c r="CS7" s="6" t="e">
        <f t="shared" ca="1" si="17"/>
        <v>#N/A</v>
      </c>
      <c r="CT7" s="6" t="e">
        <f t="shared" ca="1" si="17"/>
        <v>#N/A</v>
      </c>
      <c r="CU7" s="6" t="e">
        <f t="shared" ca="1" si="17"/>
        <v>#N/A</v>
      </c>
      <c r="CV7" s="6" t="e">
        <f t="shared" ca="1" si="17"/>
        <v>#N/A</v>
      </c>
      <c r="CW7" s="6" t="e">
        <f t="shared" ca="1" si="17"/>
        <v>#N/A</v>
      </c>
      <c r="CX7" s="6" t="e">
        <f t="shared" ref="CX7" ca="1" si="18">HLOOKUP(CX4,$BC$19:$CA$22,4,0)</f>
        <v>#N/A</v>
      </c>
      <c r="IB7" s="4" t="e">
        <f t="shared" si="14"/>
        <v>#N/A</v>
      </c>
      <c r="IC7" s="4" t="e">
        <f t="shared" si="7"/>
        <v>#N/A</v>
      </c>
      <c r="ID7" s="4" t="e">
        <f t="shared" ca="1" si="3"/>
        <v>#N/A</v>
      </c>
      <c r="IE7" s="4">
        <f t="shared" ca="1" si="8"/>
        <v>60</v>
      </c>
      <c r="IF7" s="4" t="e">
        <f t="shared" ca="1" si="9"/>
        <v>#N/A</v>
      </c>
      <c r="IG7" s="4">
        <f t="shared" ca="1" si="10"/>
        <v>60</v>
      </c>
      <c r="IH7" s="4" t="e">
        <f t="shared" ca="1" si="11"/>
        <v>#N/A</v>
      </c>
      <c r="II7" s="4" t="str">
        <f t="shared" ca="1" si="4"/>
        <v/>
      </c>
      <c r="IJ7" s="4" t="str">
        <f t="shared" ca="1" si="5"/>
        <v/>
      </c>
    </row>
    <row r="8" spans="1:256" ht="12.75" customHeight="1" outlineLevel="1" x14ac:dyDescent="0.2">
      <c r="D8" s="17" t="s">
        <v>72</v>
      </c>
      <c r="IB8" s="4" t="e">
        <f t="shared" si="14"/>
        <v>#N/A</v>
      </c>
      <c r="IC8" s="4" t="e">
        <f t="shared" si="7"/>
        <v>#N/A</v>
      </c>
      <c r="ID8" s="4" t="e">
        <f t="shared" ca="1" si="3"/>
        <v>#N/A</v>
      </c>
      <c r="IE8" s="4">
        <f t="shared" ca="1" si="8"/>
        <v>60</v>
      </c>
      <c r="IF8" s="4" t="e">
        <f t="shared" ca="1" si="9"/>
        <v>#N/A</v>
      </c>
      <c r="IG8" s="4">
        <f t="shared" ca="1" si="10"/>
        <v>60</v>
      </c>
      <c r="IH8" s="4" t="e">
        <f t="shared" ca="1" si="11"/>
        <v>#N/A</v>
      </c>
      <c r="II8" s="4" t="str">
        <f t="shared" ca="1" si="4"/>
        <v/>
      </c>
      <c r="IJ8" s="4" t="str">
        <f t="shared" ca="1" si="5"/>
        <v/>
      </c>
    </row>
    <row r="9" spans="1:256" ht="12.75" customHeight="1" outlineLevel="1" x14ac:dyDescent="0.2">
      <c r="D9" s="18" t="s">
        <v>91</v>
      </c>
      <c r="BC9" s="6" t="str">
        <f t="shared" ref="BC9:CH9" ca="1" si="19">VLOOKUP(BC2,$IQ$36:$IR$87,2,0)</f>
        <v>F</v>
      </c>
      <c r="BD9" s="6" t="str">
        <f t="shared" ca="1" si="19"/>
        <v>G</v>
      </c>
      <c r="BE9" s="6" t="str">
        <f t="shared" ca="1" si="19"/>
        <v>H</v>
      </c>
      <c r="BF9" s="6" t="str">
        <f t="shared" ca="1" si="19"/>
        <v>I</v>
      </c>
      <c r="BG9" s="6" t="str">
        <f t="shared" ca="1" si="19"/>
        <v>J</v>
      </c>
      <c r="BH9" s="6" t="str">
        <f t="shared" ca="1" si="19"/>
        <v>K</v>
      </c>
      <c r="BI9" s="6" t="str">
        <f t="shared" ca="1" si="19"/>
        <v>L</v>
      </c>
      <c r="BJ9" s="6" t="str">
        <f t="shared" ca="1" si="19"/>
        <v>M</v>
      </c>
      <c r="BK9" s="6" t="str">
        <f t="shared" ca="1" si="19"/>
        <v>N</v>
      </c>
      <c r="BL9" s="6" t="str">
        <f t="shared" ca="1" si="19"/>
        <v>O</v>
      </c>
      <c r="BM9" s="6" t="str">
        <f t="shared" ca="1" si="19"/>
        <v>P</v>
      </c>
      <c r="BN9" s="6" t="str">
        <f t="shared" ca="1" si="19"/>
        <v>Q</v>
      </c>
      <c r="BO9" s="6" t="str">
        <f t="shared" ca="1" si="19"/>
        <v>R</v>
      </c>
      <c r="BP9" s="6" t="str">
        <f t="shared" ca="1" si="19"/>
        <v>S</v>
      </c>
      <c r="BQ9" s="6" t="str">
        <f t="shared" ca="1" si="19"/>
        <v>T</v>
      </c>
      <c r="BR9" s="6" t="str">
        <f t="shared" ca="1" si="19"/>
        <v>U</v>
      </c>
      <c r="BS9" s="6" t="str">
        <f t="shared" ca="1" si="19"/>
        <v>V</v>
      </c>
      <c r="BT9" s="6" t="str">
        <f t="shared" ca="1" si="19"/>
        <v>W</v>
      </c>
      <c r="BU9" s="6" t="str">
        <f t="shared" ca="1" si="19"/>
        <v>X</v>
      </c>
      <c r="BV9" s="6" t="str">
        <f t="shared" ca="1" si="19"/>
        <v>Y</v>
      </c>
      <c r="BW9" s="6" t="str">
        <f t="shared" ca="1" si="19"/>
        <v>Z</v>
      </c>
      <c r="BX9" s="6" t="str">
        <f t="shared" ca="1" si="19"/>
        <v>AA</v>
      </c>
      <c r="BY9" s="6" t="str">
        <f t="shared" ca="1" si="19"/>
        <v>AB</v>
      </c>
      <c r="BZ9" s="6" t="str">
        <f t="shared" ca="1" si="19"/>
        <v>AC</v>
      </c>
      <c r="CA9" s="6" t="str">
        <f t="shared" ca="1" si="19"/>
        <v>AD</v>
      </c>
      <c r="CB9" s="6" t="str">
        <f t="shared" ca="1" si="19"/>
        <v>AE</v>
      </c>
      <c r="CC9" s="6" t="str">
        <f t="shared" ca="1" si="19"/>
        <v>AF</v>
      </c>
      <c r="CD9" s="6" t="str">
        <f t="shared" ca="1" si="19"/>
        <v>AG</v>
      </c>
      <c r="CE9" s="6" t="str">
        <f t="shared" ca="1" si="19"/>
        <v>AH</v>
      </c>
      <c r="CF9" s="6" t="str">
        <f t="shared" ca="1" si="19"/>
        <v>AI</v>
      </c>
      <c r="CG9" s="6" t="str">
        <f t="shared" ca="1" si="19"/>
        <v>AJ</v>
      </c>
      <c r="CH9" s="6" t="str">
        <f t="shared" ca="1" si="19"/>
        <v>AK</v>
      </c>
      <c r="CI9" s="6" t="str">
        <f t="shared" ref="CI9:CY9" ca="1" si="20">VLOOKUP(CI2,$IQ$36:$IR$87,2,0)</f>
        <v>AL</v>
      </c>
      <c r="CJ9" s="6" t="str">
        <f t="shared" ca="1" si="20"/>
        <v>AM</v>
      </c>
      <c r="CK9" s="6" t="str">
        <f t="shared" ca="1" si="20"/>
        <v>AN</v>
      </c>
      <c r="CL9" s="6" t="str">
        <f t="shared" ca="1" si="20"/>
        <v>AO</v>
      </c>
      <c r="CM9" s="6" t="str">
        <f t="shared" ca="1" si="20"/>
        <v>AP</v>
      </c>
      <c r="CN9" s="6" t="str">
        <f t="shared" ca="1" si="20"/>
        <v>AQ</v>
      </c>
      <c r="CO9" s="6" t="str">
        <f t="shared" ca="1" si="20"/>
        <v>AR</v>
      </c>
      <c r="CP9" s="6" t="str">
        <f t="shared" ca="1" si="20"/>
        <v>AS</v>
      </c>
      <c r="CQ9" s="6" t="str">
        <f t="shared" ca="1" si="20"/>
        <v>AT</v>
      </c>
      <c r="CR9" s="6" t="str">
        <f t="shared" ca="1" si="20"/>
        <v>AU</v>
      </c>
      <c r="CS9" s="6" t="str">
        <f t="shared" ca="1" si="20"/>
        <v>AV</v>
      </c>
      <c r="CT9" s="6" t="str">
        <f t="shared" ca="1" si="20"/>
        <v>AW</v>
      </c>
      <c r="CU9" s="6" t="str">
        <f t="shared" ca="1" si="20"/>
        <v>AX</v>
      </c>
      <c r="CV9" s="6" t="str">
        <f t="shared" ca="1" si="20"/>
        <v>AY</v>
      </c>
      <c r="CW9" s="6" t="str">
        <f t="shared" ca="1" si="20"/>
        <v>AZ</v>
      </c>
      <c r="CX9" s="6" t="e">
        <f t="shared" ca="1" si="20"/>
        <v>#N/A</v>
      </c>
      <c r="CY9" s="6" t="e">
        <f t="shared" ca="1" si="20"/>
        <v>#N/A</v>
      </c>
      <c r="IB9" s="4" t="e">
        <f t="shared" si="14"/>
        <v>#N/A</v>
      </c>
      <c r="IC9" s="4" t="e">
        <f t="shared" si="7"/>
        <v>#N/A</v>
      </c>
      <c r="ID9" s="4" t="e">
        <f t="shared" ca="1" si="3"/>
        <v>#N/A</v>
      </c>
      <c r="IE9" s="4">
        <f t="shared" ca="1" si="8"/>
        <v>60</v>
      </c>
      <c r="IF9" s="4" t="e">
        <f t="shared" ca="1" si="9"/>
        <v>#N/A</v>
      </c>
      <c r="IG9" s="4">
        <f t="shared" ca="1" si="10"/>
        <v>60</v>
      </c>
      <c r="IH9" s="4" t="e">
        <f t="shared" ca="1" si="11"/>
        <v>#N/A</v>
      </c>
      <c r="II9" s="4" t="str">
        <f t="shared" ca="1" si="4"/>
        <v/>
      </c>
      <c r="IJ9" s="4" t="str">
        <f t="shared" ca="1" si="5"/>
        <v/>
      </c>
    </row>
    <row r="10" spans="1:256" ht="12.75" customHeight="1" outlineLevel="1" x14ac:dyDescent="0.2">
      <c r="D10" s="19" t="s">
        <v>92</v>
      </c>
      <c r="BC10" s="7" t="str">
        <f ca="1">IF(INDIRECT(BC9&amp;$BC$1)="","",INDIRECT(BC9&amp;$BC$1))</f>
        <v>(blank)</v>
      </c>
      <c r="BD10" s="7" t="str">
        <f t="shared" ref="BD10:CY10" ca="1" si="21">IF(INDIRECT(BD9&amp;$BC$1)="","",INDIRECT(BD9&amp;$BC$1))</f>
        <v/>
      </c>
      <c r="BE10" s="7" t="str">
        <f t="shared" ca="1" si="21"/>
        <v/>
      </c>
      <c r="BF10" s="7" t="str">
        <f t="shared" ca="1" si="21"/>
        <v/>
      </c>
      <c r="BG10" s="7" t="str">
        <f t="shared" ca="1" si="21"/>
        <v/>
      </c>
      <c r="BH10" s="7" t="str">
        <f t="shared" ca="1" si="21"/>
        <v/>
      </c>
      <c r="BI10" s="7" t="str">
        <f t="shared" ca="1" si="21"/>
        <v/>
      </c>
      <c r="BJ10" s="7" t="str">
        <f t="shared" ca="1" si="21"/>
        <v/>
      </c>
      <c r="BK10" s="7" t="str">
        <f t="shared" ca="1" si="21"/>
        <v/>
      </c>
      <c r="BL10" s="7" t="str">
        <f t="shared" ca="1" si="21"/>
        <v/>
      </c>
      <c r="BM10" s="7" t="str">
        <f t="shared" ca="1" si="21"/>
        <v/>
      </c>
      <c r="BN10" s="7" t="str">
        <f t="shared" ca="1" si="21"/>
        <v/>
      </c>
      <c r="BO10" s="7" t="str">
        <f t="shared" ca="1" si="21"/>
        <v/>
      </c>
      <c r="BP10" s="7" t="str">
        <f t="shared" ca="1" si="21"/>
        <v/>
      </c>
      <c r="BQ10" s="7" t="str">
        <f t="shared" ca="1" si="21"/>
        <v/>
      </c>
      <c r="BR10" s="7" t="str">
        <f t="shared" ca="1" si="21"/>
        <v/>
      </c>
      <c r="BS10" s="7" t="str">
        <f t="shared" ca="1" si="21"/>
        <v/>
      </c>
      <c r="BT10" s="7" t="str">
        <f t="shared" ca="1" si="21"/>
        <v/>
      </c>
      <c r="BU10" s="7" t="str">
        <f t="shared" ca="1" si="21"/>
        <v/>
      </c>
      <c r="BV10" s="7" t="str">
        <f t="shared" ca="1" si="21"/>
        <v/>
      </c>
      <c r="BW10" s="7" t="str">
        <f t="shared" ca="1" si="21"/>
        <v/>
      </c>
      <c r="BX10" s="7" t="str">
        <f t="shared" ca="1" si="21"/>
        <v/>
      </c>
      <c r="BY10" s="7" t="str">
        <f t="shared" ca="1" si="21"/>
        <v/>
      </c>
      <c r="BZ10" s="7" t="str">
        <f t="shared" ca="1" si="21"/>
        <v/>
      </c>
      <c r="CA10" s="7" t="str">
        <f t="shared" ca="1" si="21"/>
        <v/>
      </c>
      <c r="CB10" s="7" t="str">
        <f t="shared" ca="1" si="21"/>
        <v/>
      </c>
      <c r="CC10" s="7" t="str">
        <f t="shared" ca="1" si="21"/>
        <v/>
      </c>
      <c r="CD10" s="7" t="str">
        <f t="shared" ca="1" si="21"/>
        <v/>
      </c>
      <c r="CE10" s="7" t="str">
        <f t="shared" ca="1" si="21"/>
        <v/>
      </c>
      <c r="CF10" s="7" t="str">
        <f t="shared" ca="1" si="21"/>
        <v/>
      </c>
      <c r="CG10" s="7" t="str">
        <f t="shared" ca="1" si="21"/>
        <v/>
      </c>
      <c r="CH10" s="7" t="str">
        <f t="shared" ca="1" si="21"/>
        <v/>
      </c>
      <c r="CI10" s="7" t="str">
        <f t="shared" ca="1" si="21"/>
        <v/>
      </c>
      <c r="CJ10" s="7" t="str">
        <f t="shared" ca="1" si="21"/>
        <v/>
      </c>
      <c r="CK10" s="7" t="str">
        <f t="shared" ca="1" si="21"/>
        <v/>
      </c>
      <c r="CL10" s="7" t="str">
        <f t="shared" ca="1" si="21"/>
        <v/>
      </c>
      <c r="CM10" s="7" t="str">
        <f t="shared" ca="1" si="21"/>
        <v/>
      </c>
      <c r="CN10" s="7" t="str">
        <f t="shared" ca="1" si="21"/>
        <v/>
      </c>
      <c r="CO10" s="7" t="str">
        <f t="shared" ca="1" si="21"/>
        <v/>
      </c>
      <c r="CP10" s="7" t="str">
        <f t="shared" ca="1" si="21"/>
        <v/>
      </c>
      <c r="CQ10" s="7" t="str">
        <f t="shared" ca="1" si="21"/>
        <v/>
      </c>
      <c r="CR10" s="7" t="str">
        <f t="shared" ca="1" si="21"/>
        <v/>
      </c>
      <c r="CS10" s="7" t="str">
        <f t="shared" ca="1" si="21"/>
        <v/>
      </c>
      <c r="CT10" s="7" t="str">
        <f t="shared" ca="1" si="21"/>
        <v/>
      </c>
      <c r="CU10" s="7" t="str">
        <f t="shared" ca="1" si="21"/>
        <v/>
      </c>
      <c r="CV10" s="7" t="str">
        <f t="shared" ca="1" si="21"/>
        <v/>
      </c>
      <c r="CW10" s="7" t="str">
        <f t="shared" ca="1" si="21"/>
        <v/>
      </c>
      <c r="CX10" s="7" t="e">
        <f t="shared" ca="1" si="21"/>
        <v>#N/A</v>
      </c>
      <c r="CY10" s="7" t="e">
        <f t="shared" ca="1" si="21"/>
        <v>#N/A</v>
      </c>
      <c r="IB10" s="4" t="e">
        <f t="shared" si="14"/>
        <v>#N/A</v>
      </c>
      <c r="IC10" s="4" t="e">
        <f t="shared" si="7"/>
        <v>#N/A</v>
      </c>
      <c r="ID10" s="4" t="e">
        <f t="shared" ca="1" si="3"/>
        <v>#N/A</v>
      </c>
      <c r="IE10" s="4">
        <f t="shared" ca="1" si="8"/>
        <v>60</v>
      </c>
      <c r="IF10" s="4" t="e">
        <f t="shared" ca="1" si="9"/>
        <v>#N/A</v>
      </c>
      <c r="IG10" s="4">
        <f t="shared" ca="1" si="10"/>
        <v>60</v>
      </c>
      <c r="IH10" s="4" t="e">
        <f t="shared" ca="1" si="11"/>
        <v>#N/A</v>
      </c>
      <c r="II10" s="4" t="str">
        <f t="shared" ca="1" si="4"/>
        <v/>
      </c>
      <c r="IJ10" s="4" t="str">
        <f t="shared" ca="1" si="5"/>
        <v/>
      </c>
    </row>
    <row r="11" spans="1:256" ht="12.75" customHeight="1" outlineLevel="1" x14ac:dyDescent="0.2">
      <c r="IB11" s="4" t="e">
        <f t="shared" si="14"/>
        <v>#N/A</v>
      </c>
      <c r="IC11" s="4" t="e">
        <f t="shared" si="7"/>
        <v>#N/A</v>
      </c>
      <c r="ID11" s="4" t="e">
        <f t="shared" ca="1" si="3"/>
        <v>#N/A</v>
      </c>
      <c r="IE11" s="4">
        <f t="shared" ca="1" si="8"/>
        <v>60</v>
      </c>
      <c r="IF11" s="4" t="e">
        <f t="shared" ca="1" si="9"/>
        <v>#N/A</v>
      </c>
      <c r="IG11" s="4">
        <f t="shared" ca="1" si="10"/>
        <v>60</v>
      </c>
      <c r="IH11" s="4" t="e">
        <f t="shared" ca="1" si="11"/>
        <v>#N/A</v>
      </c>
      <c r="II11" s="4" t="str">
        <f t="shared" ca="1" si="4"/>
        <v/>
      </c>
      <c r="IJ11" s="4" t="str">
        <f t="shared" ca="1" si="5"/>
        <v/>
      </c>
    </row>
    <row r="12" spans="1:256" ht="12.75" customHeight="1" outlineLevel="1" x14ac:dyDescent="0.2">
      <c r="M12" s="8"/>
      <c r="IB12" s="4" t="e">
        <f t="shared" si="14"/>
        <v>#N/A</v>
      </c>
      <c r="IC12" s="4" t="e">
        <f t="shared" si="7"/>
        <v>#N/A</v>
      </c>
      <c r="ID12" s="4" t="e">
        <f t="shared" ca="1" si="3"/>
        <v>#N/A</v>
      </c>
      <c r="IE12" s="4">
        <f t="shared" ca="1" si="8"/>
        <v>60</v>
      </c>
      <c r="IF12" s="4" t="e">
        <f t="shared" ca="1" si="9"/>
        <v>#N/A</v>
      </c>
      <c r="IG12" s="4">
        <f t="shared" ca="1" si="10"/>
        <v>60</v>
      </c>
      <c r="IH12" s="4" t="e">
        <f t="shared" ca="1" si="11"/>
        <v>#N/A</v>
      </c>
      <c r="II12" s="4" t="str">
        <f t="shared" ca="1" si="4"/>
        <v/>
      </c>
      <c r="IJ12" s="4" t="str">
        <f t="shared" ca="1" si="5"/>
        <v/>
      </c>
    </row>
    <row r="13" spans="1:256" ht="12.75" customHeight="1" outlineLevel="1" x14ac:dyDescent="0.2">
      <c r="B13"/>
      <c r="C13"/>
      <c r="M13" s="8"/>
      <c r="IB13" s="4" t="e">
        <f t="shared" si="14"/>
        <v>#N/A</v>
      </c>
      <c r="IC13" s="4" t="e">
        <f t="shared" si="7"/>
        <v>#N/A</v>
      </c>
      <c r="ID13" s="4" t="e">
        <f t="shared" ca="1" si="3"/>
        <v>#N/A</v>
      </c>
      <c r="IE13" s="4">
        <f t="shared" ca="1" si="8"/>
        <v>60</v>
      </c>
      <c r="IF13" s="4" t="e">
        <f t="shared" ca="1" si="9"/>
        <v>#N/A</v>
      </c>
      <c r="IG13" s="4">
        <f t="shared" ca="1" si="10"/>
        <v>60</v>
      </c>
      <c r="IH13" s="4" t="e">
        <f t="shared" ca="1" si="11"/>
        <v>#N/A</v>
      </c>
      <c r="II13" s="4" t="str">
        <f t="shared" ca="1" si="4"/>
        <v/>
      </c>
      <c r="IJ13" s="4" t="str">
        <f t="shared" ca="1" si="5"/>
        <v/>
      </c>
      <c r="IV13" s="6" t="s">
        <v>4</v>
      </c>
    </row>
    <row r="14" spans="1:256" ht="12.75" customHeight="1" outlineLevel="1" x14ac:dyDescent="0.2">
      <c r="B14"/>
      <c r="C14"/>
      <c r="M14" s="8"/>
      <c r="IB14" s="4" t="e">
        <f t="shared" si="14"/>
        <v>#N/A</v>
      </c>
      <c r="IC14" s="4" t="e">
        <f t="shared" si="7"/>
        <v>#N/A</v>
      </c>
      <c r="ID14" s="4" t="e">
        <f t="shared" ca="1" si="3"/>
        <v>#N/A</v>
      </c>
      <c r="IE14" s="4">
        <f t="shared" ca="1" si="8"/>
        <v>60</v>
      </c>
      <c r="IF14" s="4" t="e">
        <f t="shared" ca="1" si="9"/>
        <v>#N/A</v>
      </c>
      <c r="IG14" s="4">
        <f t="shared" ca="1" si="10"/>
        <v>60</v>
      </c>
      <c r="IH14" s="4" t="e">
        <f t="shared" ca="1" si="11"/>
        <v>#N/A</v>
      </c>
      <c r="II14" s="4" t="str">
        <f t="shared" ca="1" si="4"/>
        <v/>
      </c>
      <c r="IJ14" s="4" t="str">
        <f t="shared" ca="1" si="5"/>
        <v/>
      </c>
    </row>
    <row r="15" spans="1:256" ht="12.75" customHeight="1" outlineLevel="1" x14ac:dyDescent="0.2">
      <c r="B15"/>
      <c r="C15"/>
      <c r="M15" s="8"/>
      <c r="IB15" s="4" t="e">
        <f t="shared" si="14"/>
        <v>#N/A</v>
      </c>
      <c r="IC15" s="4" t="e">
        <f t="shared" si="7"/>
        <v>#N/A</v>
      </c>
      <c r="ID15" s="4" t="e">
        <f t="shared" ca="1" si="3"/>
        <v>#N/A</v>
      </c>
      <c r="IE15" s="4">
        <f t="shared" ca="1" si="8"/>
        <v>60</v>
      </c>
      <c r="IF15" s="4" t="e">
        <f t="shared" ca="1" si="9"/>
        <v>#N/A</v>
      </c>
      <c r="IG15" s="4">
        <f t="shared" ca="1" si="10"/>
        <v>60</v>
      </c>
      <c r="IH15" s="4" t="e">
        <f t="shared" ca="1" si="11"/>
        <v>#N/A</v>
      </c>
      <c r="II15" s="4" t="str">
        <f t="shared" ca="1" si="4"/>
        <v/>
      </c>
      <c r="IJ15" s="4" t="str">
        <f t="shared" ca="1" si="5"/>
        <v/>
      </c>
    </row>
    <row r="16" spans="1:256" ht="12.75" customHeight="1" outlineLevel="1" x14ac:dyDescent="0.2">
      <c r="B16" s="21" t="s">
        <v>74</v>
      </c>
      <c r="C16" s="4" t="s">
        <v>62</v>
      </c>
      <c r="E16" s="8"/>
      <c r="F16" s="8"/>
      <c r="G16" s="8"/>
      <c r="M16" s="8"/>
      <c r="IB16" s="4" t="e">
        <f t="shared" si="14"/>
        <v>#N/A</v>
      </c>
      <c r="IC16" s="4" t="e">
        <f t="shared" si="7"/>
        <v>#N/A</v>
      </c>
      <c r="ID16" s="4" t="e">
        <f t="shared" ca="1" si="3"/>
        <v>#N/A</v>
      </c>
      <c r="IE16" s="4">
        <f t="shared" ca="1" si="8"/>
        <v>60</v>
      </c>
      <c r="IF16" s="4" t="e">
        <f t="shared" ca="1" si="9"/>
        <v>#N/A</v>
      </c>
      <c r="IG16" s="4">
        <f t="shared" ca="1" si="10"/>
        <v>60</v>
      </c>
      <c r="IH16" s="4" t="e">
        <f t="shared" ca="1" si="11"/>
        <v>#N/A</v>
      </c>
      <c r="II16" s="4" t="str">
        <f t="shared" ca="1" si="4"/>
        <v/>
      </c>
      <c r="IJ16" s="4" t="str">
        <f t="shared" ca="1" si="5"/>
        <v/>
      </c>
    </row>
    <row r="17" spans="2:256" ht="12.75" customHeight="1" x14ac:dyDescent="0.2">
      <c r="B17" s="21" t="s">
        <v>75</v>
      </c>
      <c r="C17" s="4" t="s">
        <v>62</v>
      </c>
      <c r="E17" s="8"/>
      <c r="F17" s="8"/>
      <c r="G17" s="8"/>
      <c r="M17" s="8"/>
      <c r="BC17" s="6" t="str">
        <f t="shared" ref="BC17:CW17" ca="1" si="22">$IS$20&amp;$IS$19+1&amp;":"&amp;$IS$20&amp;50000</f>
        <v>E24:E50000</v>
      </c>
      <c r="BD17" s="6" t="str">
        <f t="shared" ca="1" si="22"/>
        <v>E24:E50000</v>
      </c>
      <c r="BE17" s="6" t="str">
        <f t="shared" ca="1" si="22"/>
        <v>E24:E50000</v>
      </c>
      <c r="BF17" s="6" t="str">
        <f t="shared" ca="1" si="22"/>
        <v>E24:E50000</v>
      </c>
      <c r="BG17" s="6" t="str">
        <f t="shared" ca="1" si="22"/>
        <v>E24:E50000</v>
      </c>
      <c r="BH17" s="6" t="str">
        <f t="shared" ca="1" si="22"/>
        <v>E24:E50000</v>
      </c>
      <c r="BI17" s="6" t="str">
        <f t="shared" ca="1" si="22"/>
        <v>E24:E50000</v>
      </c>
      <c r="BJ17" s="6" t="str">
        <f t="shared" ca="1" si="22"/>
        <v>E24:E50000</v>
      </c>
      <c r="BK17" s="6" t="str">
        <f t="shared" ca="1" si="22"/>
        <v>E24:E50000</v>
      </c>
      <c r="BL17" s="6" t="str">
        <f t="shared" ca="1" si="22"/>
        <v>E24:E50000</v>
      </c>
      <c r="BM17" s="6" t="str">
        <f t="shared" ca="1" si="22"/>
        <v>E24:E50000</v>
      </c>
      <c r="BN17" s="6" t="str">
        <f t="shared" ca="1" si="22"/>
        <v>E24:E50000</v>
      </c>
      <c r="BO17" s="6" t="str">
        <f t="shared" ca="1" si="22"/>
        <v>E24:E50000</v>
      </c>
      <c r="BP17" s="6" t="str">
        <f t="shared" ca="1" si="22"/>
        <v>E24:E50000</v>
      </c>
      <c r="BQ17" s="6" t="str">
        <f t="shared" ca="1" si="22"/>
        <v>E24:E50000</v>
      </c>
      <c r="BR17" s="6" t="str">
        <f t="shared" ca="1" si="22"/>
        <v>E24:E50000</v>
      </c>
      <c r="BS17" s="6" t="str">
        <f t="shared" ca="1" si="22"/>
        <v>E24:E50000</v>
      </c>
      <c r="BT17" s="6" t="str">
        <f t="shared" ca="1" si="22"/>
        <v>E24:E50000</v>
      </c>
      <c r="BU17" s="6" t="str">
        <f t="shared" ca="1" si="22"/>
        <v>E24:E50000</v>
      </c>
      <c r="BV17" s="6" t="str">
        <f t="shared" ca="1" si="22"/>
        <v>E24:E50000</v>
      </c>
      <c r="BW17" s="6" t="str">
        <f t="shared" ca="1" si="22"/>
        <v>E24:E50000</v>
      </c>
      <c r="BX17" s="6" t="str">
        <f t="shared" ca="1" si="22"/>
        <v>E24:E50000</v>
      </c>
      <c r="BY17" s="6" t="str">
        <f t="shared" ca="1" si="22"/>
        <v>E24:E50000</v>
      </c>
      <c r="BZ17" s="6" t="str">
        <f t="shared" ca="1" si="22"/>
        <v>E24:E50000</v>
      </c>
      <c r="CA17" s="6" t="str">
        <f t="shared" ca="1" si="22"/>
        <v>E24:E50000</v>
      </c>
      <c r="CB17" s="6" t="str">
        <f t="shared" ca="1" si="22"/>
        <v>E24:E50000</v>
      </c>
      <c r="CC17" s="6" t="str">
        <f t="shared" ca="1" si="22"/>
        <v>E24:E50000</v>
      </c>
      <c r="CD17" s="6" t="str">
        <f t="shared" ca="1" si="22"/>
        <v>E24:E50000</v>
      </c>
      <c r="CE17" s="6" t="str">
        <f t="shared" ca="1" si="22"/>
        <v>E24:E50000</v>
      </c>
      <c r="CF17" s="6" t="str">
        <f t="shared" ca="1" si="22"/>
        <v>E24:E50000</v>
      </c>
      <c r="CG17" s="6" t="str">
        <f t="shared" ca="1" si="22"/>
        <v>E24:E50000</v>
      </c>
      <c r="CH17" s="6" t="str">
        <f t="shared" ca="1" si="22"/>
        <v>E24:E50000</v>
      </c>
      <c r="CI17" s="6" t="str">
        <f t="shared" ca="1" si="22"/>
        <v>E24:E50000</v>
      </c>
      <c r="CJ17" s="6" t="str">
        <f t="shared" ca="1" si="22"/>
        <v>E24:E50000</v>
      </c>
      <c r="CK17" s="6" t="str">
        <f t="shared" ca="1" si="22"/>
        <v>E24:E50000</v>
      </c>
      <c r="CL17" s="6" t="str">
        <f t="shared" ca="1" si="22"/>
        <v>E24:E50000</v>
      </c>
      <c r="CM17" s="6" t="str">
        <f t="shared" ca="1" si="22"/>
        <v>E24:E50000</v>
      </c>
      <c r="CN17" s="6" t="str">
        <f t="shared" ca="1" si="22"/>
        <v>E24:E50000</v>
      </c>
      <c r="CO17" s="6" t="str">
        <f t="shared" ca="1" si="22"/>
        <v>E24:E50000</v>
      </c>
      <c r="CP17" s="6" t="str">
        <f t="shared" ca="1" si="22"/>
        <v>E24:E50000</v>
      </c>
      <c r="CQ17" s="6" t="str">
        <f t="shared" ca="1" si="22"/>
        <v>E24:E50000</v>
      </c>
      <c r="CR17" s="6" t="str">
        <f t="shared" ca="1" si="22"/>
        <v>E24:E50000</v>
      </c>
      <c r="CS17" s="6" t="str">
        <f t="shared" ca="1" si="22"/>
        <v>E24:E50000</v>
      </c>
      <c r="CT17" s="6" t="str">
        <f t="shared" ca="1" si="22"/>
        <v>E24:E50000</v>
      </c>
      <c r="CU17" s="6" t="str">
        <f t="shared" ca="1" si="22"/>
        <v>E24:E50000</v>
      </c>
      <c r="CV17" s="6" t="str">
        <f t="shared" ca="1" si="22"/>
        <v>E24:E50000</v>
      </c>
      <c r="CW17" s="6" t="str">
        <f t="shared" ca="1" si="22"/>
        <v>E24:E50000</v>
      </c>
      <c r="IB17" s="4" t="e">
        <f t="shared" si="14"/>
        <v>#N/A</v>
      </c>
      <c r="IC17" s="4" t="e">
        <f t="shared" si="7"/>
        <v>#N/A</v>
      </c>
      <c r="ID17" s="4" t="e">
        <f t="shared" ca="1" si="3"/>
        <v>#N/A</v>
      </c>
      <c r="IE17" s="4">
        <f t="shared" ca="1" si="8"/>
        <v>60</v>
      </c>
      <c r="IF17" s="4" t="e">
        <f t="shared" ca="1" si="9"/>
        <v>#N/A</v>
      </c>
      <c r="IG17" s="4">
        <f t="shared" ca="1" si="10"/>
        <v>60</v>
      </c>
      <c r="IH17" s="4" t="e">
        <f t="shared" ca="1" si="11"/>
        <v>#N/A</v>
      </c>
      <c r="II17" s="4" t="str">
        <f t="shared" ca="1" si="4"/>
        <v/>
      </c>
      <c r="IJ17" s="4" t="str">
        <f t="shared" ca="1" si="5"/>
        <v/>
      </c>
      <c r="IV17" s="9"/>
    </row>
    <row r="18" spans="2:256" x14ac:dyDescent="0.2">
      <c r="B18" s="21" t="s">
        <v>77</v>
      </c>
      <c r="C18" s="4" t="s">
        <v>62</v>
      </c>
      <c r="D18" s="8"/>
      <c r="E18" s="8"/>
      <c r="F18" s="8"/>
      <c r="G18" s="8"/>
      <c r="M18" s="8"/>
      <c r="BC18" s="6" t="str">
        <f t="shared" ref="BC18:CW18" ca="1" si="23">BC9&amp;$IS$19+1&amp;":"&amp;BC9&amp;50000</f>
        <v>F24:F50000</v>
      </c>
      <c r="BD18" s="6" t="str">
        <f t="shared" ca="1" si="23"/>
        <v>G24:G50000</v>
      </c>
      <c r="BE18" s="6" t="str">
        <f t="shared" ca="1" si="23"/>
        <v>H24:H50000</v>
      </c>
      <c r="BF18" s="6" t="str">
        <f t="shared" ca="1" si="23"/>
        <v>I24:I50000</v>
      </c>
      <c r="BG18" s="6" t="str">
        <f t="shared" ca="1" si="23"/>
        <v>J24:J50000</v>
      </c>
      <c r="BH18" s="6" t="str">
        <f t="shared" ca="1" si="23"/>
        <v>K24:K50000</v>
      </c>
      <c r="BI18" s="6" t="str">
        <f t="shared" ca="1" si="23"/>
        <v>L24:L50000</v>
      </c>
      <c r="BJ18" s="6" t="str">
        <f t="shared" ca="1" si="23"/>
        <v>M24:M50000</v>
      </c>
      <c r="BK18" s="6" t="str">
        <f t="shared" ca="1" si="23"/>
        <v>N24:N50000</v>
      </c>
      <c r="BL18" s="6" t="str">
        <f t="shared" ca="1" si="23"/>
        <v>O24:O50000</v>
      </c>
      <c r="BM18" s="6" t="str">
        <f t="shared" ca="1" si="23"/>
        <v>P24:P50000</v>
      </c>
      <c r="BN18" s="6" t="str">
        <f t="shared" ca="1" si="23"/>
        <v>Q24:Q50000</v>
      </c>
      <c r="BO18" s="6" t="str">
        <f t="shared" ca="1" si="23"/>
        <v>R24:R50000</v>
      </c>
      <c r="BP18" s="6" t="str">
        <f t="shared" ca="1" si="23"/>
        <v>S24:S50000</v>
      </c>
      <c r="BQ18" s="6" t="str">
        <f t="shared" ca="1" si="23"/>
        <v>T24:T50000</v>
      </c>
      <c r="BR18" s="6" t="str">
        <f t="shared" ca="1" si="23"/>
        <v>U24:U50000</v>
      </c>
      <c r="BS18" s="6" t="str">
        <f t="shared" ca="1" si="23"/>
        <v>V24:V50000</v>
      </c>
      <c r="BT18" s="6" t="str">
        <f t="shared" ca="1" si="23"/>
        <v>W24:W50000</v>
      </c>
      <c r="BU18" s="6" t="str">
        <f t="shared" ca="1" si="23"/>
        <v>X24:X50000</v>
      </c>
      <c r="BV18" s="6" t="str">
        <f t="shared" ca="1" si="23"/>
        <v>Y24:Y50000</v>
      </c>
      <c r="BW18" s="6" t="str">
        <f t="shared" ca="1" si="23"/>
        <v>Z24:Z50000</v>
      </c>
      <c r="BX18" s="6" t="str">
        <f t="shared" ca="1" si="23"/>
        <v>AA24:AA50000</v>
      </c>
      <c r="BY18" s="6" t="str">
        <f t="shared" ca="1" si="23"/>
        <v>AB24:AB50000</v>
      </c>
      <c r="BZ18" s="6" t="str">
        <f t="shared" ca="1" si="23"/>
        <v>AC24:AC50000</v>
      </c>
      <c r="CA18" s="6" t="str">
        <f t="shared" ca="1" si="23"/>
        <v>AD24:AD50000</v>
      </c>
      <c r="CB18" s="6" t="str">
        <f t="shared" ca="1" si="23"/>
        <v>AE24:AE50000</v>
      </c>
      <c r="CC18" s="6" t="str">
        <f t="shared" ca="1" si="23"/>
        <v>AF24:AF50000</v>
      </c>
      <c r="CD18" s="6" t="str">
        <f t="shared" ca="1" si="23"/>
        <v>AG24:AG50000</v>
      </c>
      <c r="CE18" s="6" t="str">
        <f t="shared" ca="1" si="23"/>
        <v>AH24:AH50000</v>
      </c>
      <c r="CF18" s="6" t="str">
        <f t="shared" ca="1" si="23"/>
        <v>AI24:AI50000</v>
      </c>
      <c r="CG18" s="6" t="str">
        <f t="shared" ca="1" si="23"/>
        <v>AJ24:AJ50000</v>
      </c>
      <c r="CH18" s="6" t="str">
        <f t="shared" ca="1" si="23"/>
        <v>AK24:AK50000</v>
      </c>
      <c r="CI18" s="6" t="str">
        <f t="shared" ca="1" si="23"/>
        <v>AL24:AL50000</v>
      </c>
      <c r="CJ18" s="6" t="str">
        <f t="shared" ca="1" si="23"/>
        <v>AM24:AM50000</v>
      </c>
      <c r="CK18" s="6" t="str">
        <f t="shared" ca="1" si="23"/>
        <v>AN24:AN50000</v>
      </c>
      <c r="CL18" s="6" t="str">
        <f t="shared" ca="1" si="23"/>
        <v>AO24:AO50000</v>
      </c>
      <c r="CM18" s="6" t="str">
        <f t="shared" ca="1" si="23"/>
        <v>AP24:AP50000</v>
      </c>
      <c r="CN18" s="6" t="str">
        <f t="shared" ca="1" si="23"/>
        <v>AQ24:AQ50000</v>
      </c>
      <c r="CO18" s="6" t="str">
        <f t="shared" ca="1" si="23"/>
        <v>AR24:AR50000</v>
      </c>
      <c r="CP18" s="6" t="str">
        <f t="shared" ca="1" si="23"/>
        <v>AS24:AS50000</v>
      </c>
      <c r="CQ18" s="6" t="str">
        <f t="shared" ca="1" si="23"/>
        <v>AT24:AT50000</v>
      </c>
      <c r="CR18" s="6" t="str">
        <f t="shared" ca="1" si="23"/>
        <v>AU24:AU50000</v>
      </c>
      <c r="CS18" s="6" t="str">
        <f t="shared" ca="1" si="23"/>
        <v>AV24:AV50000</v>
      </c>
      <c r="CT18" s="6" t="str">
        <f t="shared" ca="1" si="23"/>
        <v>AW24:AW50000</v>
      </c>
      <c r="CU18" s="6" t="str">
        <f t="shared" ca="1" si="23"/>
        <v>AX24:AX50000</v>
      </c>
      <c r="CV18" s="6" t="str">
        <f t="shared" ca="1" si="23"/>
        <v>AY24:AY50000</v>
      </c>
      <c r="CW18" s="6" t="str">
        <f t="shared" ca="1" si="23"/>
        <v>AZ24:AZ50000</v>
      </c>
      <c r="IB18" s="4" t="e">
        <f t="shared" si="14"/>
        <v>#N/A</v>
      </c>
      <c r="IC18" s="4" t="e">
        <f t="shared" si="7"/>
        <v>#N/A</v>
      </c>
      <c r="ID18" s="4" t="e">
        <f t="shared" ca="1" si="3"/>
        <v>#N/A</v>
      </c>
      <c r="IE18" s="4">
        <f t="shared" ca="1" si="8"/>
        <v>60</v>
      </c>
      <c r="IF18" s="4" t="e">
        <f t="shared" ca="1" si="9"/>
        <v>#N/A</v>
      </c>
      <c r="IG18" s="4">
        <f t="shared" ca="1" si="10"/>
        <v>60</v>
      </c>
      <c r="IH18" s="4" t="e">
        <f t="shared" ca="1" si="11"/>
        <v>#N/A</v>
      </c>
      <c r="II18" s="4" t="str">
        <f t="shared" ca="1" si="4"/>
        <v/>
      </c>
      <c r="IJ18" s="4" t="str">
        <f t="shared" ca="1" si="5"/>
        <v/>
      </c>
      <c r="IU18" s="6" t="s">
        <v>53</v>
      </c>
    </row>
    <row r="19" spans="2:256" x14ac:dyDescent="0.2">
      <c r="B19" s="21" t="s">
        <v>78</v>
      </c>
      <c r="C19" s="4" t="s">
        <v>62</v>
      </c>
      <c r="D19" s="8" t="str">
        <f ca="1">REPORT_STATUS</f>
        <v xml:space="preserve">REPORT LOADING . . . </v>
      </c>
      <c r="E19" s="8"/>
      <c r="F19" s="12" t="str">
        <f ca="1">IF(LEN(REPORT_STATUS)&lt;1,"Currency: "&amp;SW_META2_CURRENCY,"")</f>
        <v/>
      </c>
      <c r="G19" s="13"/>
      <c r="H19" s="8"/>
      <c r="I19" s="8"/>
      <c r="J19" s="8"/>
      <c r="K19" s="8"/>
      <c r="L19" s="10"/>
      <c r="M19" s="8"/>
      <c r="BC19" s="7" t="str">
        <f ca="1">BC10</f>
        <v>(blank)</v>
      </c>
      <c r="BD19" s="7" t="str">
        <f t="shared" ref="BD19:CW19" ca="1" si="24">BD10</f>
        <v/>
      </c>
      <c r="BE19" s="7" t="str">
        <f t="shared" ca="1" si="24"/>
        <v/>
      </c>
      <c r="BF19" s="7" t="str">
        <f t="shared" ca="1" si="24"/>
        <v/>
      </c>
      <c r="BG19" s="7" t="str">
        <f t="shared" ca="1" si="24"/>
        <v/>
      </c>
      <c r="BH19" s="7" t="str">
        <f t="shared" ca="1" si="24"/>
        <v/>
      </c>
      <c r="BI19" s="7" t="str">
        <f t="shared" ca="1" si="24"/>
        <v/>
      </c>
      <c r="BJ19" s="7" t="str">
        <f t="shared" ca="1" si="24"/>
        <v/>
      </c>
      <c r="BK19" s="7" t="str">
        <f t="shared" ca="1" si="24"/>
        <v/>
      </c>
      <c r="BL19" s="7" t="str">
        <f t="shared" ca="1" si="24"/>
        <v/>
      </c>
      <c r="BM19" s="7" t="str">
        <f t="shared" ca="1" si="24"/>
        <v/>
      </c>
      <c r="BN19" s="7" t="str">
        <f t="shared" ca="1" si="24"/>
        <v/>
      </c>
      <c r="BO19" s="7" t="str">
        <f t="shared" ca="1" si="24"/>
        <v/>
      </c>
      <c r="BP19" s="7" t="str">
        <f t="shared" ca="1" si="24"/>
        <v/>
      </c>
      <c r="BQ19" s="7" t="str">
        <f t="shared" ca="1" si="24"/>
        <v/>
      </c>
      <c r="BR19" s="7" t="str">
        <f t="shared" ca="1" si="24"/>
        <v/>
      </c>
      <c r="BS19" s="7" t="str">
        <f t="shared" ca="1" si="24"/>
        <v/>
      </c>
      <c r="BT19" s="7" t="str">
        <f t="shared" ca="1" si="24"/>
        <v/>
      </c>
      <c r="BU19" s="7" t="str">
        <f t="shared" ca="1" si="24"/>
        <v/>
      </c>
      <c r="BV19" s="7" t="str">
        <f t="shared" ca="1" si="24"/>
        <v/>
      </c>
      <c r="BW19" s="7" t="str">
        <f t="shared" ca="1" si="24"/>
        <v/>
      </c>
      <c r="BX19" s="7" t="str">
        <f t="shared" ca="1" si="24"/>
        <v/>
      </c>
      <c r="BY19" s="7" t="str">
        <f t="shared" ca="1" si="24"/>
        <v/>
      </c>
      <c r="BZ19" s="7" t="str">
        <f t="shared" ca="1" si="24"/>
        <v/>
      </c>
      <c r="CA19" s="7" t="str">
        <f t="shared" ca="1" si="24"/>
        <v/>
      </c>
      <c r="CB19" s="7" t="str">
        <f t="shared" ca="1" si="24"/>
        <v/>
      </c>
      <c r="CC19" s="7" t="str">
        <f t="shared" ca="1" si="24"/>
        <v/>
      </c>
      <c r="CD19" s="7" t="str">
        <f t="shared" ca="1" si="24"/>
        <v/>
      </c>
      <c r="CE19" s="7" t="str">
        <f t="shared" ca="1" si="24"/>
        <v/>
      </c>
      <c r="CF19" s="7" t="str">
        <f t="shared" ca="1" si="24"/>
        <v/>
      </c>
      <c r="CG19" s="7" t="str">
        <f t="shared" ca="1" si="24"/>
        <v/>
      </c>
      <c r="CH19" s="7" t="str">
        <f t="shared" ca="1" si="24"/>
        <v/>
      </c>
      <c r="CI19" s="7" t="str">
        <f t="shared" ca="1" si="24"/>
        <v/>
      </c>
      <c r="CJ19" s="7" t="str">
        <f t="shared" ca="1" si="24"/>
        <v/>
      </c>
      <c r="CK19" s="7" t="str">
        <f t="shared" ca="1" si="24"/>
        <v/>
      </c>
      <c r="CL19" s="7" t="str">
        <f t="shared" ca="1" si="24"/>
        <v/>
      </c>
      <c r="CM19" s="7" t="str">
        <f t="shared" ca="1" si="24"/>
        <v/>
      </c>
      <c r="CN19" s="7" t="str">
        <f t="shared" ca="1" si="24"/>
        <v/>
      </c>
      <c r="CO19" s="7" t="str">
        <f t="shared" ca="1" si="24"/>
        <v/>
      </c>
      <c r="CP19" s="7" t="str">
        <f t="shared" ca="1" si="24"/>
        <v/>
      </c>
      <c r="CQ19" s="7" t="str">
        <f t="shared" ca="1" si="24"/>
        <v/>
      </c>
      <c r="CR19" s="7" t="str">
        <f t="shared" ca="1" si="24"/>
        <v/>
      </c>
      <c r="CS19" s="7" t="str">
        <f t="shared" ca="1" si="24"/>
        <v/>
      </c>
      <c r="CT19" s="7" t="str">
        <f t="shared" ca="1" si="24"/>
        <v/>
      </c>
      <c r="CU19" s="7" t="str">
        <f t="shared" ca="1" si="24"/>
        <v/>
      </c>
      <c r="CV19" s="7" t="str">
        <f t="shared" ca="1" si="24"/>
        <v/>
      </c>
      <c r="CW19" s="7" t="str">
        <f t="shared" ca="1" si="24"/>
        <v/>
      </c>
      <c r="IB19" s="4" t="e">
        <f t="shared" si="14"/>
        <v>#N/A</v>
      </c>
      <c r="IC19" s="4" t="e">
        <f t="shared" si="7"/>
        <v>#N/A</v>
      </c>
      <c r="ID19" s="4" t="e">
        <f t="shared" ca="1" si="3"/>
        <v>#N/A</v>
      </c>
      <c r="IE19" s="4">
        <f t="shared" ca="1" si="8"/>
        <v>60</v>
      </c>
      <c r="IF19" s="4" t="e">
        <f t="shared" ca="1" si="9"/>
        <v>#N/A</v>
      </c>
      <c r="IG19" s="4">
        <f t="shared" ca="1" si="10"/>
        <v>60</v>
      </c>
      <c r="IH19" s="4" t="e">
        <f t="shared" ca="1" si="11"/>
        <v>#N/A</v>
      </c>
      <c r="II19" s="4" t="str">
        <f t="shared" ca="1" si="4"/>
        <v/>
      </c>
      <c r="IJ19" s="4" t="str">
        <f t="shared" ca="1" si="5"/>
        <v/>
      </c>
      <c r="IR19" s="6" t="s">
        <v>5</v>
      </c>
      <c r="IS19" s="6">
        <f ca="1">SUM(A1:AU1)</f>
        <v>23</v>
      </c>
      <c r="IT19" s="6">
        <f ca="1">IS19</f>
        <v>23</v>
      </c>
      <c r="IU19" s="6" t="str">
        <f t="shared" ref="IU19:IU48" ca="1" si="25">INDIRECT($IS$20&amp;$IS$19+(ROW()-18))</f>
        <v xml:space="preserve"> CT Value Based Plan (Units)</v>
      </c>
    </row>
    <row r="20" spans="2:256" ht="12.75" customHeight="1" x14ac:dyDescent="0.2">
      <c r="B20" s="21" t="s">
        <v>79</v>
      </c>
      <c r="C20" s="4" t="s">
        <v>62</v>
      </c>
      <c r="D20" s="8"/>
      <c r="E20" s="8"/>
      <c r="F20" s="14" t="s">
        <v>68</v>
      </c>
      <c r="G20" s="15" t="str">
        <f>IF(CEP="","",CEP+15)</f>
        <v/>
      </c>
      <c r="H20" s="8"/>
      <c r="I20" s="8"/>
      <c r="J20" s="8"/>
      <c r="K20" s="8"/>
      <c r="L20" s="8"/>
      <c r="M20" s="8"/>
      <c r="BA20" s="6" t="str">
        <f>BA5</f>
        <v xml:space="preserve">Region VBP Adj (Units) </v>
      </c>
      <c r="BC20" s="6">
        <f ca="1">SUMIF(INDIRECT(BC$17),$BA20,INDIRECT(BC$18))</f>
        <v>0</v>
      </c>
      <c r="BD20" s="6">
        <f t="shared" ref="BD20:CW22" ca="1" si="26">SUMIF(INDIRECT(BD$17),$BA20,INDIRECT(BD$18))</f>
        <v>0</v>
      </c>
      <c r="BE20" s="6">
        <f t="shared" ca="1" si="26"/>
        <v>0</v>
      </c>
      <c r="BF20" s="6">
        <f t="shared" ca="1" si="26"/>
        <v>0</v>
      </c>
      <c r="BG20" s="6">
        <f t="shared" ca="1" si="26"/>
        <v>0</v>
      </c>
      <c r="BH20" s="6">
        <f t="shared" ca="1" si="26"/>
        <v>0</v>
      </c>
      <c r="BI20" s="6">
        <f t="shared" ca="1" si="26"/>
        <v>0</v>
      </c>
      <c r="BJ20" s="6">
        <f t="shared" ca="1" si="26"/>
        <v>0</v>
      </c>
      <c r="BK20" s="6">
        <f t="shared" ca="1" si="26"/>
        <v>0</v>
      </c>
      <c r="BL20" s="6">
        <f t="shared" ca="1" si="26"/>
        <v>0</v>
      </c>
      <c r="BM20" s="6">
        <f t="shared" ca="1" si="26"/>
        <v>0</v>
      </c>
      <c r="BN20" s="6">
        <f t="shared" ca="1" si="26"/>
        <v>0</v>
      </c>
      <c r="BO20" s="6">
        <f t="shared" ca="1" si="26"/>
        <v>0</v>
      </c>
      <c r="BP20" s="6">
        <f t="shared" ca="1" si="26"/>
        <v>0</v>
      </c>
      <c r="BQ20" s="6">
        <f t="shared" ca="1" si="26"/>
        <v>0</v>
      </c>
      <c r="BR20" s="6">
        <f t="shared" ca="1" si="26"/>
        <v>0</v>
      </c>
      <c r="BS20" s="6">
        <f t="shared" ca="1" si="26"/>
        <v>0</v>
      </c>
      <c r="BT20" s="6">
        <f t="shared" ca="1" si="26"/>
        <v>0</v>
      </c>
      <c r="BU20" s="6">
        <f t="shared" ca="1" si="26"/>
        <v>0</v>
      </c>
      <c r="BV20" s="6">
        <f t="shared" ca="1" si="26"/>
        <v>0</v>
      </c>
      <c r="BW20" s="6">
        <f t="shared" ca="1" si="26"/>
        <v>0</v>
      </c>
      <c r="BX20" s="6">
        <f t="shared" ca="1" si="26"/>
        <v>0</v>
      </c>
      <c r="BY20" s="6">
        <f t="shared" ca="1" si="26"/>
        <v>0</v>
      </c>
      <c r="BZ20" s="6">
        <f t="shared" ca="1" si="26"/>
        <v>0</v>
      </c>
      <c r="CA20" s="6">
        <f t="shared" ca="1" si="26"/>
        <v>0</v>
      </c>
      <c r="CB20" s="6">
        <f t="shared" ca="1" si="26"/>
        <v>0</v>
      </c>
      <c r="CC20" s="6">
        <f t="shared" ca="1" si="26"/>
        <v>0</v>
      </c>
      <c r="CD20" s="6">
        <f t="shared" ca="1" si="26"/>
        <v>0</v>
      </c>
      <c r="CE20" s="6">
        <f t="shared" ca="1" si="26"/>
        <v>0</v>
      </c>
      <c r="CF20" s="6">
        <f t="shared" ca="1" si="26"/>
        <v>0</v>
      </c>
      <c r="CG20" s="6">
        <f t="shared" ca="1" si="26"/>
        <v>0</v>
      </c>
      <c r="CH20" s="6">
        <f t="shared" ca="1" si="26"/>
        <v>0</v>
      </c>
      <c r="CI20" s="6">
        <f t="shared" ca="1" si="26"/>
        <v>0</v>
      </c>
      <c r="CJ20" s="6">
        <f t="shared" ca="1" si="26"/>
        <v>0</v>
      </c>
      <c r="CK20" s="6">
        <f t="shared" ca="1" si="26"/>
        <v>0</v>
      </c>
      <c r="CL20" s="6">
        <f t="shared" ca="1" si="26"/>
        <v>0</v>
      </c>
      <c r="CM20" s="6">
        <f t="shared" ca="1" si="26"/>
        <v>0</v>
      </c>
      <c r="CN20" s="6">
        <f t="shared" ca="1" si="26"/>
        <v>0</v>
      </c>
      <c r="CO20" s="6">
        <f t="shared" ca="1" si="26"/>
        <v>0</v>
      </c>
      <c r="CP20" s="6">
        <f t="shared" ca="1" si="26"/>
        <v>0</v>
      </c>
      <c r="CQ20" s="6">
        <f t="shared" ca="1" si="26"/>
        <v>0</v>
      </c>
      <c r="CR20" s="6">
        <f t="shared" ca="1" si="26"/>
        <v>0</v>
      </c>
      <c r="CS20" s="6">
        <f t="shared" ca="1" si="26"/>
        <v>0</v>
      </c>
      <c r="CT20" s="6">
        <f t="shared" ca="1" si="26"/>
        <v>0</v>
      </c>
      <c r="CU20" s="6">
        <f t="shared" ca="1" si="26"/>
        <v>0</v>
      </c>
      <c r="CV20" s="6">
        <f t="shared" ca="1" si="26"/>
        <v>0</v>
      </c>
      <c r="CW20" s="6">
        <f t="shared" ca="1" si="26"/>
        <v>0</v>
      </c>
      <c r="IB20" s="4" t="e">
        <f t="shared" si="14"/>
        <v>#N/A</v>
      </c>
      <c r="IC20" s="4" t="e">
        <f t="shared" si="7"/>
        <v>#N/A</v>
      </c>
      <c r="ID20" s="4" t="e">
        <f t="shared" ca="1" si="3"/>
        <v>#N/A</v>
      </c>
      <c r="IE20" s="4">
        <f t="shared" ca="1" si="8"/>
        <v>60</v>
      </c>
      <c r="IF20" s="4" t="e">
        <f t="shared" ca="1" si="9"/>
        <v>#N/A</v>
      </c>
      <c r="IG20" s="4">
        <f t="shared" ca="1" si="10"/>
        <v>60</v>
      </c>
      <c r="IH20" s="4" t="e">
        <f t="shared" ca="1" si="11"/>
        <v>#N/A</v>
      </c>
      <c r="II20" s="4" t="str">
        <f t="shared" ca="1" si="4"/>
        <v/>
      </c>
      <c r="IJ20" s="4" t="str">
        <f t="shared" ca="1" si="5"/>
        <v/>
      </c>
      <c r="IR20" s="6" t="s">
        <v>6</v>
      </c>
      <c r="IS20" s="6" t="str">
        <f ca="1">CHAR(SUM(IS22:IS33))</f>
        <v>E</v>
      </c>
      <c r="IT20" s="6" t="str">
        <f ca="1">CHAR(SUM(IT22:IT33))</f>
        <v>F</v>
      </c>
      <c r="IU20" s="6" t="str">
        <f t="shared" ca="1" si="25"/>
        <v xml:space="preserve"> CT CBP Override (Units)</v>
      </c>
    </row>
    <row r="21" spans="2:256" x14ac:dyDescent="0.2">
      <c r="B21" s="8"/>
      <c r="C21" s="8"/>
      <c r="D21" s="11"/>
      <c r="E21" s="11"/>
      <c r="H21" s="8"/>
      <c r="I21" s="8"/>
      <c r="J21" s="8"/>
      <c r="K21" s="8"/>
      <c r="L21" s="8"/>
      <c r="M21" s="8"/>
      <c r="BA21" s="6" t="str">
        <f>BA6</f>
        <v xml:space="preserve">Global VBP Adj (Units) </v>
      </c>
      <c r="BC21" s="6">
        <f t="shared" ref="BC21:BR22" ca="1" si="27">SUMIF(INDIRECT(BC$17),$BA21,INDIRECT(BC$18))</f>
        <v>0</v>
      </c>
      <c r="BD21" s="6">
        <f t="shared" ca="1" si="27"/>
        <v>0</v>
      </c>
      <c r="BE21" s="6">
        <f t="shared" ca="1" si="27"/>
        <v>0</v>
      </c>
      <c r="BF21" s="6">
        <f t="shared" ca="1" si="27"/>
        <v>0</v>
      </c>
      <c r="BG21" s="6">
        <f t="shared" ca="1" si="27"/>
        <v>0</v>
      </c>
      <c r="BH21" s="6">
        <f t="shared" ca="1" si="27"/>
        <v>0</v>
      </c>
      <c r="BI21" s="6">
        <f t="shared" ca="1" si="27"/>
        <v>0</v>
      </c>
      <c r="BJ21" s="6">
        <f t="shared" ca="1" si="27"/>
        <v>0</v>
      </c>
      <c r="BK21" s="6">
        <f t="shared" ca="1" si="27"/>
        <v>0</v>
      </c>
      <c r="BL21" s="6">
        <f t="shared" ca="1" si="27"/>
        <v>0</v>
      </c>
      <c r="BM21" s="6">
        <f t="shared" ca="1" si="27"/>
        <v>0</v>
      </c>
      <c r="BN21" s="6">
        <f t="shared" ca="1" si="27"/>
        <v>0</v>
      </c>
      <c r="BO21" s="6">
        <f t="shared" ca="1" si="27"/>
        <v>0</v>
      </c>
      <c r="BP21" s="6">
        <f t="shared" ca="1" si="27"/>
        <v>0</v>
      </c>
      <c r="BQ21" s="6">
        <f t="shared" ca="1" si="27"/>
        <v>0</v>
      </c>
      <c r="BR21" s="6">
        <f t="shared" ca="1" si="27"/>
        <v>0</v>
      </c>
      <c r="BS21" s="6">
        <f t="shared" ca="1" si="26"/>
        <v>0</v>
      </c>
      <c r="BT21" s="6">
        <f t="shared" ca="1" si="26"/>
        <v>0</v>
      </c>
      <c r="BU21" s="6">
        <f t="shared" ca="1" si="26"/>
        <v>0</v>
      </c>
      <c r="BV21" s="6">
        <f t="shared" ca="1" si="26"/>
        <v>0</v>
      </c>
      <c r="BW21" s="6">
        <f t="shared" ca="1" si="26"/>
        <v>0</v>
      </c>
      <c r="BX21" s="6">
        <f t="shared" ca="1" si="26"/>
        <v>0</v>
      </c>
      <c r="BY21" s="6">
        <f t="shared" ca="1" si="26"/>
        <v>0</v>
      </c>
      <c r="BZ21" s="6">
        <f t="shared" ca="1" si="26"/>
        <v>0</v>
      </c>
      <c r="CA21" s="6">
        <f t="shared" ca="1" si="26"/>
        <v>0</v>
      </c>
      <c r="CB21" s="6">
        <f t="shared" ca="1" si="26"/>
        <v>0</v>
      </c>
      <c r="CC21" s="6">
        <f t="shared" ca="1" si="26"/>
        <v>0</v>
      </c>
      <c r="CD21" s="6">
        <f t="shared" ca="1" si="26"/>
        <v>0</v>
      </c>
      <c r="CE21" s="6">
        <f t="shared" ca="1" si="26"/>
        <v>0</v>
      </c>
      <c r="CF21" s="6">
        <f t="shared" ca="1" si="26"/>
        <v>0</v>
      </c>
      <c r="CG21" s="6">
        <f t="shared" ca="1" si="26"/>
        <v>0</v>
      </c>
      <c r="CH21" s="6">
        <f t="shared" ca="1" si="26"/>
        <v>0</v>
      </c>
      <c r="CI21" s="6">
        <f t="shared" ca="1" si="26"/>
        <v>0</v>
      </c>
      <c r="CJ21" s="6">
        <f t="shared" ca="1" si="26"/>
        <v>0</v>
      </c>
      <c r="CK21" s="6">
        <f t="shared" ca="1" si="26"/>
        <v>0</v>
      </c>
      <c r="CL21" s="6">
        <f t="shared" ca="1" si="26"/>
        <v>0</v>
      </c>
      <c r="CM21" s="6">
        <f t="shared" ca="1" si="26"/>
        <v>0</v>
      </c>
      <c r="CN21" s="6">
        <f t="shared" ca="1" si="26"/>
        <v>0</v>
      </c>
      <c r="CO21" s="6">
        <f t="shared" ca="1" si="26"/>
        <v>0</v>
      </c>
      <c r="CP21" s="6">
        <f t="shared" ca="1" si="26"/>
        <v>0</v>
      </c>
      <c r="CQ21" s="6">
        <f t="shared" ca="1" si="26"/>
        <v>0</v>
      </c>
      <c r="CR21" s="6">
        <f t="shared" ca="1" si="26"/>
        <v>0</v>
      </c>
      <c r="CS21" s="6">
        <f t="shared" ca="1" si="26"/>
        <v>0</v>
      </c>
      <c r="CT21" s="6">
        <f t="shared" ca="1" si="26"/>
        <v>0</v>
      </c>
      <c r="CU21" s="6">
        <f t="shared" ca="1" si="26"/>
        <v>0</v>
      </c>
      <c r="CV21" s="6">
        <f t="shared" ca="1" si="26"/>
        <v>0</v>
      </c>
      <c r="CW21" s="6">
        <f t="shared" ca="1" si="26"/>
        <v>0</v>
      </c>
      <c r="IB21" s="4" t="e">
        <f t="shared" si="14"/>
        <v>#N/A</v>
      </c>
      <c r="IC21" s="4" t="e">
        <f t="shared" si="7"/>
        <v>#N/A</v>
      </c>
      <c r="ID21" s="4" t="e">
        <f t="shared" ca="1" si="3"/>
        <v>#N/A</v>
      </c>
      <c r="IE21" s="4">
        <f t="shared" ca="1" si="8"/>
        <v>60</v>
      </c>
      <c r="IF21" s="4" t="e">
        <f t="shared" ca="1" si="9"/>
        <v>#N/A</v>
      </c>
      <c r="IG21" s="4">
        <f t="shared" ca="1" si="10"/>
        <v>60</v>
      </c>
      <c r="IH21" s="4" t="e">
        <f t="shared" ca="1" si="11"/>
        <v>#N/A</v>
      </c>
      <c r="II21" s="4" t="str">
        <f t="shared" ca="1" si="4"/>
        <v/>
      </c>
      <c r="IJ21" s="4" t="str">
        <f t="shared" ca="1" si="5"/>
        <v/>
      </c>
      <c r="IS21" s="6" t="s">
        <v>7</v>
      </c>
      <c r="IT21" s="6" t="s">
        <v>8</v>
      </c>
      <c r="IU21" s="6" t="str">
        <f t="shared" ca="1" si="25"/>
        <v xml:space="preserve">Region VBP Adj (Units) </v>
      </c>
    </row>
    <row r="22" spans="2:256" ht="12.75" customHeight="1" x14ac:dyDescent="0.2">
      <c r="B22" s="3"/>
      <c r="C22" s="3"/>
      <c r="D22" s="3"/>
      <c r="E22" s="3"/>
      <c r="F22" s="26" t="s">
        <v>63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 t="str">
        <f>BA7</f>
        <v xml:space="preserve">CT Value Based Plan (Units) </v>
      </c>
      <c r="BC22" s="6">
        <f t="shared" ca="1" si="27"/>
        <v>0</v>
      </c>
      <c r="BD22" s="6">
        <f t="shared" ca="1" si="26"/>
        <v>0</v>
      </c>
      <c r="BE22" s="6">
        <f t="shared" ca="1" si="26"/>
        <v>0</v>
      </c>
      <c r="BF22" s="6">
        <f t="shared" ca="1" si="26"/>
        <v>0</v>
      </c>
      <c r="BG22" s="6">
        <f t="shared" ca="1" si="26"/>
        <v>0</v>
      </c>
      <c r="BH22" s="6">
        <f t="shared" ca="1" si="26"/>
        <v>0</v>
      </c>
      <c r="BI22" s="6">
        <f t="shared" ca="1" si="26"/>
        <v>0</v>
      </c>
      <c r="BJ22" s="6">
        <f t="shared" ca="1" si="26"/>
        <v>0</v>
      </c>
      <c r="BK22" s="6">
        <f t="shared" ca="1" si="26"/>
        <v>0</v>
      </c>
      <c r="BL22" s="6">
        <f t="shared" ca="1" si="26"/>
        <v>0</v>
      </c>
      <c r="BM22" s="6">
        <f t="shared" ca="1" si="26"/>
        <v>0</v>
      </c>
      <c r="BN22" s="6">
        <f t="shared" ca="1" si="26"/>
        <v>0</v>
      </c>
      <c r="BO22" s="6">
        <f t="shared" ca="1" si="26"/>
        <v>0</v>
      </c>
      <c r="BP22" s="6">
        <f t="shared" ca="1" si="26"/>
        <v>0</v>
      </c>
      <c r="BQ22" s="6">
        <f t="shared" ca="1" si="26"/>
        <v>0</v>
      </c>
      <c r="BR22" s="6">
        <f t="shared" ca="1" si="26"/>
        <v>0</v>
      </c>
      <c r="BS22" s="6">
        <f t="shared" ca="1" si="26"/>
        <v>0</v>
      </c>
      <c r="BT22" s="6">
        <f t="shared" ca="1" si="26"/>
        <v>0</v>
      </c>
      <c r="BU22" s="6">
        <f t="shared" ca="1" si="26"/>
        <v>0</v>
      </c>
      <c r="BV22" s="6">
        <f t="shared" ca="1" si="26"/>
        <v>0</v>
      </c>
      <c r="BW22" s="6">
        <f t="shared" ca="1" si="26"/>
        <v>0</v>
      </c>
      <c r="BX22" s="6">
        <f t="shared" ca="1" si="26"/>
        <v>0</v>
      </c>
      <c r="BY22" s="6">
        <f t="shared" ca="1" si="26"/>
        <v>0</v>
      </c>
      <c r="BZ22" s="6">
        <f t="shared" ca="1" si="26"/>
        <v>0</v>
      </c>
      <c r="CA22" s="6">
        <f t="shared" ca="1" si="26"/>
        <v>0</v>
      </c>
      <c r="CB22" s="6">
        <f t="shared" ca="1" si="26"/>
        <v>0</v>
      </c>
      <c r="CC22" s="6">
        <f t="shared" ca="1" si="26"/>
        <v>0</v>
      </c>
      <c r="CD22" s="6">
        <f t="shared" ca="1" si="26"/>
        <v>0</v>
      </c>
      <c r="CE22" s="6">
        <f t="shared" ca="1" si="26"/>
        <v>0</v>
      </c>
      <c r="CF22" s="6">
        <f t="shared" ca="1" si="26"/>
        <v>0</v>
      </c>
      <c r="CG22" s="6">
        <f t="shared" ca="1" si="26"/>
        <v>0</v>
      </c>
      <c r="CH22" s="6">
        <f t="shared" ca="1" si="26"/>
        <v>0</v>
      </c>
      <c r="CI22" s="6">
        <f t="shared" ca="1" si="26"/>
        <v>0</v>
      </c>
      <c r="CJ22" s="6">
        <f t="shared" ca="1" si="26"/>
        <v>0</v>
      </c>
      <c r="CK22" s="6">
        <f t="shared" ca="1" si="26"/>
        <v>0</v>
      </c>
      <c r="CL22" s="6">
        <f t="shared" ca="1" si="26"/>
        <v>0</v>
      </c>
      <c r="CM22" s="6">
        <f t="shared" ca="1" si="26"/>
        <v>0</v>
      </c>
      <c r="CN22" s="6">
        <f t="shared" ca="1" si="26"/>
        <v>0</v>
      </c>
      <c r="CO22" s="6">
        <f t="shared" ca="1" si="26"/>
        <v>0</v>
      </c>
      <c r="CP22" s="6">
        <f t="shared" ca="1" si="26"/>
        <v>0</v>
      </c>
      <c r="CQ22" s="6">
        <f t="shared" ca="1" si="26"/>
        <v>0</v>
      </c>
      <c r="CR22" s="6">
        <f t="shared" ca="1" si="26"/>
        <v>0</v>
      </c>
      <c r="CS22" s="6">
        <f t="shared" ca="1" si="26"/>
        <v>0</v>
      </c>
      <c r="CT22" s="6">
        <f t="shared" ca="1" si="26"/>
        <v>0</v>
      </c>
      <c r="CU22" s="6">
        <f t="shared" ca="1" si="26"/>
        <v>0</v>
      </c>
      <c r="CV22" s="6">
        <f t="shared" ca="1" si="26"/>
        <v>0</v>
      </c>
      <c r="CW22" s="6">
        <f t="shared" ca="1" si="26"/>
        <v>0</v>
      </c>
      <c r="IB22" s="4" t="e">
        <f t="shared" si="14"/>
        <v>#N/A</v>
      </c>
      <c r="IC22" s="4" t="e">
        <f t="shared" si="7"/>
        <v>#N/A</v>
      </c>
      <c r="ID22" s="4" t="e">
        <f t="shared" ca="1" si="3"/>
        <v>#N/A</v>
      </c>
      <c r="IE22" s="4">
        <f t="shared" ca="1" si="8"/>
        <v>60</v>
      </c>
      <c r="IF22" s="4" t="e">
        <f t="shared" ca="1" si="9"/>
        <v>#N/A</v>
      </c>
      <c r="IG22" s="4">
        <f t="shared" ca="1" si="10"/>
        <v>60</v>
      </c>
      <c r="IH22" s="4" t="e">
        <f t="shared" ca="1" si="11"/>
        <v>#N/A</v>
      </c>
      <c r="II22" s="4" t="str">
        <f t="shared" ca="1" si="4"/>
        <v/>
      </c>
      <c r="IJ22" s="4" t="str">
        <f t="shared" ca="1" si="5"/>
        <v/>
      </c>
      <c r="IR22" s="6" t="s">
        <v>54</v>
      </c>
      <c r="IS22" s="6" t="str">
        <f t="shared" ref="IS22:IS33" ca="1" si="28">IF(INDIRECT(IR22&amp;$IS$19)="Time Series",CODE(IR22),"")</f>
        <v/>
      </c>
      <c r="IT22" s="6" t="str">
        <f ca="1">IF(ISNUMBER(IS22),IS22+1,"")</f>
        <v/>
      </c>
      <c r="IU22" s="6" t="str">
        <f t="shared" ca="1" si="25"/>
        <v xml:space="preserve"> Global VBP Adj (Units)</v>
      </c>
    </row>
    <row r="23" spans="2:256" ht="12.75" customHeight="1" x14ac:dyDescent="0.2">
      <c r="B23" s="21" t="s">
        <v>76</v>
      </c>
      <c r="C23" s="21" t="s">
        <v>82</v>
      </c>
      <c r="D23" s="21" t="s">
        <v>80</v>
      </c>
      <c r="E23" s="24" t="s">
        <v>7</v>
      </c>
      <c r="F23" s="22" t="s">
        <v>81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IB23" s="4" t="e">
        <f t="shared" si="14"/>
        <v>#N/A</v>
      </c>
      <c r="IC23" s="4" t="e">
        <f t="shared" si="7"/>
        <v>#N/A</v>
      </c>
      <c r="ID23" s="4" t="e">
        <f t="shared" ca="1" si="3"/>
        <v>#N/A</v>
      </c>
      <c r="IE23" s="4">
        <f t="shared" ca="1" si="8"/>
        <v>60</v>
      </c>
      <c r="IF23" s="4" t="e">
        <f t="shared" ca="1" si="9"/>
        <v>#N/A</v>
      </c>
      <c r="IG23" s="4">
        <f t="shared" ca="1" si="10"/>
        <v>60</v>
      </c>
      <c r="IH23" s="4" t="e">
        <f t="shared" ca="1" si="11"/>
        <v>#N/A</v>
      </c>
      <c r="II23" s="4" t="str">
        <f t="shared" ca="1" si="4"/>
        <v/>
      </c>
      <c r="IJ23" s="4" t="str">
        <f t="shared" ca="1" si="5"/>
        <v/>
      </c>
      <c r="IR23" s="6" t="s">
        <v>56</v>
      </c>
      <c r="IS23" s="6" t="str">
        <f t="shared" ca="1" si="28"/>
        <v/>
      </c>
      <c r="IT23" s="6" t="str">
        <f t="shared" ref="IT23:IT33" ca="1" si="29">IF(ISNUMBER(IS23),IS23+1,"")</f>
        <v/>
      </c>
      <c r="IU23" s="6" t="str">
        <f t="shared" ca="1" si="25"/>
        <v xml:space="preserve"> Regional CBP Override (Units)</v>
      </c>
    </row>
    <row r="24" spans="2:256" ht="12.75" customHeight="1" x14ac:dyDescent="0.2">
      <c r="B24" s="4" t="s">
        <v>81</v>
      </c>
      <c r="C24" s="4" t="s">
        <v>81</v>
      </c>
      <c r="D24" s="4" t="s">
        <v>81</v>
      </c>
      <c r="E24" s="4" t="s">
        <v>85</v>
      </c>
      <c r="F24" s="23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IB24" s="4" t="e">
        <f t="shared" si="14"/>
        <v>#N/A</v>
      </c>
      <c r="IC24" s="4" t="e">
        <f t="shared" si="7"/>
        <v>#N/A</v>
      </c>
      <c r="ID24" s="4" t="e">
        <f t="shared" ca="1" si="3"/>
        <v>#N/A</v>
      </c>
      <c r="IE24" s="4">
        <f t="shared" ca="1" si="8"/>
        <v>60</v>
      </c>
      <c r="IF24" s="4" t="e">
        <f t="shared" ca="1" si="9"/>
        <v>#N/A</v>
      </c>
      <c r="IG24" s="4">
        <f t="shared" ca="1" si="10"/>
        <v>60</v>
      </c>
      <c r="IH24" s="4" t="e">
        <f t="shared" ca="1" si="11"/>
        <v>#N/A</v>
      </c>
      <c r="II24" s="4" t="str">
        <f t="shared" ca="1" si="4"/>
        <v/>
      </c>
      <c r="IJ24" s="4" t="str">
        <f t="shared" ca="1" si="5"/>
        <v/>
      </c>
      <c r="IR24" s="6" t="s">
        <v>9</v>
      </c>
      <c r="IS24" s="6" t="str">
        <f t="shared" ca="1" si="28"/>
        <v/>
      </c>
      <c r="IT24" s="6" t="str">
        <f t="shared" ca="1" si="29"/>
        <v/>
      </c>
      <c r="IU24" s="6">
        <f t="shared" ca="1" si="25"/>
        <v>0</v>
      </c>
    </row>
    <row r="25" spans="2:256" ht="12.75" customHeight="1" x14ac:dyDescent="0.2">
      <c r="E25" s="4" t="s">
        <v>83</v>
      </c>
      <c r="F25" s="23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IB25" s="4" t="e">
        <f t="shared" si="14"/>
        <v>#N/A</v>
      </c>
      <c r="IC25" s="4" t="e">
        <f t="shared" si="7"/>
        <v>#N/A</v>
      </c>
      <c r="ID25" s="4" t="e">
        <f t="shared" ca="1" si="3"/>
        <v>#N/A</v>
      </c>
      <c r="IE25" s="4">
        <f t="shared" ca="1" si="8"/>
        <v>60</v>
      </c>
      <c r="IF25" s="4" t="e">
        <f t="shared" ca="1" si="9"/>
        <v>#N/A</v>
      </c>
      <c r="IG25" s="4">
        <f t="shared" ca="1" si="10"/>
        <v>60</v>
      </c>
      <c r="IH25" s="4" t="e">
        <f t="shared" ca="1" si="11"/>
        <v>#N/A</v>
      </c>
      <c r="II25" s="4" t="str">
        <f t="shared" ca="1" si="4"/>
        <v/>
      </c>
      <c r="IJ25" s="4" t="str">
        <f t="shared" ca="1" si="5"/>
        <v/>
      </c>
      <c r="IR25" s="6" t="s">
        <v>10</v>
      </c>
      <c r="IS25" s="6" t="str">
        <f t="shared" ca="1" si="28"/>
        <v/>
      </c>
      <c r="IT25" s="6" t="str">
        <f t="shared" ca="1" si="29"/>
        <v/>
      </c>
      <c r="IU25" s="6">
        <f t="shared" ca="1" si="25"/>
        <v>0</v>
      </c>
    </row>
    <row r="26" spans="2:256" x14ac:dyDescent="0.2">
      <c r="E26" s="4" t="s">
        <v>72</v>
      </c>
      <c r="F26" s="25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IB26" s="4" t="e">
        <f t="shared" si="14"/>
        <v>#N/A</v>
      </c>
      <c r="IC26" s="4" t="e">
        <f t="shared" si="7"/>
        <v>#N/A</v>
      </c>
      <c r="ID26" s="4" t="e">
        <f t="shared" ca="1" si="3"/>
        <v>#N/A</v>
      </c>
      <c r="IE26" s="4">
        <f t="shared" ca="1" si="8"/>
        <v>60</v>
      </c>
      <c r="IF26" s="4" t="e">
        <f t="shared" ca="1" si="9"/>
        <v>#N/A</v>
      </c>
      <c r="IG26" s="4">
        <f t="shared" ca="1" si="10"/>
        <v>60</v>
      </c>
      <c r="IH26" s="4" t="e">
        <f t="shared" ca="1" si="11"/>
        <v>#N/A</v>
      </c>
      <c r="II26" s="4" t="str">
        <f t="shared" ref="II26:II62" ca="1" si="30">IF(ISERROR(VLOOKUP(ROW()-ROW($IH$2),$IG$3:$IH$62,2,FALSE)),"",VLOOKUP(ROW()-ROW($IH$2),$IG$3:$IH$62,2,FALSE))</f>
        <v/>
      </c>
      <c r="IJ26" s="4" t="str">
        <f t="shared" ref="IJ26:IJ62" ca="1" si="31">IF(ISERROR(VLOOKUP(ROW()-ROW($IF$2),$IE$3:$IF$62,2,FALSE)),"",VLOOKUP(ROW()-ROW($IF$2),$IE$3:$IF$62,2,FALSE))</f>
        <v/>
      </c>
      <c r="IR26" s="6" t="s">
        <v>11</v>
      </c>
      <c r="IS26" s="6">
        <f t="shared" ca="1" si="28"/>
        <v>69</v>
      </c>
      <c r="IT26" s="6">
        <f t="shared" ca="1" si="29"/>
        <v>70</v>
      </c>
      <c r="IU26" s="6">
        <f t="shared" ca="1" si="25"/>
        <v>0</v>
      </c>
    </row>
    <row r="27" spans="2:256" x14ac:dyDescent="0.2">
      <c r="E27" s="4" t="s">
        <v>89</v>
      </c>
      <c r="F27" s="23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IB27" s="4" t="e">
        <f t="shared" si="14"/>
        <v>#N/A</v>
      </c>
      <c r="IC27" s="4" t="e">
        <f t="shared" si="7"/>
        <v>#N/A</v>
      </c>
      <c r="ID27" s="4" t="e">
        <f t="shared" ca="1" si="3"/>
        <v>#N/A</v>
      </c>
      <c r="IE27" s="4">
        <f t="shared" ca="1" si="8"/>
        <v>60</v>
      </c>
      <c r="IF27" s="4" t="e">
        <f t="shared" ca="1" si="9"/>
        <v>#N/A</v>
      </c>
      <c r="IG27" s="4">
        <f t="shared" ca="1" si="10"/>
        <v>60</v>
      </c>
      <c r="IH27" s="4" t="e">
        <f t="shared" ca="1" si="11"/>
        <v>#N/A</v>
      </c>
      <c r="II27" s="4" t="str">
        <f t="shared" ca="1" si="30"/>
        <v/>
      </c>
      <c r="IJ27" s="4" t="str">
        <f t="shared" ca="1" si="31"/>
        <v/>
      </c>
      <c r="IR27" s="6" t="s">
        <v>12</v>
      </c>
      <c r="IS27" s="6" t="str">
        <f t="shared" ca="1" si="28"/>
        <v/>
      </c>
      <c r="IT27" s="6" t="str">
        <f t="shared" ca="1" si="29"/>
        <v/>
      </c>
      <c r="IU27" s="6">
        <f t="shared" ca="1" si="25"/>
        <v>0</v>
      </c>
    </row>
    <row r="28" spans="2:256" x14ac:dyDescent="0.2">
      <c r="E28" s="4" t="s">
        <v>87</v>
      </c>
      <c r="F28" s="23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IB28" s="4" t="e">
        <f t="shared" si="14"/>
        <v>#N/A</v>
      </c>
      <c r="IC28" s="4" t="e">
        <f t="shared" si="7"/>
        <v>#N/A</v>
      </c>
      <c r="ID28" s="4" t="e">
        <f t="shared" ca="1" si="3"/>
        <v>#N/A</v>
      </c>
      <c r="IE28" s="4">
        <f t="shared" ca="1" si="8"/>
        <v>60</v>
      </c>
      <c r="IF28" s="4" t="e">
        <f t="shared" ca="1" si="9"/>
        <v>#N/A</v>
      </c>
      <c r="IG28" s="4">
        <f t="shared" ca="1" si="10"/>
        <v>60</v>
      </c>
      <c r="IH28" s="4" t="e">
        <f t="shared" ca="1" si="11"/>
        <v>#N/A</v>
      </c>
      <c r="II28" s="4" t="str">
        <f t="shared" ca="1" si="30"/>
        <v/>
      </c>
      <c r="IJ28" s="4" t="str">
        <f t="shared" ca="1" si="31"/>
        <v/>
      </c>
      <c r="IR28" s="6" t="s">
        <v>57</v>
      </c>
      <c r="IS28" s="6" t="str">
        <f t="shared" ca="1" si="28"/>
        <v/>
      </c>
      <c r="IT28" s="6" t="str">
        <f t="shared" ca="1" si="29"/>
        <v/>
      </c>
      <c r="IU28" s="6">
        <f t="shared" ca="1" si="25"/>
        <v>0</v>
      </c>
    </row>
    <row r="29" spans="2:256" x14ac:dyDescent="0.2">
      <c r="B29" s="4" t="s">
        <v>86</v>
      </c>
      <c r="F29" s="23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IB29" s="4" t="e">
        <f t="shared" si="14"/>
        <v>#N/A</v>
      </c>
      <c r="IC29" s="4" t="e">
        <f t="shared" si="7"/>
        <v>#N/A</v>
      </c>
      <c r="ID29" s="4" t="e">
        <f t="shared" ca="1" si="3"/>
        <v>#N/A</v>
      </c>
      <c r="IE29" s="4">
        <f t="shared" ca="1" si="8"/>
        <v>60</v>
      </c>
      <c r="IF29" s="4" t="e">
        <f t="shared" ca="1" si="9"/>
        <v>#N/A</v>
      </c>
      <c r="IG29" s="4">
        <f t="shared" ca="1" si="10"/>
        <v>60</v>
      </c>
      <c r="IH29" s="4" t="e">
        <f t="shared" ca="1" si="11"/>
        <v>#N/A</v>
      </c>
      <c r="II29" s="4" t="str">
        <f t="shared" ca="1" si="30"/>
        <v/>
      </c>
      <c r="IJ29" s="4" t="str">
        <f t="shared" ca="1" si="31"/>
        <v/>
      </c>
      <c r="IR29" s="6" t="s">
        <v>13</v>
      </c>
      <c r="IS29" s="6" t="str">
        <f t="shared" ca="1" si="28"/>
        <v/>
      </c>
      <c r="IT29" s="6" t="str">
        <f t="shared" ca="1" si="29"/>
        <v/>
      </c>
      <c r="IU29" s="6">
        <f t="shared" ca="1" si="25"/>
        <v>0</v>
      </c>
    </row>
    <row r="30" spans="2:256" x14ac:dyDescent="0.2">
      <c r="B30" s="4" t="s">
        <v>84</v>
      </c>
      <c r="F30" s="23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IB30" s="4" t="e">
        <f t="shared" si="14"/>
        <v>#N/A</v>
      </c>
      <c r="IC30" s="4" t="e">
        <f t="shared" si="7"/>
        <v>#N/A</v>
      </c>
      <c r="ID30" s="4" t="e">
        <f t="shared" ca="1" si="3"/>
        <v>#N/A</v>
      </c>
      <c r="IE30" s="4">
        <f t="shared" ca="1" si="8"/>
        <v>60</v>
      </c>
      <c r="IF30" s="4" t="e">
        <f t="shared" ca="1" si="9"/>
        <v>#N/A</v>
      </c>
      <c r="IG30" s="4">
        <f t="shared" ca="1" si="10"/>
        <v>60</v>
      </c>
      <c r="IH30" s="4" t="e">
        <f t="shared" ca="1" si="11"/>
        <v>#N/A</v>
      </c>
      <c r="II30" s="4" t="str">
        <f t="shared" ca="1" si="30"/>
        <v/>
      </c>
      <c r="IJ30" s="4" t="str">
        <f t="shared" ca="1" si="31"/>
        <v/>
      </c>
      <c r="IR30" s="6" t="s">
        <v>14</v>
      </c>
      <c r="IS30" s="6" t="str">
        <f t="shared" ca="1" si="28"/>
        <v/>
      </c>
      <c r="IT30" s="6" t="str">
        <f t="shared" ca="1" si="29"/>
        <v/>
      </c>
      <c r="IU30" s="6">
        <f t="shared" ca="1" si="25"/>
        <v>0</v>
      </c>
    </row>
    <row r="31" spans="2:256" x14ac:dyDescent="0.2">
      <c r="B31" s="4" t="s">
        <v>73</v>
      </c>
      <c r="F31" s="25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IB31" s="4" t="e">
        <f t="shared" si="14"/>
        <v>#N/A</v>
      </c>
      <c r="IC31" s="4" t="e">
        <f t="shared" si="7"/>
        <v>#N/A</v>
      </c>
      <c r="ID31" s="4" t="e">
        <f t="shared" ca="1" si="3"/>
        <v>#N/A</v>
      </c>
      <c r="IE31" s="4">
        <f t="shared" ca="1" si="8"/>
        <v>60</v>
      </c>
      <c r="IF31" s="4" t="e">
        <f t="shared" ca="1" si="9"/>
        <v>#N/A</v>
      </c>
      <c r="IG31" s="4">
        <f t="shared" ca="1" si="10"/>
        <v>60</v>
      </c>
      <c r="IH31" s="4" t="e">
        <f t="shared" ca="1" si="11"/>
        <v>#N/A</v>
      </c>
      <c r="II31" s="4" t="str">
        <f t="shared" ca="1" si="30"/>
        <v/>
      </c>
      <c r="IJ31" s="4" t="str">
        <f t="shared" ca="1" si="31"/>
        <v/>
      </c>
      <c r="IR31" s="6" t="s">
        <v>15</v>
      </c>
      <c r="IS31" s="6" t="str">
        <f t="shared" ca="1" si="28"/>
        <v/>
      </c>
      <c r="IT31" s="6" t="str">
        <f t="shared" ca="1" si="29"/>
        <v/>
      </c>
      <c r="IU31" s="6">
        <f t="shared" ca="1" si="25"/>
        <v>0</v>
      </c>
    </row>
    <row r="32" spans="2:256" x14ac:dyDescent="0.2">
      <c r="B32" s="4" t="s">
        <v>90</v>
      </c>
      <c r="F32" s="23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IB32" s="4" t="e">
        <f t="shared" si="14"/>
        <v>#N/A</v>
      </c>
      <c r="IC32" s="4" t="e">
        <f t="shared" si="7"/>
        <v>#N/A</v>
      </c>
      <c r="ID32" s="4" t="e">
        <f t="shared" ca="1" si="3"/>
        <v>#N/A</v>
      </c>
      <c r="IE32" s="4">
        <f t="shared" ca="1" si="8"/>
        <v>60</v>
      </c>
      <c r="IF32" s="4" t="e">
        <f t="shared" ca="1" si="9"/>
        <v>#N/A</v>
      </c>
      <c r="IG32" s="4">
        <f t="shared" ca="1" si="10"/>
        <v>60</v>
      </c>
      <c r="IH32" s="4" t="e">
        <f t="shared" ca="1" si="11"/>
        <v>#N/A</v>
      </c>
      <c r="II32" s="4" t="str">
        <f t="shared" ca="1" si="30"/>
        <v/>
      </c>
      <c r="IJ32" s="4" t="str">
        <f t="shared" ca="1" si="31"/>
        <v/>
      </c>
      <c r="IR32" s="6" t="s">
        <v>16</v>
      </c>
      <c r="IS32" s="6" t="str">
        <f t="shared" ca="1" si="28"/>
        <v/>
      </c>
      <c r="IT32" s="6" t="str">
        <f t="shared" ca="1" si="29"/>
        <v/>
      </c>
      <c r="IU32" s="6">
        <f t="shared" ca="1" si="25"/>
        <v>0</v>
      </c>
    </row>
    <row r="33" spans="2:255" x14ac:dyDescent="0.2">
      <c r="B33" s="4" t="s">
        <v>88</v>
      </c>
      <c r="F33" s="2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IB33" s="4" t="e">
        <f t="shared" si="14"/>
        <v>#N/A</v>
      </c>
      <c r="IC33" s="4" t="e">
        <f t="shared" si="7"/>
        <v>#N/A</v>
      </c>
      <c r="ID33" s="4" t="e">
        <f t="shared" ca="1" si="3"/>
        <v>#N/A</v>
      </c>
      <c r="IE33" s="4">
        <f t="shared" ca="1" si="8"/>
        <v>60</v>
      </c>
      <c r="IF33" s="4" t="e">
        <f t="shared" ca="1" si="9"/>
        <v>#N/A</v>
      </c>
      <c r="IG33" s="4">
        <f t="shared" ca="1" si="10"/>
        <v>60</v>
      </c>
      <c r="IH33" s="4" t="e">
        <f t="shared" ca="1" si="11"/>
        <v>#N/A</v>
      </c>
      <c r="II33" s="4" t="str">
        <f t="shared" ca="1" si="30"/>
        <v/>
      </c>
      <c r="IJ33" s="4" t="str">
        <f t="shared" ca="1" si="31"/>
        <v/>
      </c>
      <c r="IR33" s="6" t="s">
        <v>58</v>
      </c>
      <c r="IS33" s="6" t="str">
        <f t="shared" ca="1" si="28"/>
        <v/>
      </c>
      <c r="IT33" s="6" t="str">
        <f t="shared" ca="1" si="29"/>
        <v/>
      </c>
      <c r="IU33" s="6">
        <f t="shared" ca="1" si="25"/>
        <v>0</v>
      </c>
    </row>
    <row r="34" spans="2:255" x14ac:dyDescent="0.2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IB34" s="4" t="e">
        <f t="shared" si="14"/>
        <v>#N/A</v>
      </c>
      <c r="IC34" s="4" t="e">
        <f t="shared" si="7"/>
        <v>#N/A</v>
      </c>
      <c r="ID34" s="4" t="e">
        <f t="shared" ca="1" si="3"/>
        <v>#N/A</v>
      </c>
      <c r="IE34" s="4">
        <f t="shared" ca="1" si="8"/>
        <v>60</v>
      </c>
      <c r="IF34" s="4" t="e">
        <f t="shared" ca="1" si="9"/>
        <v>#N/A</v>
      </c>
      <c r="IG34" s="4">
        <f t="shared" ca="1" si="10"/>
        <v>60</v>
      </c>
      <c r="IH34" s="4" t="e">
        <f t="shared" ca="1" si="11"/>
        <v>#N/A</v>
      </c>
      <c r="II34" s="4" t="str">
        <f t="shared" ca="1" si="30"/>
        <v/>
      </c>
      <c r="IJ34" s="4" t="str">
        <f t="shared" ca="1" si="31"/>
        <v/>
      </c>
      <c r="IU34" s="6">
        <f t="shared" ca="1" si="25"/>
        <v>0</v>
      </c>
    </row>
    <row r="35" spans="2:255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IB35" s="4" t="e">
        <f t="shared" si="14"/>
        <v>#N/A</v>
      </c>
      <c r="IC35" s="4" t="e">
        <f t="shared" si="7"/>
        <v>#N/A</v>
      </c>
      <c r="ID35" s="4" t="e">
        <f t="shared" ca="1" si="3"/>
        <v>#N/A</v>
      </c>
      <c r="IE35" s="4">
        <f t="shared" ca="1" si="8"/>
        <v>60</v>
      </c>
      <c r="IF35" s="4" t="e">
        <f t="shared" ca="1" si="9"/>
        <v>#N/A</v>
      </c>
      <c r="IG35" s="4">
        <f t="shared" ca="1" si="10"/>
        <v>60</v>
      </c>
      <c r="IH35" s="4" t="e">
        <f t="shared" ca="1" si="11"/>
        <v>#N/A</v>
      </c>
      <c r="II35" s="4" t="str">
        <f t="shared" ca="1" si="30"/>
        <v/>
      </c>
      <c r="IJ35" s="4" t="str">
        <f t="shared" ca="1" si="31"/>
        <v/>
      </c>
      <c r="IU35" s="6">
        <f t="shared" ca="1" si="25"/>
        <v>0</v>
      </c>
    </row>
    <row r="36" spans="2:255" x14ac:dyDescent="0.2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IB36" s="4" t="e">
        <f t="shared" si="14"/>
        <v>#N/A</v>
      </c>
      <c r="IC36" s="4" t="e">
        <f t="shared" si="7"/>
        <v>#N/A</v>
      </c>
      <c r="ID36" s="4" t="e">
        <f t="shared" ca="1" si="3"/>
        <v>#N/A</v>
      </c>
      <c r="IE36" s="4">
        <f t="shared" ca="1" si="8"/>
        <v>60</v>
      </c>
      <c r="IF36" s="4" t="e">
        <f t="shared" ca="1" si="9"/>
        <v>#N/A</v>
      </c>
      <c r="IG36" s="4">
        <f t="shared" ca="1" si="10"/>
        <v>60</v>
      </c>
      <c r="IH36" s="4" t="e">
        <f t="shared" ca="1" si="11"/>
        <v>#N/A</v>
      </c>
      <c r="II36" s="4" t="str">
        <f t="shared" ca="1" si="30"/>
        <v/>
      </c>
      <c r="IJ36" s="4" t="str">
        <f t="shared" ca="1" si="31"/>
        <v/>
      </c>
      <c r="IQ36" s="6">
        <f>65</f>
        <v>65</v>
      </c>
      <c r="IR36" s="6" t="s">
        <v>54</v>
      </c>
      <c r="IS36" s="6">
        <v>65</v>
      </c>
      <c r="IU36" s="6">
        <f t="shared" ca="1" si="25"/>
        <v>0</v>
      </c>
    </row>
    <row r="37" spans="2:255" x14ac:dyDescent="0.2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IB37" s="4" t="e">
        <f t="shared" si="14"/>
        <v>#N/A</v>
      </c>
      <c r="IC37" s="4" t="e">
        <f t="shared" si="7"/>
        <v>#N/A</v>
      </c>
      <c r="ID37" s="4" t="e">
        <f t="shared" ca="1" si="3"/>
        <v>#N/A</v>
      </c>
      <c r="IE37" s="4">
        <f t="shared" ca="1" si="8"/>
        <v>60</v>
      </c>
      <c r="IF37" s="4" t="e">
        <f t="shared" ca="1" si="9"/>
        <v>#N/A</v>
      </c>
      <c r="IG37" s="4">
        <f t="shared" ca="1" si="10"/>
        <v>60</v>
      </c>
      <c r="IH37" s="4" t="e">
        <f t="shared" ca="1" si="11"/>
        <v>#N/A</v>
      </c>
      <c r="II37" s="4" t="str">
        <f t="shared" ca="1" si="30"/>
        <v/>
      </c>
      <c r="IJ37" s="4" t="str">
        <f t="shared" ca="1" si="31"/>
        <v/>
      </c>
      <c r="IQ37" s="6">
        <f>IQ36+1</f>
        <v>66</v>
      </c>
      <c r="IR37" s="6" t="s">
        <v>56</v>
      </c>
      <c r="IS37" s="6">
        <v>66</v>
      </c>
      <c r="IU37" s="6">
        <f t="shared" ca="1" si="25"/>
        <v>0</v>
      </c>
    </row>
    <row r="38" spans="2:255" x14ac:dyDescent="0.2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IB38" s="4" t="e">
        <f t="shared" si="14"/>
        <v>#N/A</v>
      </c>
      <c r="IC38" s="4" t="e">
        <f t="shared" si="7"/>
        <v>#N/A</v>
      </c>
      <c r="ID38" s="4" t="e">
        <f t="shared" ca="1" si="3"/>
        <v>#N/A</v>
      </c>
      <c r="IE38" s="4">
        <f t="shared" ca="1" si="8"/>
        <v>60</v>
      </c>
      <c r="IF38" s="4" t="e">
        <f t="shared" ca="1" si="9"/>
        <v>#N/A</v>
      </c>
      <c r="IG38" s="4">
        <f t="shared" ca="1" si="10"/>
        <v>60</v>
      </c>
      <c r="IH38" s="4" t="e">
        <f t="shared" ca="1" si="11"/>
        <v>#N/A</v>
      </c>
      <c r="II38" s="4" t="str">
        <f t="shared" ca="1" si="30"/>
        <v/>
      </c>
      <c r="IJ38" s="4" t="str">
        <f t="shared" ca="1" si="31"/>
        <v/>
      </c>
      <c r="IQ38" s="6">
        <f t="shared" ref="IQ38:IQ87" si="32">IQ37+1</f>
        <v>67</v>
      </c>
      <c r="IR38" s="6" t="s">
        <v>9</v>
      </c>
      <c r="IS38" s="6">
        <v>67</v>
      </c>
      <c r="IU38" s="6">
        <f t="shared" ca="1" si="25"/>
        <v>0</v>
      </c>
    </row>
    <row r="39" spans="2:255" x14ac:dyDescent="0.2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IB39" s="4" t="e">
        <f t="shared" si="14"/>
        <v>#N/A</v>
      </c>
      <c r="IC39" s="4" t="e">
        <f t="shared" si="7"/>
        <v>#N/A</v>
      </c>
      <c r="ID39" s="4" t="e">
        <f t="shared" ca="1" si="3"/>
        <v>#N/A</v>
      </c>
      <c r="IE39" s="4">
        <f t="shared" ca="1" si="8"/>
        <v>60</v>
      </c>
      <c r="IF39" s="4" t="e">
        <f t="shared" ca="1" si="9"/>
        <v>#N/A</v>
      </c>
      <c r="IG39" s="4">
        <f t="shared" ca="1" si="10"/>
        <v>60</v>
      </c>
      <c r="IH39" s="4" t="e">
        <f t="shared" ca="1" si="11"/>
        <v>#N/A</v>
      </c>
      <c r="II39" s="4" t="str">
        <f t="shared" ca="1" si="30"/>
        <v/>
      </c>
      <c r="IJ39" s="4" t="str">
        <f t="shared" ca="1" si="31"/>
        <v/>
      </c>
      <c r="IQ39" s="6">
        <f>IQ38+1</f>
        <v>68</v>
      </c>
      <c r="IR39" s="6" t="s">
        <v>10</v>
      </c>
      <c r="IS39" s="6">
        <v>68</v>
      </c>
      <c r="IU39" s="6">
        <f t="shared" ca="1" si="25"/>
        <v>0</v>
      </c>
    </row>
    <row r="40" spans="2:255" x14ac:dyDescent="0.2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IB40" s="4" t="e">
        <f t="shared" si="14"/>
        <v>#N/A</v>
      </c>
      <c r="IC40" s="4" t="e">
        <f t="shared" si="7"/>
        <v>#N/A</v>
      </c>
      <c r="ID40" s="4" t="e">
        <f t="shared" ca="1" si="3"/>
        <v>#N/A</v>
      </c>
      <c r="IE40" s="4">
        <f t="shared" ca="1" si="8"/>
        <v>60</v>
      </c>
      <c r="IF40" s="4" t="e">
        <f t="shared" ca="1" si="9"/>
        <v>#N/A</v>
      </c>
      <c r="IG40" s="4">
        <f t="shared" ca="1" si="10"/>
        <v>60</v>
      </c>
      <c r="IH40" s="4" t="e">
        <f t="shared" ca="1" si="11"/>
        <v>#N/A</v>
      </c>
      <c r="II40" s="4" t="str">
        <f t="shared" ca="1" si="30"/>
        <v/>
      </c>
      <c r="IJ40" s="4" t="str">
        <f t="shared" ca="1" si="31"/>
        <v/>
      </c>
      <c r="IQ40" s="6">
        <f t="shared" si="32"/>
        <v>69</v>
      </c>
      <c r="IR40" s="6" t="s">
        <v>11</v>
      </c>
      <c r="IS40" s="6">
        <v>69</v>
      </c>
      <c r="IU40" s="6">
        <f t="shared" ca="1" si="25"/>
        <v>0</v>
      </c>
    </row>
    <row r="41" spans="2:255" x14ac:dyDescent="0.2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IB41" s="4" t="e">
        <f t="shared" si="14"/>
        <v>#N/A</v>
      </c>
      <c r="IC41" s="4" t="e">
        <f t="shared" si="7"/>
        <v>#N/A</v>
      </c>
      <c r="ID41" s="4" t="e">
        <f t="shared" ca="1" si="3"/>
        <v>#N/A</v>
      </c>
      <c r="IE41" s="4">
        <f t="shared" ca="1" si="8"/>
        <v>60</v>
      </c>
      <c r="IF41" s="4" t="e">
        <f t="shared" ca="1" si="9"/>
        <v>#N/A</v>
      </c>
      <c r="IG41" s="4">
        <f t="shared" ca="1" si="10"/>
        <v>60</v>
      </c>
      <c r="IH41" s="4" t="e">
        <f t="shared" ca="1" si="11"/>
        <v>#N/A</v>
      </c>
      <c r="II41" s="4" t="str">
        <f t="shared" ca="1" si="30"/>
        <v/>
      </c>
      <c r="IJ41" s="4" t="str">
        <f t="shared" ca="1" si="31"/>
        <v/>
      </c>
      <c r="IQ41" s="6">
        <f t="shared" si="32"/>
        <v>70</v>
      </c>
      <c r="IR41" s="6" t="s">
        <v>12</v>
      </c>
      <c r="IS41" s="6">
        <v>70</v>
      </c>
      <c r="IU41" s="6">
        <f t="shared" ca="1" si="25"/>
        <v>0</v>
      </c>
    </row>
    <row r="42" spans="2:255" x14ac:dyDescent="0.2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IB42" s="4" t="e">
        <f t="shared" si="14"/>
        <v>#N/A</v>
      </c>
      <c r="IC42" s="4" t="e">
        <f t="shared" si="7"/>
        <v>#N/A</v>
      </c>
      <c r="ID42" s="4" t="e">
        <f t="shared" ca="1" si="3"/>
        <v>#N/A</v>
      </c>
      <c r="IE42" s="4">
        <f t="shared" ca="1" si="8"/>
        <v>60</v>
      </c>
      <c r="IF42" s="4" t="e">
        <f t="shared" ca="1" si="9"/>
        <v>#N/A</v>
      </c>
      <c r="IG42" s="4">
        <f t="shared" ca="1" si="10"/>
        <v>60</v>
      </c>
      <c r="IH42" s="4" t="e">
        <f t="shared" ca="1" si="11"/>
        <v>#N/A</v>
      </c>
      <c r="II42" s="4" t="str">
        <f t="shared" ca="1" si="30"/>
        <v/>
      </c>
      <c r="IJ42" s="4" t="str">
        <f t="shared" ca="1" si="31"/>
        <v/>
      </c>
      <c r="IQ42" s="6">
        <f t="shared" si="32"/>
        <v>71</v>
      </c>
      <c r="IR42" s="6" t="s">
        <v>57</v>
      </c>
      <c r="IS42" s="6">
        <v>71</v>
      </c>
      <c r="IU42" s="6">
        <f t="shared" ca="1" si="25"/>
        <v>0</v>
      </c>
    </row>
    <row r="43" spans="2:255" x14ac:dyDescent="0.2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IB43" s="4" t="e">
        <f t="shared" si="14"/>
        <v>#N/A</v>
      </c>
      <c r="IC43" s="4" t="e">
        <f t="shared" si="7"/>
        <v>#N/A</v>
      </c>
      <c r="ID43" s="4" t="e">
        <f t="shared" ca="1" si="3"/>
        <v>#N/A</v>
      </c>
      <c r="IE43" s="4">
        <f t="shared" ca="1" si="8"/>
        <v>60</v>
      </c>
      <c r="IF43" s="4" t="e">
        <f t="shared" ca="1" si="9"/>
        <v>#N/A</v>
      </c>
      <c r="IG43" s="4">
        <f t="shared" ca="1" si="10"/>
        <v>60</v>
      </c>
      <c r="IH43" s="4" t="e">
        <f t="shared" ca="1" si="11"/>
        <v>#N/A</v>
      </c>
      <c r="II43" s="4" t="str">
        <f t="shared" ca="1" si="30"/>
        <v/>
      </c>
      <c r="IJ43" s="4" t="str">
        <f t="shared" ca="1" si="31"/>
        <v/>
      </c>
      <c r="IQ43" s="6">
        <f t="shared" si="32"/>
        <v>72</v>
      </c>
      <c r="IR43" s="6" t="s">
        <v>13</v>
      </c>
      <c r="IS43" s="6">
        <v>72</v>
      </c>
      <c r="IU43" s="6">
        <f t="shared" ca="1" si="25"/>
        <v>0</v>
      </c>
    </row>
    <row r="44" spans="2:255" x14ac:dyDescent="0.2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IB44" s="4" t="e">
        <f t="shared" si="14"/>
        <v>#N/A</v>
      </c>
      <c r="IC44" s="4" t="e">
        <f t="shared" si="7"/>
        <v>#N/A</v>
      </c>
      <c r="ID44" s="4" t="e">
        <f t="shared" ca="1" si="3"/>
        <v>#N/A</v>
      </c>
      <c r="IE44" s="4">
        <f t="shared" ca="1" si="8"/>
        <v>60</v>
      </c>
      <c r="IF44" s="4" t="e">
        <f t="shared" ca="1" si="9"/>
        <v>#N/A</v>
      </c>
      <c r="IG44" s="4">
        <f t="shared" ca="1" si="10"/>
        <v>60</v>
      </c>
      <c r="IH44" s="4" t="e">
        <f t="shared" ca="1" si="11"/>
        <v>#N/A</v>
      </c>
      <c r="II44" s="4" t="str">
        <f t="shared" ca="1" si="30"/>
        <v/>
      </c>
      <c r="IJ44" s="4" t="str">
        <f t="shared" ca="1" si="31"/>
        <v/>
      </c>
      <c r="IQ44" s="6">
        <f t="shared" si="32"/>
        <v>73</v>
      </c>
      <c r="IR44" s="6" t="s">
        <v>14</v>
      </c>
      <c r="IS44" s="6">
        <v>73</v>
      </c>
      <c r="IU44" s="6">
        <f t="shared" ca="1" si="25"/>
        <v>0</v>
      </c>
    </row>
    <row r="45" spans="2:255" x14ac:dyDescent="0.2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IB45" s="4" t="e">
        <f t="shared" si="14"/>
        <v>#N/A</v>
      </c>
      <c r="IC45" s="4" t="e">
        <f t="shared" si="7"/>
        <v>#N/A</v>
      </c>
      <c r="ID45" s="4" t="e">
        <f t="shared" ca="1" si="3"/>
        <v>#N/A</v>
      </c>
      <c r="IE45" s="4">
        <f t="shared" ca="1" si="8"/>
        <v>60</v>
      </c>
      <c r="IF45" s="4" t="e">
        <f t="shared" ca="1" si="9"/>
        <v>#N/A</v>
      </c>
      <c r="IG45" s="4">
        <f t="shared" ca="1" si="10"/>
        <v>60</v>
      </c>
      <c r="IH45" s="4" t="e">
        <f t="shared" ca="1" si="11"/>
        <v>#N/A</v>
      </c>
      <c r="II45" s="4" t="str">
        <f t="shared" ca="1" si="30"/>
        <v/>
      </c>
      <c r="IJ45" s="4" t="str">
        <f t="shared" ca="1" si="31"/>
        <v/>
      </c>
      <c r="IQ45" s="6">
        <f t="shared" si="32"/>
        <v>74</v>
      </c>
      <c r="IR45" s="6" t="s">
        <v>15</v>
      </c>
      <c r="IS45" s="6">
        <v>74</v>
      </c>
      <c r="IU45" s="6">
        <f t="shared" ca="1" si="25"/>
        <v>0</v>
      </c>
    </row>
    <row r="46" spans="2:255" x14ac:dyDescent="0.2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IB46" s="4" t="e">
        <f t="shared" si="14"/>
        <v>#N/A</v>
      </c>
      <c r="IC46" s="4" t="e">
        <f t="shared" si="7"/>
        <v>#N/A</v>
      </c>
      <c r="ID46" s="4" t="e">
        <f t="shared" ca="1" si="3"/>
        <v>#N/A</v>
      </c>
      <c r="IE46" s="4">
        <f t="shared" ca="1" si="8"/>
        <v>60</v>
      </c>
      <c r="IF46" s="4" t="e">
        <f t="shared" ca="1" si="9"/>
        <v>#N/A</v>
      </c>
      <c r="IG46" s="4">
        <f t="shared" ca="1" si="10"/>
        <v>60</v>
      </c>
      <c r="IH46" s="4" t="e">
        <f t="shared" ca="1" si="11"/>
        <v>#N/A</v>
      </c>
      <c r="II46" s="4" t="str">
        <f t="shared" ca="1" si="30"/>
        <v/>
      </c>
      <c r="IJ46" s="4" t="str">
        <f t="shared" ca="1" si="31"/>
        <v/>
      </c>
      <c r="IQ46" s="6">
        <f t="shared" si="32"/>
        <v>75</v>
      </c>
      <c r="IR46" s="6" t="s">
        <v>16</v>
      </c>
      <c r="IS46" s="6">
        <v>75</v>
      </c>
      <c r="IU46" s="6">
        <f t="shared" ca="1" si="25"/>
        <v>0</v>
      </c>
    </row>
    <row r="47" spans="2:255" x14ac:dyDescent="0.2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IB47" s="4" t="e">
        <f t="shared" si="14"/>
        <v>#N/A</v>
      </c>
      <c r="IC47" s="4" t="e">
        <f t="shared" si="7"/>
        <v>#N/A</v>
      </c>
      <c r="ID47" s="4" t="e">
        <f t="shared" ca="1" si="3"/>
        <v>#N/A</v>
      </c>
      <c r="IE47" s="4">
        <f t="shared" ca="1" si="8"/>
        <v>60</v>
      </c>
      <c r="IF47" s="4" t="e">
        <f t="shared" ca="1" si="9"/>
        <v>#N/A</v>
      </c>
      <c r="IG47" s="4">
        <f t="shared" ca="1" si="10"/>
        <v>60</v>
      </c>
      <c r="IH47" s="4" t="e">
        <f t="shared" ca="1" si="11"/>
        <v>#N/A</v>
      </c>
      <c r="II47" s="4" t="str">
        <f t="shared" ca="1" si="30"/>
        <v/>
      </c>
      <c r="IJ47" s="4" t="str">
        <f t="shared" ca="1" si="31"/>
        <v/>
      </c>
      <c r="IQ47" s="6">
        <f t="shared" si="32"/>
        <v>76</v>
      </c>
      <c r="IR47" s="6" t="s">
        <v>58</v>
      </c>
      <c r="IS47" s="6">
        <v>76</v>
      </c>
      <c r="IU47" s="6">
        <f t="shared" ca="1" si="25"/>
        <v>0</v>
      </c>
    </row>
    <row r="48" spans="2:255" x14ac:dyDescent="0.2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IB48" s="4" t="e">
        <f t="shared" si="14"/>
        <v>#N/A</v>
      </c>
      <c r="IC48" s="4" t="e">
        <f t="shared" si="7"/>
        <v>#N/A</v>
      </c>
      <c r="ID48" s="4" t="e">
        <f t="shared" ca="1" si="3"/>
        <v>#N/A</v>
      </c>
      <c r="IE48" s="4">
        <f t="shared" ca="1" si="8"/>
        <v>60</v>
      </c>
      <c r="IF48" s="4" t="e">
        <f t="shared" ca="1" si="9"/>
        <v>#N/A</v>
      </c>
      <c r="IG48" s="4">
        <f t="shared" ca="1" si="10"/>
        <v>60</v>
      </c>
      <c r="IH48" s="4" t="e">
        <f t="shared" ca="1" si="11"/>
        <v>#N/A</v>
      </c>
      <c r="II48" s="4" t="str">
        <f t="shared" ca="1" si="30"/>
        <v/>
      </c>
      <c r="IJ48" s="4" t="str">
        <f t="shared" ca="1" si="31"/>
        <v/>
      </c>
      <c r="IQ48" s="6">
        <f t="shared" si="32"/>
        <v>77</v>
      </c>
      <c r="IR48" s="6" t="s">
        <v>59</v>
      </c>
      <c r="IS48" s="6">
        <v>77</v>
      </c>
      <c r="IU48" s="6">
        <f t="shared" ca="1" si="25"/>
        <v>0</v>
      </c>
    </row>
    <row r="49" spans="2:253" x14ac:dyDescent="0.2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IB49" s="4" t="e">
        <f t="shared" si="14"/>
        <v>#N/A</v>
      </c>
      <c r="IC49" s="4" t="e">
        <f t="shared" si="7"/>
        <v>#N/A</v>
      </c>
      <c r="ID49" s="4" t="e">
        <f t="shared" ca="1" si="3"/>
        <v>#N/A</v>
      </c>
      <c r="IE49" s="4">
        <f t="shared" ca="1" si="8"/>
        <v>60</v>
      </c>
      <c r="IF49" s="4" t="e">
        <f t="shared" ca="1" si="9"/>
        <v>#N/A</v>
      </c>
      <c r="IG49" s="4">
        <f t="shared" ca="1" si="10"/>
        <v>60</v>
      </c>
      <c r="IH49" s="4" t="e">
        <f t="shared" ca="1" si="11"/>
        <v>#N/A</v>
      </c>
      <c r="II49" s="4" t="str">
        <f t="shared" ca="1" si="30"/>
        <v/>
      </c>
      <c r="IJ49" s="4" t="str">
        <f t="shared" ca="1" si="31"/>
        <v/>
      </c>
      <c r="IQ49" s="6">
        <f t="shared" si="32"/>
        <v>78</v>
      </c>
      <c r="IR49" s="6" t="s">
        <v>17</v>
      </c>
      <c r="IS49" s="6">
        <v>78</v>
      </c>
    </row>
    <row r="50" spans="2:253" x14ac:dyDescent="0.2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IB50" s="4" t="e">
        <f t="shared" si="14"/>
        <v>#N/A</v>
      </c>
      <c r="IC50" s="4" t="e">
        <f t="shared" si="7"/>
        <v>#N/A</v>
      </c>
      <c r="ID50" s="4" t="e">
        <f t="shared" ca="1" si="3"/>
        <v>#N/A</v>
      </c>
      <c r="IE50" s="4">
        <f t="shared" ca="1" si="8"/>
        <v>60</v>
      </c>
      <c r="IF50" s="4" t="e">
        <f t="shared" ca="1" si="9"/>
        <v>#N/A</v>
      </c>
      <c r="IG50" s="4">
        <f t="shared" ca="1" si="10"/>
        <v>60</v>
      </c>
      <c r="IH50" s="4" t="e">
        <f t="shared" ca="1" si="11"/>
        <v>#N/A</v>
      </c>
      <c r="II50" s="4" t="str">
        <f t="shared" ca="1" si="30"/>
        <v/>
      </c>
      <c r="IJ50" s="4" t="str">
        <f t="shared" ca="1" si="31"/>
        <v/>
      </c>
      <c r="IQ50" s="6">
        <f t="shared" si="32"/>
        <v>79</v>
      </c>
      <c r="IR50" s="6" t="s">
        <v>18</v>
      </c>
      <c r="IS50" s="6">
        <v>79</v>
      </c>
    </row>
    <row r="51" spans="2:253" x14ac:dyDescent="0.2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IB51" s="4" t="e">
        <f t="shared" si="14"/>
        <v>#N/A</v>
      </c>
      <c r="IC51" s="4" t="e">
        <f t="shared" si="7"/>
        <v>#N/A</v>
      </c>
      <c r="ID51" s="4" t="e">
        <f t="shared" ca="1" si="3"/>
        <v>#N/A</v>
      </c>
      <c r="IE51" s="4">
        <f t="shared" ca="1" si="8"/>
        <v>60</v>
      </c>
      <c r="IF51" s="4" t="e">
        <f t="shared" ca="1" si="9"/>
        <v>#N/A</v>
      </c>
      <c r="IG51" s="4">
        <f t="shared" ca="1" si="10"/>
        <v>60</v>
      </c>
      <c r="IH51" s="4" t="e">
        <f t="shared" ca="1" si="11"/>
        <v>#N/A</v>
      </c>
      <c r="II51" s="4" t="str">
        <f t="shared" ca="1" si="30"/>
        <v/>
      </c>
      <c r="IJ51" s="4" t="str">
        <f t="shared" ca="1" si="31"/>
        <v/>
      </c>
      <c r="IQ51" s="6">
        <f>IQ50+1</f>
        <v>80</v>
      </c>
      <c r="IR51" s="6" t="s">
        <v>19</v>
      </c>
      <c r="IS51" s="6">
        <v>80</v>
      </c>
    </row>
    <row r="52" spans="2:253" x14ac:dyDescent="0.2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IB52" s="4" t="e">
        <f t="shared" si="14"/>
        <v>#N/A</v>
      </c>
      <c r="IC52" s="4" t="e">
        <f t="shared" si="7"/>
        <v>#N/A</v>
      </c>
      <c r="ID52" s="4" t="e">
        <f t="shared" ca="1" si="3"/>
        <v>#N/A</v>
      </c>
      <c r="IE52" s="4">
        <f t="shared" ca="1" si="8"/>
        <v>60</v>
      </c>
      <c r="IF52" s="4" t="e">
        <f t="shared" ca="1" si="9"/>
        <v>#N/A</v>
      </c>
      <c r="IG52" s="4">
        <f t="shared" ca="1" si="10"/>
        <v>60</v>
      </c>
      <c r="IH52" s="4" t="e">
        <f t="shared" ca="1" si="11"/>
        <v>#N/A</v>
      </c>
      <c r="II52" s="4" t="str">
        <f t="shared" ca="1" si="30"/>
        <v/>
      </c>
      <c r="IJ52" s="4" t="str">
        <f t="shared" ca="1" si="31"/>
        <v/>
      </c>
      <c r="IQ52" s="6">
        <f t="shared" si="32"/>
        <v>81</v>
      </c>
      <c r="IR52" s="6" t="s">
        <v>20</v>
      </c>
      <c r="IS52" s="6">
        <v>81</v>
      </c>
    </row>
    <row r="53" spans="2:253" x14ac:dyDescent="0.2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IB53" s="4" t="e">
        <f t="shared" si="14"/>
        <v>#N/A</v>
      </c>
      <c r="IC53" s="4" t="e">
        <f t="shared" si="7"/>
        <v>#N/A</v>
      </c>
      <c r="ID53" s="4" t="e">
        <f t="shared" ca="1" si="3"/>
        <v>#N/A</v>
      </c>
      <c r="IE53" s="4">
        <f t="shared" ca="1" si="8"/>
        <v>60</v>
      </c>
      <c r="IF53" s="4" t="e">
        <f t="shared" ca="1" si="9"/>
        <v>#N/A</v>
      </c>
      <c r="IG53" s="4">
        <f t="shared" ca="1" si="10"/>
        <v>60</v>
      </c>
      <c r="IH53" s="4" t="e">
        <f t="shared" ca="1" si="11"/>
        <v>#N/A</v>
      </c>
      <c r="II53" s="4" t="str">
        <f t="shared" ca="1" si="30"/>
        <v/>
      </c>
      <c r="IJ53" s="4" t="str">
        <f t="shared" ca="1" si="31"/>
        <v/>
      </c>
      <c r="IQ53" s="6">
        <f t="shared" si="32"/>
        <v>82</v>
      </c>
      <c r="IR53" s="6" t="s">
        <v>21</v>
      </c>
      <c r="IS53" s="6">
        <v>82</v>
      </c>
    </row>
    <row r="54" spans="2:253" x14ac:dyDescent="0.2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IB54" s="4" t="e">
        <f t="shared" si="14"/>
        <v>#N/A</v>
      </c>
      <c r="IC54" s="4" t="e">
        <f t="shared" si="7"/>
        <v>#N/A</v>
      </c>
      <c r="ID54" s="4" t="e">
        <f t="shared" ca="1" si="3"/>
        <v>#N/A</v>
      </c>
      <c r="IE54" s="4">
        <f t="shared" ca="1" si="8"/>
        <v>60</v>
      </c>
      <c r="IF54" s="4" t="e">
        <f t="shared" ca="1" si="9"/>
        <v>#N/A</v>
      </c>
      <c r="IG54" s="4">
        <f t="shared" ca="1" si="10"/>
        <v>60</v>
      </c>
      <c r="IH54" s="4" t="e">
        <f t="shared" ca="1" si="11"/>
        <v>#N/A</v>
      </c>
      <c r="II54" s="4" t="str">
        <f t="shared" ca="1" si="30"/>
        <v/>
      </c>
      <c r="IJ54" s="4" t="str">
        <f t="shared" ca="1" si="31"/>
        <v/>
      </c>
      <c r="IQ54" s="6">
        <f t="shared" si="32"/>
        <v>83</v>
      </c>
      <c r="IR54" s="6" t="s">
        <v>22</v>
      </c>
      <c r="IS54" s="6">
        <v>83</v>
      </c>
    </row>
    <row r="55" spans="2:253" x14ac:dyDescent="0.2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IB55" s="4" t="e">
        <f t="shared" si="14"/>
        <v>#N/A</v>
      </c>
      <c r="IC55" s="4" t="e">
        <f t="shared" si="7"/>
        <v>#N/A</v>
      </c>
      <c r="ID55" s="4" t="e">
        <f t="shared" ca="1" si="3"/>
        <v>#N/A</v>
      </c>
      <c r="IE55" s="4">
        <f t="shared" ca="1" si="8"/>
        <v>60</v>
      </c>
      <c r="IF55" s="4" t="e">
        <f t="shared" ca="1" si="9"/>
        <v>#N/A</v>
      </c>
      <c r="IG55" s="4">
        <f t="shared" ca="1" si="10"/>
        <v>60</v>
      </c>
      <c r="IH55" s="4" t="e">
        <f t="shared" ca="1" si="11"/>
        <v>#N/A</v>
      </c>
      <c r="II55" s="4" t="str">
        <f t="shared" ca="1" si="30"/>
        <v/>
      </c>
      <c r="IJ55" s="4" t="str">
        <f t="shared" ca="1" si="31"/>
        <v/>
      </c>
      <c r="IQ55" s="6">
        <f t="shared" si="32"/>
        <v>84</v>
      </c>
      <c r="IR55" s="6" t="s">
        <v>23</v>
      </c>
      <c r="IS55" s="6">
        <v>84</v>
      </c>
    </row>
    <row r="56" spans="2:253" x14ac:dyDescent="0.2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IB56" s="4" t="e">
        <f t="shared" si="14"/>
        <v>#N/A</v>
      </c>
      <c r="IC56" s="4" t="e">
        <f t="shared" si="7"/>
        <v>#N/A</v>
      </c>
      <c r="ID56" s="4" t="e">
        <f t="shared" ca="1" si="3"/>
        <v>#N/A</v>
      </c>
      <c r="IE56" s="4">
        <f t="shared" ca="1" si="8"/>
        <v>60</v>
      </c>
      <c r="IF56" s="4" t="e">
        <f t="shared" ca="1" si="9"/>
        <v>#N/A</v>
      </c>
      <c r="IG56" s="4">
        <f t="shared" ca="1" si="10"/>
        <v>60</v>
      </c>
      <c r="IH56" s="4" t="e">
        <f t="shared" ca="1" si="11"/>
        <v>#N/A</v>
      </c>
      <c r="II56" s="4" t="str">
        <f t="shared" ca="1" si="30"/>
        <v/>
      </c>
      <c r="IJ56" s="4" t="str">
        <f t="shared" ca="1" si="31"/>
        <v/>
      </c>
      <c r="IQ56" s="6">
        <f t="shared" si="32"/>
        <v>85</v>
      </c>
      <c r="IR56" s="6" t="s">
        <v>24</v>
      </c>
      <c r="IS56" s="6">
        <v>85</v>
      </c>
    </row>
    <row r="57" spans="2:253" x14ac:dyDescent="0.2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IB57" s="4" t="e">
        <f t="shared" si="14"/>
        <v>#N/A</v>
      </c>
      <c r="IC57" s="4" t="e">
        <f t="shared" si="7"/>
        <v>#N/A</v>
      </c>
      <c r="ID57" s="4" t="e">
        <f t="shared" ca="1" si="3"/>
        <v>#N/A</v>
      </c>
      <c r="IE57" s="4">
        <f t="shared" ca="1" si="8"/>
        <v>60</v>
      </c>
      <c r="IF57" s="4" t="e">
        <f t="shared" ca="1" si="9"/>
        <v>#N/A</v>
      </c>
      <c r="IG57" s="4">
        <f t="shared" ca="1" si="10"/>
        <v>60</v>
      </c>
      <c r="IH57" s="4" t="e">
        <f t="shared" ca="1" si="11"/>
        <v>#N/A</v>
      </c>
      <c r="II57" s="4" t="str">
        <f t="shared" ca="1" si="30"/>
        <v/>
      </c>
      <c r="IJ57" s="4" t="str">
        <f t="shared" ca="1" si="31"/>
        <v/>
      </c>
      <c r="IQ57" s="6">
        <f t="shared" si="32"/>
        <v>86</v>
      </c>
      <c r="IR57" s="6" t="s">
        <v>25</v>
      </c>
      <c r="IS57" s="6">
        <v>86</v>
      </c>
    </row>
    <row r="58" spans="2:253" x14ac:dyDescent="0.2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IB58" s="4" t="e">
        <f t="shared" si="14"/>
        <v>#N/A</v>
      </c>
      <c r="IC58" s="4" t="e">
        <f t="shared" si="7"/>
        <v>#N/A</v>
      </c>
      <c r="ID58" s="4" t="e">
        <f t="shared" ca="1" si="3"/>
        <v>#N/A</v>
      </c>
      <c r="IE58" s="4">
        <f t="shared" ca="1" si="8"/>
        <v>60</v>
      </c>
      <c r="IF58" s="4" t="e">
        <f t="shared" ca="1" si="9"/>
        <v>#N/A</v>
      </c>
      <c r="IG58" s="4">
        <f t="shared" ca="1" si="10"/>
        <v>60</v>
      </c>
      <c r="IH58" s="4" t="e">
        <f t="shared" ca="1" si="11"/>
        <v>#N/A</v>
      </c>
      <c r="II58" s="4" t="str">
        <f t="shared" ca="1" si="30"/>
        <v/>
      </c>
      <c r="IJ58" s="4" t="str">
        <f t="shared" ca="1" si="31"/>
        <v/>
      </c>
      <c r="IQ58" s="6">
        <f t="shared" si="32"/>
        <v>87</v>
      </c>
      <c r="IR58" s="6" t="s">
        <v>26</v>
      </c>
      <c r="IS58" s="6">
        <v>87</v>
      </c>
    </row>
    <row r="59" spans="2:253" x14ac:dyDescent="0.2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IB59" s="4" t="e">
        <f t="shared" si="14"/>
        <v>#N/A</v>
      </c>
      <c r="IC59" s="4" t="e">
        <f t="shared" si="7"/>
        <v>#N/A</v>
      </c>
      <c r="ID59" s="4" t="e">
        <f t="shared" ca="1" si="3"/>
        <v>#N/A</v>
      </c>
      <c r="IE59" s="4">
        <f t="shared" ca="1" si="8"/>
        <v>60</v>
      </c>
      <c r="IF59" s="4" t="e">
        <f t="shared" ca="1" si="9"/>
        <v>#N/A</v>
      </c>
      <c r="IG59" s="4">
        <f t="shared" ca="1" si="10"/>
        <v>60</v>
      </c>
      <c r="IH59" s="4" t="e">
        <f t="shared" ca="1" si="11"/>
        <v>#N/A</v>
      </c>
      <c r="II59" s="4" t="str">
        <f t="shared" ca="1" si="30"/>
        <v/>
      </c>
      <c r="IJ59" s="4" t="str">
        <f t="shared" ca="1" si="31"/>
        <v/>
      </c>
      <c r="IQ59" s="6">
        <f t="shared" si="32"/>
        <v>88</v>
      </c>
      <c r="IR59" s="6" t="s">
        <v>27</v>
      </c>
      <c r="IS59" s="6">
        <v>88</v>
      </c>
    </row>
    <row r="60" spans="2:253" x14ac:dyDescent="0.2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IB60" s="4" t="e">
        <f t="shared" si="14"/>
        <v>#N/A</v>
      </c>
      <c r="IC60" s="4" t="e">
        <f t="shared" si="7"/>
        <v>#N/A</v>
      </c>
      <c r="ID60" s="4" t="e">
        <f t="shared" ca="1" si="3"/>
        <v>#N/A</v>
      </c>
      <c r="IE60" s="4">
        <f t="shared" ca="1" si="8"/>
        <v>60</v>
      </c>
      <c r="IF60" s="4" t="e">
        <f t="shared" ca="1" si="9"/>
        <v>#N/A</v>
      </c>
      <c r="IG60" s="4">
        <f t="shared" ca="1" si="10"/>
        <v>60</v>
      </c>
      <c r="IH60" s="4" t="e">
        <f t="shared" ca="1" si="11"/>
        <v>#N/A</v>
      </c>
      <c r="II60" s="4" t="str">
        <f t="shared" ca="1" si="30"/>
        <v/>
      </c>
      <c r="IJ60" s="4" t="str">
        <f t="shared" ca="1" si="31"/>
        <v/>
      </c>
      <c r="IQ60" s="6">
        <f t="shared" si="32"/>
        <v>89</v>
      </c>
      <c r="IR60" s="6" t="s">
        <v>28</v>
      </c>
      <c r="IS60" s="6">
        <v>89</v>
      </c>
    </row>
    <row r="61" spans="2:253" x14ac:dyDescent="0.2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IB61" s="4" t="e">
        <f t="shared" si="14"/>
        <v>#N/A</v>
      </c>
      <c r="IC61" s="4" t="e">
        <f t="shared" si="7"/>
        <v>#N/A</v>
      </c>
      <c r="ID61" s="4" t="e">
        <f t="shared" ca="1" si="3"/>
        <v>#N/A</v>
      </c>
      <c r="IE61" s="4">
        <f t="shared" ca="1" si="8"/>
        <v>60</v>
      </c>
      <c r="IF61" s="4" t="e">
        <f t="shared" ca="1" si="9"/>
        <v>#N/A</v>
      </c>
      <c r="IG61" s="4">
        <f t="shared" ca="1" si="10"/>
        <v>60</v>
      </c>
      <c r="IH61" s="4" t="e">
        <f t="shared" ca="1" si="11"/>
        <v>#N/A</v>
      </c>
      <c r="II61" s="4" t="str">
        <f t="shared" ca="1" si="30"/>
        <v/>
      </c>
      <c r="IJ61" s="4" t="str">
        <f t="shared" ca="1" si="31"/>
        <v/>
      </c>
      <c r="IQ61" s="6">
        <f t="shared" si="32"/>
        <v>90</v>
      </c>
      <c r="IR61" s="6" t="s">
        <v>29</v>
      </c>
      <c r="IS61" s="6">
        <v>90</v>
      </c>
    </row>
    <row r="62" spans="2:253" x14ac:dyDescent="0.2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IB62" s="4" t="e">
        <f t="shared" si="14"/>
        <v>#N/A</v>
      </c>
      <c r="IC62" s="4" t="e">
        <f t="shared" si="7"/>
        <v>#N/A</v>
      </c>
      <c r="ID62" s="4" t="e">
        <f t="shared" ca="1" si="3"/>
        <v>#N/A</v>
      </c>
      <c r="IE62" s="4">
        <f t="shared" ca="1" si="8"/>
        <v>60</v>
      </c>
      <c r="IF62" s="4" t="e">
        <f t="shared" ca="1" si="9"/>
        <v>#N/A</v>
      </c>
      <c r="IG62" s="4">
        <f t="shared" ca="1" si="10"/>
        <v>60</v>
      </c>
      <c r="IH62" s="4" t="e">
        <f t="shared" ca="1" si="11"/>
        <v>#N/A</v>
      </c>
      <c r="II62" s="4" t="str">
        <f t="shared" ca="1" si="30"/>
        <v/>
      </c>
      <c r="IJ62" s="4" t="str">
        <f t="shared" ca="1" si="31"/>
        <v/>
      </c>
      <c r="IQ62" s="6">
        <f t="shared" si="32"/>
        <v>91</v>
      </c>
      <c r="IR62" s="6" t="s">
        <v>30</v>
      </c>
      <c r="IS62" s="6">
        <v>91</v>
      </c>
    </row>
    <row r="63" spans="2:253" x14ac:dyDescent="0.2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IQ63" s="6">
        <f t="shared" si="32"/>
        <v>92</v>
      </c>
      <c r="IR63" s="6" t="s">
        <v>31</v>
      </c>
      <c r="IS63" s="6">
        <v>92</v>
      </c>
    </row>
    <row r="64" spans="2:253" x14ac:dyDescent="0.2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IQ64" s="6">
        <f t="shared" si="32"/>
        <v>93</v>
      </c>
      <c r="IR64" s="6" t="s">
        <v>32</v>
      </c>
      <c r="IS64" s="6">
        <v>93</v>
      </c>
    </row>
    <row r="65" spans="2:253" x14ac:dyDescent="0.2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IQ65" s="6">
        <f t="shared" si="32"/>
        <v>94</v>
      </c>
      <c r="IR65" s="6" t="s">
        <v>33</v>
      </c>
      <c r="IS65" s="6">
        <v>94</v>
      </c>
    </row>
    <row r="66" spans="2:253" x14ac:dyDescent="0.2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IQ66" s="6">
        <f t="shared" si="32"/>
        <v>95</v>
      </c>
      <c r="IR66" s="6" t="s">
        <v>0</v>
      </c>
      <c r="IS66" s="6">
        <v>95</v>
      </c>
    </row>
    <row r="67" spans="2:253" x14ac:dyDescent="0.2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IQ67" s="6">
        <f t="shared" si="32"/>
        <v>96</v>
      </c>
      <c r="IR67" s="6" t="s">
        <v>34</v>
      </c>
      <c r="IS67" s="6">
        <v>96</v>
      </c>
    </row>
    <row r="68" spans="2:253" x14ac:dyDescent="0.2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IQ68" s="6">
        <f t="shared" si="32"/>
        <v>97</v>
      </c>
      <c r="IR68" s="6" t="s">
        <v>35</v>
      </c>
      <c r="IS68" s="6">
        <v>97</v>
      </c>
    </row>
    <row r="69" spans="2:253" x14ac:dyDescent="0.2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IQ69" s="6">
        <f t="shared" si="32"/>
        <v>98</v>
      </c>
      <c r="IR69" s="6" t="s">
        <v>36</v>
      </c>
      <c r="IS69" s="6">
        <v>98</v>
      </c>
    </row>
    <row r="70" spans="2:253" x14ac:dyDescent="0.2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IQ70" s="6">
        <f t="shared" si="32"/>
        <v>99</v>
      </c>
      <c r="IR70" s="6" t="s">
        <v>37</v>
      </c>
      <c r="IS70" s="6">
        <v>99</v>
      </c>
    </row>
    <row r="71" spans="2:253" x14ac:dyDescent="0.2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IQ71" s="6">
        <f t="shared" si="32"/>
        <v>100</v>
      </c>
      <c r="IR71" s="6" t="s">
        <v>38</v>
      </c>
      <c r="IS71" s="6">
        <v>100</v>
      </c>
    </row>
    <row r="72" spans="2:253" x14ac:dyDescent="0.2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IQ72" s="6">
        <f t="shared" si="32"/>
        <v>101</v>
      </c>
      <c r="IR72" s="6" t="s">
        <v>39</v>
      </c>
      <c r="IS72" s="6">
        <v>101</v>
      </c>
    </row>
    <row r="73" spans="2:253" x14ac:dyDescent="0.2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IQ73" s="6">
        <f t="shared" si="32"/>
        <v>102</v>
      </c>
      <c r="IR73" s="6" t="s">
        <v>40</v>
      </c>
      <c r="IS73" s="6">
        <v>102</v>
      </c>
    </row>
    <row r="74" spans="2:253" x14ac:dyDescent="0.2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IQ74" s="6">
        <f t="shared" si="32"/>
        <v>103</v>
      </c>
      <c r="IR74" s="6" t="s">
        <v>55</v>
      </c>
      <c r="IS74" s="6">
        <v>103</v>
      </c>
    </row>
    <row r="75" spans="2:253" x14ac:dyDescent="0.2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IQ75" s="6">
        <f t="shared" si="32"/>
        <v>104</v>
      </c>
      <c r="IR75" s="6" t="s">
        <v>41</v>
      </c>
      <c r="IS75" s="6">
        <v>104</v>
      </c>
    </row>
    <row r="76" spans="2:253" x14ac:dyDescent="0.2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IQ76" s="6">
        <f t="shared" si="32"/>
        <v>105</v>
      </c>
      <c r="IR76" s="6" t="s">
        <v>42</v>
      </c>
      <c r="IS76" s="6">
        <v>105</v>
      </c>
    </row>
    <row r="77" spans="2:253" x14ac:dyDescent="0.2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IQ77" s="6">
        <f t="shared" si="32"/>
        <v>106</v>
      </c>
      <c r="IR77" s="6" t="s">
        <v>43</v>
      </c>
      <c r="IS77" s="6">
        <v>106</v>
      </c>
    </row>
    <row r="78" spans="2:253" x14ac:dyDescent="0.2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IQ78" s="6">
        <f t="shared" si="32"/>
        <v>107</v>
      </c>
      <c r="IR78" s="6" t="s">
        <v>44</v>
      </c>
      <c r="IS78" s="6">
        <v>107</v>
      </c>
    </row>
    <row r="79" spans="2:253" x14ac:dyDescent="0.2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IQ79" s="6">
        <f t="shared" si="32"/>
        <v>108</v>
      </c>
      <c r="IR79" s="6" t="s">
        <v>1</v>
      </c>
      <c r="IS79" s="6">
        <v>108</v>
      </c>
    </row>
    <row r="80" spans="2:253" x14ac:dyDescent="0.2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IQ80" s="6">
        <f t="shared" si="32"/>
        <v>109</v>
      </c>
      <c r="IR80" s="6" t="s">
        <v>45</v>
      </c>
      <c r="IS80" s="6">
        <v>109</v>
      </c>
    </row>
    <row r="81" spans="2:253" x14ac:dyDescent="0.2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IQ81" s="6">
        <f t="shared" si="32"/>
        <v>110</v>
      </c>
      <c r="IR81" s="6" t="s">
        <v>2</v>
      </c>
      <c r="IS81" s="6">
        <v>110</v>
      </c>
    </row>
    <row r="82" spans="2:253" x14ac:dyDescent="0.2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IQ82" s="6">
        <f t="shared" si="32"/>
        <v>111</v>
      </c>
      <c r="IR82" s="6" t="s">
        <v>3</v>
      </c>
      <c r="IS82" s="6">
        <v>111</v>
      </c>
    </row>
    <row r="83" spans="2:253" x14ac:dyDescent="0.2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IQ83" s="6">
        <f t="shared" si="32"/>
        <v>112</v>
      </c>
      <c r="IR83" s="6" t="s">
        <v>46</v>
      </c>
      <c r="IS83" s="6">
        <v>112</v>
      </c>
    </row>
    <row r="84" spans="2:253" x14ac:dyDescent="0.2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IQ84" s="6">
        <f t="shared" si="32"/>
        <v>113</v>
      </c>
      <c r="IR84" s="6" t="s">
        <v>47</v>
      </c>
      <c r="IS84" s="6">
        <v>113</v>
      </c>
    </row>
    <row r="85" spans="2:253" x14ac:dyDescent="0.2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IQ85" s="6">
        <f t="shared" si="32"/>
        <v>114</v>
      </c>
      <c r="IR85" s="6" t="s">
        <v>48</v>
      </c>
      <c r="IS85" s="6">
        <v>114</v>
      </c>
    </row>
    <row r="86" spans="2:253" x14ac:dyDescent="0.2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IQ86" s="6">
        <f t="shared" si="32"/>
        <v>115</v>
      </c>
      <c r="IR86" s="6" t="s">
        <v>49</v>
      </c>
      <c r="IS86" s="6">
        <v>115</v>
      </c>
    </row>
    <row r="87" spans="2:253" x14ac:dyDescent="0.2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IQ87" s="6">
        <f t="shared" si="32"/>
        <v>116</v>
      </c>
      <c r="IR87" s="6" t="s">
        <v>50</v>
      </c>
      <c r="IS87" s="6">
        <v>116</v>
      </c>
    </row>
    <row r="88" spans="2:253" x14ac:dyDescent="0.2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2:253" x14ac:dyDescent="0.2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2:253" x14ac:dyDescent="0.2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spans="2:253" x14ac:dyDescent="0.2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IR91" s="27" t="s">
        <v>51</v>
      </c>
      <c r="IS91" s="28"/>
    </row>
    <row r="92" spans="2:253" x14ac:dyDescent="0.2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IR92" s="27" t="s">
        <v>66</v>
      </c>
      <c r="IS92" s="28" t="s">
        <v>52</v>
      </c>
    </row>
    <row r="93" spans="2:253" x14ac:dyDescent="0.2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IR93" s="29" t="s">
        <v>81</v>
      </c>
      <c r="IS93" s="30"/>
    </row>
    <row r="94" spans="2:253" x14ac:dyDescent="0.2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IR94" s="31" t="s">
        <v>60</v>
      </c>
      <c r="IS94" s="32"/>
    </row>
    <row r="95" spans="2:253" x14ac:dyDescent="0.2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IR95"/>
      <c r="IS95"/>
    </row>
    <row r="96" spans="2:253" x14ac:dyDescent="0.2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IR96"/>
      <c r="IS96"/>
    </row>
    <row r="97" spans="2:253" x14ac:dyDescent="0.2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IR97"/>
      <c r="IS97"/>
    </row>
    <row r="98" spans="2:253" x14ac:dyDescent="0.2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IR98"/>
      <c r="IS98"/>
    </row>
    <row r="99" spans="2:253" x14ac:dyDescent="0.2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IR99"/>
      <c r="IS99"/>
    </row>
    <row r="100" spans="2:253" x14ac:dyDescent="0.2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IR100"/>
      <c r="IS100"/>
    </row>
    <row r="101" spans="2:253" x14ac:dyDescent="0.2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IR101"/>
      <c r="IS101"/>
    </row>
    <row r="102" spans="2:253" x14ac:dyDescent="0.2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IR102"/>
      <c r="IS102"/>
    </row>
    <row r="103" spans="2:253" x14ac:dyDescent="0.2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IR103"/>
      <c r="IS103"/>
    </row>
    <row r="104" spans="2:253" x14ac:dyDescent="0.2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IR104"/>
      <c r="IS104"/>
    </row>
    <row r="105" spans="2:253" x14ac:dyDescent="0.2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IR105"/>
      <c r="IS105"/>
    </row>
    <row r="106" spans="2:253" x14ac:dyDescent="0.2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IR106"/>
      <c r="IS106"/>
    </row>
    <row r="107" spans="2:253" x14ac:dyDescent="0.2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IR107"/>
      <c r="IS107"/>
    </row>
    <row r="108" spans="2:253" x14ac:dyDescent="0.2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IR108"/>
      <c r="IS108"/>
    </row>
    <row r="109" spans="2:253" x14ac:dyDescent="0.2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IR109" s="4"/>
      <c r="IS109" s="4"/>
    </row>
    <row r="110" spans="2:253" x14ac:dyDescent="0.2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IR110" s="4"/>
      <c r="IS110" s="4"/>
    </row>
    <row r="111" spans="2:253" x14ac:dyDescent="0.2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IR111" s="4"/>
      <c r="IS111" s="4"/>
    </row>
    <row r="112" spans="2:253" x14ac:dyDescent="0.2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IR112" s="4"/>
      <c r="IS112" s="4"/>
    </row>
    <row r="113" spans="2:253" x14ac:dyDescent="0.2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IR113" s="4"/>
      <c r="IS113" s="4"/>
    </row>
    <row r="114" spans="2:253" x14ac:dyDescent="0.2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IR114" s="4"/>
      <c r="IS114" s="4"/>
    </row>
    <row r="115" spans="2:253" x14ac:dyDescent="0.2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IR115" s="4"/>
      <c r="IS115" s="4"/>
    </row>
    <row r="116" spans="2:253" x14ac:dyDescent="0.2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IR116" s="4"/>
      <c r="IS116" s="4"/>
    </row>
    <row r="117" spans="2:253" x14ac:dyDescent="0.2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IR117" s="4"/>
      <c r="IS117" s="4"/>
    </row>
    <row r="118" spans="2:253" x14ac:dyDescent="0.2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spans="2:253" x14ac:dyDescent="0.2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spans="2:253" x14ac:dyDescent="0.2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spans="2:253" x14ac:dyDescent="0.2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spans="2:253" x14ac:dyDescent="0.2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2:253" x14ac:dyDescent="0.2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2:253" x14ac:dyDescent="0.2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spans="2:253" x14ac:dyDescent="0.2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spans="2:253" x14ac:dyDescent="0.2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spans="2:253" x14ac:dyDescent="0.2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spans="2:253" x14ac:dyDescent="0.2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spans="2:20" x14ac:dyDescent="0.2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spans="2:20" x14ac:dyDescent="0.2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spans="2:20" x14ac:dyDescent="0.2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spans="2:20" x14ac:dyDescent="0.2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spans="2:20" x14ac:dyDescent="0.2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spans="2:20" x14ac:dyDescent="0.2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spans="2:20" x14ac:dyDescent="0.2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spans="2:20" x14ac:dyDescent="0.2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spans="2:20" x14ac:dyDescent="0.2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spans="2:20" x14ac:dyDescent="0.2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spans="2:20" x14ac:dyDescent="0.2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spans="2:20" x14ac:dyDescent="0.2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2:20" x14ac:dyDescent="0.2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spans="2:20" x14ac:dyDescent="0.2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spans="2:20" x14ac:dyDescent="0.2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spans="2:20" x14ac:dyDescent="0.2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spans="2:20" x14ac:dyDescent="0.2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spans="2:20" x14ac:dyDescent="0.2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spans="2:20" x14ac:dyDescent="0.2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spans="2:20" x14ac:dyDescent="0.2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spans="2:20" x14ac:dyDescent="0.2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spans="2:20" x14ac:dyDescent="0.2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2:20" x14ac:dyDescent="0.2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spans="2:20" x14ac:dyDescent="0.2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spans="2:20" x14ac:dyDescent="0.2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spans="2:20" x14ac:dyDescent="0.2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spans="2:20" x14ac:dyDescent="0.2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spans="2:20" x14ac:dyDescent="0.2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spans="2:20" x14ac:dyDescent="0.2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spans="2:20" x14ac:dyDescent="0.2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spans="2:20" x14ac:dyDescent="0.2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spans="2:20" x14ac:dyDescent="0.2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spans="2:20" x14ac:dyDescent="0.2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spans="2:20" x14ac:dyDescent="0.2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spans="2:20" x14ac:dyDescent="0.2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spans="2:20" x14ac:dyDescent="0.2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spans="2:20" x14ac:dyDescent="0.2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spans="2:20" x14ac:dyDescent="0.2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spans="2:20" x14ac:dyDescent="0.2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spans="2:20" x14ac:dyDescent="0.2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spans="2:20" x14ac:dyDescent="0.2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spans="2:20" x14ac:dyDescent="0.2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spans="2:20" x14ac:dyDescent="0.2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spans="2:20" x14ac:dyDescent="0.2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spans="2:20" x14ac:dyDescent="0.2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spans="2:20" x14ac:dyDescent="0.2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spans="2:20" x14ac:dyDescent="0.2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spans="2:20" x14ac:dyDescent="0.2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spans="2:20" x14ac:dyDescent="0.2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spans="2:20" x14ac:dyDescent="0.2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spans="2:20" x14ac:dyDescent="0.2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spans="2:20" x14ac:dyDescent="0.2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spans="2:20" x14ac:dyDescent="0.2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spans="2:20" x14ac:dyDescent="0.2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spans="2:20" x14ac:dyDescent="0.2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spans="2:20" x14ac:dyDescent="0.2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spans="2:20" x14ac:dyDescent="0.2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spans="2:20" x14ac:dyDescent="0.2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spans="2:20" x14ac:dyDescent="0.2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spans="2:20" x14ac:dyDescent="0.2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spans="2:20" x14ac:dyDescent="0.2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spans="2:20" x14ac:dyDescent="0.2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spans="2:20" x14ac:dyDescent="0.2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spans="2:20" x14ac:dyDescent="0.2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spans="2:20" x14ac:dyDescent="0.2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spans="2:20" x14ac:dyDescent="0.2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spans="2:20" x14ac:dyDescent="0.2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spans="2:20" x14ac:dyDescent="0.2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spans="2:20" x14ac:dyDescent="0.2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spans="2:20" x14ac:dyDescent="0.2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spans="2:20" x14ac:dyDescent="0.2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spans="2:20" x14ac:dyDescent="0.2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  <row r="201" spans="2:20" x14ac:dyDescent="0.2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</row>
    <row r="202" spans="2:20" x14ac:dyDescent="0.2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</row>
    <row r="203" spans="2:20" x14ac:dyDescent="0.2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</row>
    <row r="204" spans="2:20" x14ac:dyDescent="0.2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</row>
    <row r="205" spans="2:20" x14ac:dyDescent="0.2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</row>
    <row r="206" spans="2:20" x14ac:dyDescent="0.2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</row>
    <row r="207" spans="2:20" x14ac:dyDescent="0.2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</row>
    <row r="208" spans="2:20" x14ac:dyDescent="0.2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</row>
    <row r="209" spans="2:20" x14ac:dyDescent="0.2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</row>
    <row r="210" spans="2:20" x14ac:dyDescent="0.2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 spans="2:20" x14ac:dyDescent="0.2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</row>
    <row r="212" spans="2:20" x14ac:dyDescent="0.2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</row>
    <row r="213" spans="2:20" x14ac:dyDescent="0.2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 spans="2:20" x14ac:dyDescent="0.2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</row>
    <row r="215" spans="2:20" x14ac:dyDescent="0.2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</row>
    <row r="216" spans="2:20" x14ac:dyDescent="0.2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</row>
    <row r="217" spans="2:20" x14ac:dyDescent="0.2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</row>
    <row r="218" spans="2:20" x14ac:dyDescent="0.2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</row>
    <row r="219" spans="2:20" x14ac:dyDescent="0.2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</row>
    <row r="220" spans="2:20" x14ac:dyDescent="0.2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</row>
    <row r="221" spans="2:20" x14ac:dyDescent="0.2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</row>
    <row r="222" spans="2:20" x14ac:dyDescent="0.2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</row>
    <row r="223" spans="2:20" x14ac:dyDescent="0.2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</row>
    <row r="224" spans="2:20" x14ac:dyDescent="0.2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</row>
    <row r="225" spans="2:20" x14ac:dyDescent="0.2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</row>
    <row r="226" spans="2:20" x14ac:dyDescent="0.2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</row>
    <row r="227" spans="2:20" x14ac:dyDescent="0.2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</row>
    <row r="228" spans="2:20" x14ac:dyDescent="0.2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 spans="2:20" x14ac:dyDescent="0.2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</row>
    <row r="230" spans="2:20" x14ac:dyDescent="0.2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 spans="2:20" x14ac:dyDescent="0.2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</row>
    <row r="232" spans="2:20" x14ac:dyDescent="0.2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</row>
    <row r="233" spans="2:20" x14ac:dyDescent="0.2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</row>
    <row r="234" spans="2:20" x14ac:dyDescent="0.2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</row>
    <row r="235" spans="2:20" x14ac:dyDescent="0.2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</row>
    <row r="236" spans="2:20" x14ac:dyDescent="0.2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</row>
    <row r="237" spans="2:20" x14ac:dyDescent="0.2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</row>
    <row r="238" spans="2:20" x14ac:dyDescent="0.2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</row>
    <row r="239" spans="2:20" x14ac:dyDescent="0.2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</row>
    <row r="240" spans="2:20" x14ac:dyDescent="0.2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</row>
    <row r="241" spans="2:20" x14ac:dyDescent="0.2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</row>
    <row r="242" spans="2:20" x14ac:dyDescent="0.2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</row>
    <row r="243" spans="2:20" x14ac:dyDescent="0.2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2:20" x14ac:dyDescent="0.2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2:20" x14ac:dyDescent="0.2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 spans="2:20" x14ac:dyDescent="0.2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 spans="2:20" x14ac:dyDescent="0.2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2:20" x14ac:dyDescent="0.2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2:20" x14ac:dyDescent="0.2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2:20" x14ac:dyDescent="0.2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2:20" x14ac:dyDescent="0.2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2:20" x14ac:dyDescent="0.2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2:20" x14ac:dyDescent="0.2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2:20" x14ac:dyDescent="0.2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2:20" x14ac:dyDescent="0.2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 spans="2:20" x14ac:dyDescent="0.2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 spans="2:20" x14ac:dyDescent="0.2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 spans="2:20" x14ac:dyDescent="0.2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 spans="2:20" x14ac:dyDescent="0.2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 spans="2:20" x14ac:dyDescent="0.2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2:20" x14ac:dyDescent="0.2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2:20" x14ac:dyDescent="0.2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 spans="2:20" x14ac:dyDescent="0.2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 spans="2:20" x14ac:dyDescent="0.2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 spans="2:20" x14ac:dyDescent="0.2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 spans="2:20" x14ac:dyDescent="0.2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 spans="2:20" x14ac:dyDescent="0.2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 spans="2:20" x14ac:dyDescent="0.2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 spans="2:20" x14ac:dyDescent="0.2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 spans="2:20" x14ac:dyDescent="0.2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2:20" x14ac:dyDescent="0.2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 spans="2:20" x14ac:dyDescent="0.2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 spans="2:20" x14ac:dyDescent="0.2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 spans="2:20" x14ac:dyDescent="0.2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 spans="2:20" x14ac:dyDescent="0.2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 spans="2:20" x14ac:dyDescent="0.2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2:20" x14ac:dyDescent="0.2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 spans="2:20" x14ac:dyDescent="0.2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 spans="2:20" x14ac:dyDescent="0.2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 spans="2:20" x14ac:dyDescent="0.2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2:20" x14ac:dyDescent="0.2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 spans="2:20" x14ac:dyDescent="0.2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 spans="2:20" x14ac:dyDescent="0.2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 spans="2:20" x14ac:dyDescent="0.2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 spans="2:20" x14ac:dyDescent="0.2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 spans="2:20" x14ac:dyDescent="0.2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 spans="2:20" x14ac:dyDescent="0.2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 spans="2:20" x14ac:dyDescent="0.2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 spans="2:20" x14ac:dyDescent="0.2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 spans="2:20" x14ac:dyDescent="0.2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2:20" x14ac:dyDescent="0.2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2:20" x14ac:dyDescent="0.2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2:20" x14ac:dyDescent="0.2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2:20" x14ac:dyDescent="0.2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 spans="2:20" x14ac:dyDescent="0.2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 spans="2:20" x14ac:dyDescent="0.2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 spans="2:20" x14ac:dyDescent="0.2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 spans="2:20" x14ac:dyDescent="0.2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 spans="2:20" x14ac:dyDescent="0.2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 spans="2:20" x14ac:dyDescent="0.2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2:20" x14ac:dyDescent="0.2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 spans="2:20" x14ac:dyDescent="0.2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 spans="2:20" x14ac:dyDescent="0.2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 spans="2:20" x14ac:dyDescent="0.2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 spans="2:20" x14ac:dyDescent="0.2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 spans="2:20" x14ac:dyDescent="0.2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 spans="2:20" x14ac:dyDescent="0.2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 spans="2:20" x14ac:dyDescent="0.2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 spans="2:20" x14ac:dyDescent="0.2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 spans="2:20" x14ac:dyDescent="0.2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2:20" x14ac:dyDescent="0.2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 spans="2:20" x14ac:dyDescent="0.2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 spans="2:20" x14ac:dyDescent="0.2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 spans="2:20" x14ac:dyDescent="0.2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 spans="2:20" x14ac:dyDescent="0.2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 spans="2:20" x14ac:dyDescent="0.2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 spans="2:20" x14ac:dyDescent="0.2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 spans="2:20" x14ac:dyDescent="0.2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 spans="2:20" x14ac:dyDescent="0.2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 spans="2:20" x14ac:dyDescent="0.2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 spans="2:20" x14ac:dyDescent="0.2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 spans="2:20" x14ac:dyDescent="0.2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 spans="2:20" x14ac:dyDescent="0.2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 spans="2:20" x14ac:dyDescent="0.2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 spans="2:20" x14ac:dyDescent="0.2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 spans="2:20" x14ac:dyDescent="0.2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 spans="2:20" x14ac:dyDescent="0.2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 spans="2:20" x14ac:dyDescent="0.2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 spans="2:20" x14ac:dyDescent="0.2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 spans="2:20" x14ac:dyDescent="0.2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 spans="2:20" x14ac:dyDescent="0.2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 spans="2:20" x14ac:dyDescent="0.2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 spans="2:20" x14ac:dyDescent="0.2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 spans="2:20" x14ac:dyDescent="0.2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 spans="2:20" x14ac:dyDescent="0.2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 spans="2:20" x14ac:dyDescent="0.2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 spans="2:20" x14ac:dyDescent="0.2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 spans="2:20" x14ac:dyDescent="0.2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 spans="2:20" x14ac:dyDescent="0.2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 spans="2:20" x14ac:dyDescent="0.2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 spans="2:20" x14ac:dyDescent="0.2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 spans="2:20" x14ac:dyDescent="0.2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 spans="2:20" x14ac:dyDescent="0.2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 spans="2:20" x14ac:dyDescent="0.2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 spans="2:20" x14ac:dyDescent="0.2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 spans="2:20" x14ac:dyDescent="0.2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 spans="2:20" x14ac:dyDescent="0.2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 spans="2:20" x14ac:dyDescent="0.2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 spans="2:20" x14ac:dyDescent="0.2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 spans="2:20" x14ac:dyDescent="0.2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 spans="2:20" x14ac:dyDescent="0.2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 spans="2:20" x14ac:dyDescent="0.2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 spans="2:20" x14ac:dyDescent="0.2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 spans="2:20" x14ac:dyDescent="0.2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 spans="2:20" x14ac:dyDescent="0.2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 spans="2:20" x14ac:dyDescent="0.2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 spans="2:20" x14ac:dyDescent="0.2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 spans="2:20" x14ac:dyDescent="0.2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 spans="2:20" x14ac:dyDescent="0.2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 spans="2:20" x14ac:dyDescent="0.2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 spans="2:20" x14ac:dyDescent="0.2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 spans="2:20" x14ac:dyDescent="0.2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 spans="2:20" x14ac:dyDescent="0.2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 spans="2:20" x14ac:dyDescent="0.2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 spans="2:20" x14ac:dyDescent="0.2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 spans="2:20" x14ac:dyDescent="0.2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 spans="2:20" x14ac:dyDescent="0.2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 spans="2:20" x14ac:dyDescent="0.2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 spans="2:20" x14ac:dyDescent="0.2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 spans="2:20" x14ac:dyDescent="0.2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 spans="2:20" x14ac:dyDescent="0.2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2:20" x14ac:dyDescent="0.2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2:20" x14ac:dyDescent="0.2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2:20" x14ac:dyDescent="0.2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2:20" x14ac:dyDescent="0.2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2:20" x14ac:dyDescent="0.2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2:20" x14ac:dyDescent="0.2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2:20" x14ac:dyDescent="0.2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 spans="2:20" x14ac:dyDescent="0.2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 spans="2:20" x14ac:dyDescent="0.2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2:20" x14ac:dyDescent="0.2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 spans="2:20" x14ac:dyDescent="0.2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2:20" x14ac:dyDescent="0.2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2:20" x14ac:dyDescent="0.2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2:20" x14ac:dyDescent="0.2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2:20" x14ac:dyDescent="0.2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2:20" x14ac:dyDescent="0.2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2:20" x14ac:dyDescent="0.2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2:20" x14ac:dyDescent="0.2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2:20" x14ac:dyDescent="0.2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2:20" x14ac:dyDescent="0.2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2:20" x14ac:dyDescent="0.2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2:20" x14ac:dyDescent="0.2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2:20" x14ac:dyDescent="0.2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2:20" x14ac:dyDescent="0.2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2:20" x14ac:dyDescent="0.2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2:20" x14ac:dyDescent="0.2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2:20" x14ac:dyDescent="0.2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2:20" x14ac:dyDescent="0.2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2:20" x14ac:dyDescent="0.2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2:20" x14ac:dyDescent="0.2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2:20" x14ac:dyDescent="0.2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2:20" x14ac:dyDescent="0.2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2:20" x14ac:dyDescent="0.2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2:20" x14ac:dyDescent="0.2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2:20" x14ac:dyDescent="0.2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2:20" x14ac:dyDescent="0.2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2:20" x14ac:dyDescent="0.2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2:20" x14ac:dyDescent="0.2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2:20" x14ac:dyDescent="0.2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2:20" x14ac:dyDescent="0.2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2:20" x14ac:dyDescent="0.2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2:20" x14ac:dyDescent="0.2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2:20" x14ac:dyDescent="0.2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2:20" x14ac:dyDescent="0.2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2:20" x14ac:dyDescent="0.2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2:20" x14ac:dyDescent="0.2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2:20" x14ac:dyDescent="0.2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2:20" x14ac:dyDescent="0.2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2:20" x14ac:dyDescent="0.2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2:20" x14ac:dyDescent="0.2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2:20" x14ac:dyDescent="0.2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2:20" x14ac:dyDescent="0.2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2:20" x14ac:dyDescent="0.2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2:20" x14ac:dyDescent="0.2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2:20" x14ac:dyDescent="0.2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2:20" x14ac:dyDescent="0.2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2:20" x14ac:dyDescent="0.2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2:20" x14ac:dyDescent="0.2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2:20" x14ac:dyDescent="0.2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2:20" x14ac:dyDescent="0.2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2:20" x14ac:dyDescent="0.2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2:20" x14ac:dyDescent="0.2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2:20" x14ac:dyDescent="0.2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2:20" x14ac:dyDescent="0.2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2:20" x14ac:dyDescent="0.2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2:20" x14ac:dyDescent="0.2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2:20" x14ac:dyDescent="0.2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2:20" x14ac:dyDescent="0.2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2:20" x14ac:dyDescent="0.2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2:20" x14ac:dyDescent="0.2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2:20" x14ac:dyDescent="0.2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2:20" x14ac:dyDescent="0.2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2:20" x14ac:dyDescent="0.2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2:20" x14ac:dyDescent="0.2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2:20" x14ac:dyDescent="0.2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2:20" x14ac:dyDescent="0.2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2:20" x14ac:dyDescent="0.2"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2:20" x14ac:dyDescent="0.2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2:20" x14ac:dyDescent="0.2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2:20" x14ac:dyDescent="0.2"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2:20" x14ac:dyDescent="0.2"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2:20" x14ac:dyDescent="0.2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2:20" x14ac:dyDescent="0.2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2:20" x14ac:dyDescent="0.2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2:20" x14ac:dyDescent="0.2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2:20" x14ac:dyDescent="0.2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2:20" x14ac:dyDescent="0.2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2:20" x14ac:dyDescent="0.2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2:20" x14ac:dyDescent="0.2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2:20" x14ac:dyDescent="0.2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2:20" x14ac:dyDescent="0.2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2:20" x14ac:dyDescent="0.2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2:20" x14ac:dyDescent="0.2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2:20" x14ac:dyDescent="0.2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2:20" x14ac:dyDescent="0.2"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2:20" x14ac:dyDescent="0.2"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2:20" x14ac:dyDescent="0.2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2:20" x14ac:dyDescent="0.2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2:20" x14ac:dyDescent="0.2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2:20" x14ac:dyDescent="0.2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2:20" x14ac:dyDescent="0.2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2:20" x14ac:dyDescent="0.2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2:20" x14ac:dyDescent="0.2"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2:20" x14ac:dyDescent="0.2"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2:20" x14ac:dyDescent="0.2"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2:20" x14ac:dyDescent="0.2"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2:20" x14ac:dyDescent="0.2"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2:20" x14ac:dyDescent="0.2"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2:20" x14ac:dyDescent="0.2"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2:20" x14ac:dyDescent="0.2"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2:20" x14ac:dyDescent="0.2"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2:20" x14ac:dyDescent="0.2"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2:20" x14ac:dyDescent="0.2"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2:20" x14ac:dyDescent="0.2"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2:20" x14ac:dyDescent="0.2"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2:20" x14ac:dyDescent="0.2"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2:20" x14ac:dyDescent="0.2"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2:20" x14ac:dyDescent="0.2"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2:20" x14ac:dyDescent="0.2"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2:20" x14ac:dyDescent="0.2"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2:20" x14ac:dyDescent="0.2"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2:20" x14ac:dyDescent="0.2"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2:20" x14ac:dyDescent="0.2"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2:20" x14ac:dyDescent="0.2"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2:20" x14ac:dyDescent="0.2"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2:20" x14ac:dyDescent="0.2"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2:20" x14ac:dyDescent="0.2"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2:20" x14ac:dyDescent="0.2"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2:20" x14ac:dyDescent="0.2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2:20" x14ac:dyDescent="0.2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2:20" x14ac:dyDescent="0.2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2:20" x14ac:dyDescent="0.2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2:20" x14ac:dyDescent="0.2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2:20" x14ac:dyDescent="0.2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2:20" x14ac:dyDescent="0.2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2:20" x14ac:dyDescent="0.2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2:20" x14ac:dyDescent="0.2"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2:20" x14ac:dyDescent="0.2"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2:20" x14ac:dyDescent="0.2"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2:20" x14ac:dyDescent="0.2"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2:20" x14ac:dyDescent="0.2"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2:20" x14ac:dyDescent="0.2"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2:20" x14ac:dyDescent="0.2"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2:20" x14ac:dyDescent="0.2"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2:20" x14ac:dyDescent="0.2"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2:20" x14ac:dyDescent="0.2"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2:20" x14ac:dyDescent="0.2"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2:20" x14ac:dyDescent="0.2"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2:20" x14ac:dyDescent="0.2"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2:20" x14ac:dyDescent="0.2"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2:20" x14ac:dyDescent="0.2"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2:20" x14ac:dyDescent="0.2"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2:20" x14ac:dyDescent="0.2"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2:20" x14ac:dyDescent="0.2"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2:20" x14ac:dyDescent="0.2"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2:20" x14ac:dyDescent="0.2"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2:20" x14ac:dyDescent="0.2"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2:20" x14ac:dyDescent="0.2"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2:20" x14ac:dyDescent="0.2"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2:20" x14ac:dyDescent="0.2"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2:20" x14ac:dyDescent="0.2"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2:20" x14ac:dyDescent="0.2"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2:20" x14ac:dyDescent="0.2"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2:20" x14ac:dyDescent="0.2"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2:20" x14ac:dyDescent="0.2"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2:20" x14ac:dyDescent="0.2"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2:20" x14ac:dyDescent="0.2"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2:20" x14ac:dyDescent="0.2"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2:20" x14ac:dyDescent="0.2"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2:20" x14ac:dyDescent="0.2"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2:20" x14ac:dyDescent="0.2"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2:20" x14ac:dyDescent="0.2"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2:20" x14ac:dyDescent="0.2"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2:20" x14ac:dyDescent="0.2"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2:20" x14ac:dyDescent="0.2"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2:20" x14ac:dyDescent="0.2"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2:20" x14ac:dyDescent="0.2"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2:20" x14ac:dyDescent="0.2"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2:20" x14ac:dyDescent="0.2"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2:20" x14ac:dyDescent="0.2"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2:20" x14ac:dyDescent="0.2"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2:20" x14ac:dyDescent="0.2"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2:20" x14ac:dyDescent="0.2"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2:20" x14ac:dyDescent="0.2"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2:20" x14ac:dyDescent="0.2"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2:20" x14ac:dyDescent="0.2"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2:20" x14ac:dyDescent="0.2"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2:20" x14ac:dyDescent="0.2"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2:20" x14ac:dyDescent="0.2"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2:20" x14ac:dyDescent="0.2"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2:20" x14ac:dyDescent="0.2"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2:20" x14ac:dyDescent="0.2"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2:20" x14ac:dyDescent="0.2"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2:20" x14ac:dyDescent="0.2"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2:20" x14ac:dyDescent="0.2"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2:20" x14ac:dyDescent="0.2"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2:20" x14ac:dyDescent="0.2"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2:20" x14ac:dyDescent="0.2"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2:20" x14ac:dyDescent="0.2"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2:20" x14ac:dyDescent="0.2"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2:20" x14ac:dyDescent="0.2"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2:20" x14ac:dyDescent="0.2"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2:20" x14ac:dyDescent="0.2"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2:20" x14ac:dyDescent="0.2"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2:20" x14ac:dyDescent="0.2"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2:20" x14ac:dyDescent="0.2"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2:20" x14ac:dyDescent="0.2"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2:20" x14ac:dyDescent="0.2"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2:20" x14ac:dyDescent="0.2"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2:20" x14ac:dyDescent="0.2"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2:20" x14ac:dyDescent="0.2"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2:20" x14ac:dyDescent="0.2"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2:20" x14ac:dyDescent="0.2"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2:20" x14ac:dyDescent="0.2"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2:20" x14ac:dyDescent="0.2"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2:20" x14ac:dyDescent="0.2"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2:20" x14ac:dyDescent="0.2"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2:20" x14ac:dyDescent="0.2"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2:20" x14ac:dyDescent="0.2"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2:20" x14ac:dyDescent="0.2"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2:20" x14ac:dyDescent="0.2"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2:20" x14ac:dyDescent="0.2"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2:20" x14ac:dyDescent="0.2"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2:20" x14ac:dyDescent="0.2"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2:20" x14ac:dyDescent="0.2"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2:20" x14ac:dyDescent="0.2"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2:20" x14ac:dyDescent="0.2"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2:20" x14ac:dyDescent="0.2"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2:20" x14ac:dyDescent="0.2"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2:20" x14ac:dyDescent="0.2"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2:20" x14ac:dyDescent="0.2"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2:20" x14ac:dyDescent="0.2"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2:20" x14ac:dyDescent="0.2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2:20" x14ac:dyDescent="0.2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2:20" x14ac:dyDescent="0.2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2:20" x14ac:dyDescent="0.2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2:20" x14ac:dyDescent="0.2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2:20" x14ac:dyDescent="0.2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2:20" x14ac:dyDescent="0.2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2:20" x14ac:dyDescent="0.2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2:20" x14ac:dyDescent="0.2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2:20" x14ac:dyDescent="0.2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2:20" x14ac:dyDescent="0.2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2:20" x14ac:dyDescent="0.2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2:20" x14ac:dyDescent="0.2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2:20" x14ac:dyDescent="0.2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2:20" x14ac:dyDescent="0.2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2:20" x14ac:dyDescent="0.2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2:20" x14ac:dyDescent="0.2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2:20" x14ac:dyDescent="0.2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2:20" x14ac:dyDescent="0.2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2:20" x14ac:dyDescent="0.2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2:20" x14ac:dyDescent="0.2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2:20" x14ac:dyDescent="0.2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2:20" x14ac:dyDescent="0.2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2:20" x14ac:dyDescent="0.2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2:20" x14ac:dyDescent="0.2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2:20" x14ac:dyDescent="0.2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2:20" x14ac:dyDescent="0.2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2:20" x14ac:dyDescent="0.2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2:20" x14ac:dyDescent="0.2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2:20" x14ac:dyDescent="0.2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2:20" x14ac:dyDescent="0.2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2:20" x14ac:dyDescent="0.2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2:20" x14ac:dyDescent="0.2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2:20" x14ac:dyDescent="0.2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2:20" x14ac:dyDescent="0.2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2:20" x14ac:dyDescent="0.2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2:20" x14ac:dyDescent="0.2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2:20" x14ac:dyDescent="0.2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2:20" x14ac:dyDescent="0.2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2:20" x14ac:dyDescent="0.2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2:20" x14ac:dyDescent="0.2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2:20" x14ac:dyDescent="0.2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2:20" x14ac:dyDescent="0.2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2:20" x14ac:dyDescent="0.2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2:20" x14ac:dyDescent="0.2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2:20" x14ac:dyDescent="0.2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2:20" x14ac:dyDescent="0.2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2:20" x14ac:dyDescent="0.2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2:20" x14ac:dyDescent="0.2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2:20" x14ac:dyDescent="0.2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2:20" x14ac:dyDescent="0.2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2:20" x14ac:dyDescent="0.2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2:20" x14ac:dyDescent="0.2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2:20" x14ac:dyDescent="0.2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2:20" x14ac:dyDescent="0.2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2:20" x14ac:dyDescent="0.2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2:20" x14ac:dyDescent="0.2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2:20" x14ac:dyDescent="0.2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2:20" x14ac:dyDescent="0.2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2:20" x14ac:dyDescent="0.2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2:20" x14ac:dyDescent="0.2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2:20" x14ac:dyDescent="0.2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2:20" x14ac:dyDescent="0.2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2:20" x14ac:dyDescent="0.2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2:20" x14ac:dyDescent="0.2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2:20" x14ac:dyDescent="0.2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2:20" x14ac:dyDescent="0.2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2:20" x14ac:dyDescent="0.2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2:20" x14ac:dyDescent="0.2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2:20" x14ac:dyDescent="0.2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2:20" x14ac:dyDescent="0.2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2:20" x14ac:dyDescent="0.2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2:20" x14ac:dyDescent="0.2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2:20" x14ac:dyDescent="0.2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2:20" x14ac:dyDescent="0.2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2:20" x14ac:dyDescent="0.2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2:20" x14ac:dyDescent="0.2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2:20" x14ac:dyDescent="0.2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2:20" x14ac:dyDescent="0.2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2:20" x14ac:dyDescent="0.2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2:20" x14ac:dyDescent="0.2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2:20" x14ac:dyDescent="0.2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2:20" x14ac:dyDescent="0.2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2:20" x14ac:dyDescent="0.2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2:20" x14ac:dyDescent="0.2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2:20" x14ac:dyDescent="0.2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2:20" x14ac:dyDescent="0.2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2:20" x14ac:dyDescent="0.2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2:20" x14ac:dyDescent="0.2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2:20" x14ac:dyDescent="0.2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2:20" x14ac:dyDescent="0.2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2:20" x14ac:dyDescent="0.2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2:20" x14ac:dyDescent="0.2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2:20" x14ac:dyDescent="0.2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2:20" x14ac:dyDescent="0.2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2:20" x14ac:dyDescent="0.2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2:20" x14ac:dyDescent="0.2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2:20" x14ac:dyDescent="0.2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2:20" x14ac:dyDescent="0.2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2:20" x14ac:dyDescent="0.2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2:20" x14ac:dyDescent="0.2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2:20" x14ac:dyDescent="0.2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2:20" x14ac:dyDescent="0.2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2:20" x14ac:dyDescent="0.2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2:20" x14ac:dyDescent="0.2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2:20" x14ac:dyDescent="0.2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2:20" x14ac:dyDescent="0.2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2:20" x14ac:dyDescent="0.2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2:20" x14ac:dyDescent="0.2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2:20" x14ac:dyDescent="0.2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2:20" x14ac:dyDescent="0.2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2:20" x14ac:dyDescent="0.2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2:20" x14ac:dyDescent="0.2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2:20" x14ac:dyDescent="0.2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2:20" x14ac:dyDescent="0.2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2:20" x14ac:dyDescent="0.2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2:20" x14ac:dyDescent="0.2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2:20" x14ac:dyDescent="0.2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2:20" x14ac:dyDescent="0.2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2:20" x14ac:dyDescent="0.2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2:20" x14ac:dyDescent="0.2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2:20" x14ac:dyDescent="0.2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2:20" x14ac:dyDescent="0.2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2:20" x14ac:dyDescent="0.2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2:20" x14ac:dyDescent="0.2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2:20" x14ac:dyDescent="0.2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2:20" x14ac:dyDescent="0.2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2:20" x14ac:dyDescent="0.2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2:20" x14ac:dyDescent="0.2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2:20" x14ac:dyDescent="0.2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2:20" x14ac:dyDescent="0.2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2:20" x14ac:dyDescent="0.2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2:20" x14ac:dyDescent="0.2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2:20" x14ac:dyDescent="0.2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2:20" x14ac:dyDescent="0.2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2:20" x14ac:dyDescent="0.2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2:20" x14ac:dyDescent="0.2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2:20" x14ac:dyDescent="0.2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2:20" x14ac:dyDescent="0.2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2:20" x14ac:dyDescent="0.2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2:20" x14ac:dyDescent="0.2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2:20" x14ac:dyDescent="0.2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2:20" x14ac:dyDescent="0.2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2:20" x14ac:dyDescent="0.2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2:20" x14ac:dyDescent="0.2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2:20" x14ac:dyDescent="0.2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2:20" x14ac:dyDescent="0.2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2:20" x14ac:dyDescent="0.2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2:20" x14ac:dyDescent="0.2"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2:20" x14ac:dyDescent="0.2"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2:20" x14ac:dyDescent="0.2"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2:20" x14ac:dyDescent="0.2"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2:20" x14ac:dyDescent="0.2"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2:20" x14ac:dyDescent="0.2"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2:20" x14ac:dyDescent="0.2"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2:20" x14ac:dyDescent="0.2"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2:20" x14ac:dyDescent="0.2"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2:20" x14ac:dyDescent="0.2"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2:20" x14ac:dyDescent="0.2"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2:20" x14ac:dyDescent="0.2"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2:20" x14ac:dyDescent="0.2"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2:20" x14ac:dyDescent="0.2"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2:20" x14ac:dyDescent="0.2"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2:20" x14ac:dyDescent="0.2"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2:20" x14ac:dyDescent="0.2"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2:20" x14ac:dyDescent="0.2"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2:20" x14ac:dyDescent="0.2"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2:20" x14ac:dyDescent="0.2"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2:20" x14ac:dyDescent="0.2"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2:20" x14ac:dyDescent="0.2"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2:20" x14ac:dyDescent="0.2"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2:20" x14ac:dyDescent="0.2"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2:20" x14ac:dyDescent="0.2"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2:20" x14ac:dyDescent="0.2"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2:20" x14ac:dyDescent="0.2"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2:20" x14ac:dyDescent="0.2"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2:20" x14ac:dyDescent="0.2"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2:20" x14ac:dyDescent="0.2"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2:20" x14ac:dyDescent="0.2"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2:20" x14ac:dyDescent="0.2"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2:20" x14ac:dyDescent="0.2"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2:20" x14ac:dyDescent="0.2"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2:20" x14ac:dyDescent="0.2"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2:20" x14ac:dyDescent="0.2"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2:20" x14ac:dyDescent="0.2"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2:20" x14ac:dyDescent="0.2"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2:20" x14ac:dyDescent="0.2"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2:20" x14ac:dyDescent="0.2"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2:20" x14ac:dyDescent="0.2"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2:20" x14ac:dyDescent="0.2"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2:20" x14ac:dyDescent="0.2"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2:20" x14ac:dyDescent="0.2"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2:20" x14ac:dyDescent="0.2"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2:20" x14ac:dyDescent="0.2"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2:20" x14ac:dyDescent="0.2"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2:20" x14ac:dyDescent="0.2"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2:20" x14ac:dyDescent="0.2"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2:20" x14ac:dyDescent="0.2"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2:20" x14ac:dyDescent="0.2"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2:20" x14ac:dyDescent="0.2"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2:20" x14ac:dyDescent="0.2"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2:20" x14ac:dyDescent="0.2"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2:20" x14ac:dyDescent="0.2"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2:20" x14ac:dyDescent="0.2"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2:20" x14ac:dyDescent="0.2"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2:20" x14ac:dyDescent="0.2"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2:20" x14ac:dyDescent="0.2"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2:20" x14ac:dyDescent="0.2"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2:20" x14ac:dyDescent="0.2"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2:20" x14ac:dyDescent="0.2"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2:20" x14ac:dyDescent="0.2"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2:20" x14ac:dyDescent="0.2"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2:20" x14ac:dyDescent="0.2"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2:20" x14ac:dyDescent="0.2"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2:20" x14ac:dyDescent="0.2"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2:20" x14ac:dyDescent="0.2"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2:20" x14ac:dyDescent="0.2"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2:20" x14ac:dyDescent="0.2"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2:20" x14ac:dyDescent="0.2"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2:20" x14ac:dyDescent="0.2"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2:20" x14ac:dyDescent="0.2"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2:20" x14ac:dyDescent="0.2"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2:20" x14ac:dyDescent="0.2"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2:20" x14ac:dyDescent="0.2"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2:20" x14ac:dyDescent="0.2"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2:20" x14ac:dyDescent="0.2"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2:20" x14ac:dyDescent="0.2"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2:20" x14ac:dyDescent="0.2"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2:20" x14ac:dyDescent="0.2"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2:20" x14ac:dyDescent="0.2"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2:20" x14ac:dyDescent="0.2"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2:20" x14ac:dyDescent="0.2"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2:20" x14ac:dyDescent="0.2"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2:20" x14ac:dyDescent="0.2"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2:20" x14ac:dyDescent="0.2"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2:20" x14ac:dyDescent="0.2"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2:20" x14ac:dyDescent="0.2"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2:20" x14ac:dyDescent="0.2"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2:20" x14ac:dyDescent="0.2"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2:20" x14ac:dyDescent="0.2"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2:20" x14ac:dyDescent="0.2"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2:20" x14ac:dyDescent="0.2"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2:20" x14ac:dyDescent="0.2"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2:20" x14ac:dyDescent="0.2"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2:20" x14ac:dyDescent="0.2"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2:20" x14ac:dyDescent="0.2"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2:20" x14ac:dyDescent="0.2"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2:20" x14ac:dyDescent="0.2"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2:20" x14ac:dyDescent="0.2"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2:20" x14ac:dyDescent="0.2"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2:20" x14ac:dyDescent="0.2"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2:20" x14ac:dyDescent="0.2"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2:20" x14ac:dyDescent="0.2"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2:20" x14ac:dyDescent="0.2"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2:20" x14ac:dyDescent="0.2"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2:20" x14ac:dyDescent="0.2"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2:20" x14ac:dyDescent="0.2"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2:20" x14ac:dyDescent="0.2"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2:20" x14ac:dyDescent="0.2"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2:20" x14ac:dyDescent="0.2"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2:20" x14ac:dyDescent="0.2"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2:20" x14ac:dyDescent="0.2"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2:20" x14ac:dyDescent="0.2"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2:20" x14ac:dyDescent="0.2"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2:20" x14ac:dyDescent="0.2"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2:20" x14ac:dyDescent="0.2"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2:20" x14ac:dyDescent="0.2"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2:20" x14ac:dyDescent="0.2"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2:20" x14ac:dyDescent="0.2"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2:20" x14ac:dyDescent="0.2"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2:20" x14ac:dyDescent="0.2"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2:20" x14ac:dyDescent="0.2"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2:20" x14ac:dyDescent="0.2"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2:20" x14ac:dyDescent="0.2"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2:20" x14ac:dyDescent="0.2"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2:20" x14ac:dyDescent="0.2"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2:20" x14ac:dyDescent="0.2"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2:20" x14ac:dyDescent="0.2"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2:20" x14ac:dyDescent="0.2"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2:20" x14ac:dyDescent="0.2"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2:20" x14ac:dyDescent="0.2"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2:20" x14ac:dyDescent="0.2"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2:20" x14ac:dyDescent="0.2"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2:20" x14ac:dyDescent="0.2"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2:20" x14ac:dyDescent="0.2"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2:20" x14ac:dyDescent="0.2"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2:20" x14ac:dyDescent="0.2"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2:20" x14ac:dyDescent="0.2"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2:20" x14ac:dyDescent="0.2"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2:20" x14ac:dyDescent="0.2"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2:20" x14ac:dyDescent="0.2"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2:20" x14ac:dyDescent="0.2"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2:20" x14ac:dyDescent="0.2"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2:20" x14ac:dyDescent="0.2"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2:20" x14ac:dyDescent="0.2"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2:20" x14ac:dyDescent="0.2"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2:20" x14ac:dyDescent="0.2"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2:20" x14ac:dyDescent="0.2"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2:20" x14ac:dyDescent="0.2"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2:20" x14ac:dyDescent="0.2"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2:20" x14ac:dyDescent="0.2"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2:20" x14ac:dyDescent="0.2"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2:20" x14ac:dyDescent="0.2"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2:20" x14ac:dyDescent="0.2"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2:20" x14ac:dyDescent="0.2"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2:20" x14ac:dyDescent="0.2"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2:20" x14ac:dyDescent="0.2"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2:20" x14ac:dyDescent="0.2"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2:20" x14ac:dyDescent="0.2"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2:20" x14ac:dyDescent="0.2"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2:20" x14ac:dyDescent="0.2"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2:20" x14ac:dyDescent="0.2"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2:20" x14ac:dyDescent="0.2"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2:20" x14ac:dyDescent="0.2"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2:20" x14ac:dyDescent="0.2"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2:20" x14ac:dyDescent="0.2"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2:20" x14ac:dyDescent="0.2"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2:20" x14ac:dyDescent="0.2"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2:20" x14ac:dyDescent="0.2"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2:20" x14ac:dyDescent="0.2"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2:20" x14ac:dyDescent="0.2"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2:20" x14ac:dyDescent="0.2"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2:20" x14ac:dyDescent="0.2"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2:20" x14ac:dyDescent="0.2"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2:20" x14ac:dyDescent="0.2"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2:20" x14ac:dyDescent="0.2"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2:20" x14ac:dyDescent="0.2"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2:20" x14ac:dyDescent="0.2"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2:20" x14ac:dyDescent="0.2"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2:20" x14ac:dyDescent="0.2"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2:20" x14ac:dyDescent="0.2"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2:20" x14ac:dyDescent="0.2"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2:20" x14ac:dyDescent="0.2"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2:20" x14ac:dyDescent="0.2"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2:20" x14ac:dyDescent="0.2"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2:20" x14ac:dyDescent="0.2"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2:20" x14ac:dyDescent="0.2"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2:20" x14ac:dyDescent="0.2"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2:20" x14ac:dyDescent="0.2"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2:20" x14ac:dyDescent="0.2"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2:20" x14ac:dyDescent="0.2"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2:20" x14ac:dyDescent="0.2"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2:20" x14ac:dyDescent="0.2"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2:20" x14ac:dyDescent="0.2"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2:20" x14ac:dyDescent="0.2"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2:20" x14ac:dyDescent="0.2"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2:20" x14ac:dyDescent="0.2"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2:20" x14ac:dyDescent="0.2"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2:20" x14ac:dyDescent="0.2"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2:20" x14ac:dyDescent="0.2"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2:20" x14ac:dyDescent="0.2"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2:20" x14ac:dyDescent="0.2"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2:20" x14ac:dyDescent="0.2"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2:20" x14ac:dyDescent="0.2"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2:20" x14ac:dyDescent="0.2"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2:20" x14ac:dyDescent="0.2"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2:20" x14ac:dyDescent="0.2"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2:20" x14ac:dyDescent="0.2"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2:20" x14ac:dyDescent="0.2"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2:20" x14ac:dyDescent="0.2"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2:20" x14ac:dyDescent="0.2"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2:20" x14ac:dyDescent="0.2"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2:20" x14ac:dyDescent="0.2"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2:20" x14ac:dyDescent="0.2"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2:20" x14ac:dyDescent="0.2"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2:20" x14ac:dyDescent="0.2"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2:20" x14ac:dyDescent="0.2"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2:20" x14ac:dyDescent="0.2"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2:20" x14ac:dyDescent="0.2"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2:20" x14ac:dyDescent="0.2"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2:20" x14ac:dyDescent="0.2"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2:20" x14ac:dyDescent="0.2"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2:20" x14ac:dyDescent="0.2"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2:20" x14ac:dyDescent="0.2"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2:20" x14ac:dyDescent="0.2"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2:20" x14ac:dyDescent="0.2"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2:20" x14ac:dyDescent="0.2"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2:20" x14ac:dyDescent="0.2"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2:20" x14ac:dyDescent="0.2"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2:20" x14ac:dyDescent="0.2"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2:20" x14ac:dyDescent="0.2"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2:20" x14ac:dyDescent="0.2"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2:20" x14ac:dyDescent="0.2"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2:20" x14ac:dyDescent="0.2"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2:20" x14ac:dyDescent="0.2"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2:20" x14ac:dyDescent="0.2"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2:20" x14ac:dyDescent="0.2"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2:20" x14ac:dyDescent="0.2"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2:20" x14ac:dyDescent="0.2"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2:20" x14ac:dyDescent="0.2"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2:20" x14ac:dyDescent="0.2"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2:20" x14ac:dyDescent="0.2"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2:20" x14ac:dyDescent="0.2"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2:20" x14ac:dyDescent="0.2"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2:20" x14ac:dyDescent="0.2"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2:20" x14ac:dyDescent="0.2"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2:20" x14ac:dyDescent="0.2"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2:20" x14ac:dyDescent="0.2"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2:20" x14ac:dyDescent="0.2"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2:20" x14ac:dyDescent="0.2"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2:20" x14ac:dyDescent="0.2"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2:20" x14ac:dyDescent="0.2"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2:20" x14ac:dyDescent="0.2"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2:20" x14ac:dyDescent="0.2"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2:20" x14ac:dyDescent="0.2"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2:20" x14ac:dyDescent="0.2"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2:20" x14ac:dyDescent="0.2"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2:20" x14ac:dyDescent="0.2"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2:20" x14ac:dyDescent="0.2"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2:20" x14ac:dyDescent="0.2"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2:20" x14ac:dyDescent="0.2"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2:20" x14ac:dyDescent="0.2"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2:20" x14ac:dyDescent="0.2"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2:20" x14ac:dyDescent="0.2"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2:20" x14ac:dyDescent="0.2"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2:20" x14ac:dyDescent="0.2"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2:20" x14ac:dyDescent="0.2"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2:20" x14ac:dyDescent="0.2"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2:20" x14ac:dyDescent="0.2"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2:20" x14ac:dyDescent="0.2"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2:20" x14ac:dyDescent="0.2"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2:20" x14ac:dyDescent="0.2"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2:20" x14ac:dyDescent="0.2"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2:20" x14ac:dyDescent="0.2"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2:20" x14ac:dyDescent="0.2"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2:20" x14ac:dyDescent="0.2"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2:20" x14ac:dyDescent="0.2"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2:20" x14ac:dyDescent="0.2"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2:20" x14ac:dyDescent="0.2"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2:20" x14ac:dyDescent="0.2"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2:20" x14ac:dyDescent="0.2"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2:20" x14ac:dyDescent="0.2"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2:20" x14ac:dyDescent="0.2"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2:20" x14ac:dyDescent="0.2"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2:20" x14ac:dyDescent="0.2"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2:20" x14ac:dyDescent="0.2"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2:20" x14ac:dyDescent="0.2"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2:20" x14ac:dyDescent="0.2"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2:20" x14ac:dyDescent="0.2"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2:20" x14ac:dyDescent="0.2"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2:20" x14ac:dyDescent="0.2"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2:20" x14ac:dyDescent="0.2"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2:20" x14ac:dyDescent="0.2"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2:20" x14ac:dyDescent="0.2"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2:20" x14ac:dyDescent="0.2"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2:20" x14ac:dyDescent="0.2"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2:20" x14ac:dyDescent="0.2"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2:20" x14ac:dyDescent="0.2"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2:20" x14ac:dyDescent="0.2"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2:20" x14ac:dyDescent="0.2"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2:20" x14ac:dyDescent="0.2"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2:20" x14ac:dyDescent="0.2"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2:20" x14ac:dyDescent="0.2"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2:20" x14ac:dyDescent="0.2"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2:20" x14ac:dyDescent="0.2"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2:20" x14ac:dyDescent="0.2"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2:20" x14ac:dyDescent="0.2"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2:20" x14ac:dyDescent="0.2"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2:20" x14ac:dyDescent="0.2"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2:20" x14ac:dyDescent="0.2"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2:20" x14ac:dyDescent="0.2"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2:20" x14ac:dyDescent="0.2"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2:20" x14ac:dyDescent="0.2"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2:20" x14ac:dyDescent="0.2"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2:20" x14ac:dyDescent="0.2"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2:20" x14ac:dyDescent="0.2"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2:20" x14ac:dyDescent="0.2"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2:20" x14ac:dyDescent="0.2"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2:20" x14ac:dyDescent="0.2"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2:20" x14ac:dyDescent="0.2"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2:20" x14ac:dyDescent="0.2"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2:20" x14ac:dyDescent="0.2"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2:20" x14ac:dyDescent="0.2"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2:20" x14ac:dyDescent="0.2"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2:20" x14ac:dyDescent="0.2"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2:20" x14ac:dyDescent="0.2"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2:20" x14ac:dyDescent="0.2"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2:20" x14ac:dyDescent="0.2"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2:20" x14ac:dyDescent="0.2"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2:20" x14ac:dyDescent="0.2"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2:20" x14ac:dyDescent="0.2"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2:20" x14ac:dyDescent="0.2"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2:20" x14ac:dyDescent="0.2"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2:20" x14ac:dyDescent="0.2"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2:20" x14ac:dyDescent="0.2"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2:20" x14ac:dyDescent="0.2"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2:20" x14ac:dyDescent="0.2"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2:20" x14ac:dyDescent="0.2"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2:20" x14ac:dyDescent="0.2"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2:20" x14ac:dyDescent="0.2"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2:20" x14ac:dyDescent="0.2"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2:20" x14ac:dyDescent="0.2"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2:20" x14ac:dyDescent="0.2"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2:20" x14ac:dyDescent="0.2"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2:20" x14ac:dyDescent="0.2"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2:20" x14ac:dyDescent="0.2"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2:20" x14ac:dyDescent="0.2"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2:20" x14ac:dyDescent="0.2"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2:20" x14ac:dyDescent="0.2"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2:20" x14ac:dyDescent="0.2"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2:20" x14ac:dyDescent="0.2"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2:20" x14ac:dyDescent="0.2"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2:20" x14ac:dyDescent="0.2"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2:20" x14ac:dyDescent="0.2"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2:20" x14ac:dyDescent="0.2"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2:20" x14ac:dyDescent="0.2"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2:20" x14ac:dyDescent="0.2"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2:20" x14ac:dyDescent="0.2"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2:20" x14ac:dyDescent="0.2"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2:20" x14ac:dyDescent="0.2"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2:20" x14ac:dyDescent="0.2"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2:20" x14ac:dyDescent="0.2"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2:20" x14ac:dyDescent="0.2"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2:20" x14ac:dyDescent="0.2"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2:20" x14ac:dyDescent="0.2"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2:20" x14ac:dyDescent="0.2"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2:20" x14ac:dyDescent="0.2"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2:20" x14ac:dyDescent="0.2"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2:20" x14ac:dyDescent="0.2"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2:20" x14ac:dyDescent="0.2"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2:20" x14ac:dyDescent="0.2"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2:20" x14ac:dyDescent="0.2"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2:20" x14ac:dyDescent="0.2"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2:20" x14ac:dyDescent="0.2"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2:20" x14ac:dyDescent="0.2"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2:20" x14ac:dyDescent="0.2"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2:20" x14ac:dyDescent="0.2"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2:20" x14ac:dyDescent="0.2"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2:20" x14ac:dyDescent="0.2"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2:20" x14ac:dyDescent="0.2"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2:20" x14ac:dyDescent="0.2"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2:20" x14ac:dyDescent="0.2"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2:20" x14ac:dyDescent="0.2"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2:20" x14ac:dyDescent="0.2"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2:20" x14ac:dyDescent="0.2"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2:20" x14ac:dyDescent="0.2"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2:20" x14ac:dyDescent="0.2"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2:20" x14ac:dyDescent="0.2"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2:20" x14ac:dyDescent="0.2"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2:20" x14ac:dyDescent="0.2"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2:20" x14ac:dyDescent="0.2"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2:20" x14ac:dyDescent="0.2"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2:20" x14ac:dyDescent="0.2"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2:20" x14ac:dyDescent="0.2"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2:20" x14ac:dyDescent="0.2"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2:20" x14ac:dyDescent="0.2"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2:20" x14ac:dyDescent="0.2"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2:20" x14ac:dyDescent="0.2"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2:20" x14ac:dyDescent="0.2"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2:20" x14ac:dyDescent="0.2"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2:20" x14ac:dyDescent="0.2"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2:20" x14ac:dyDescent="0.2"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2:20" x14ac:dyDescent="0.2"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2:20" x14ac:dyDescent="0.2"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2:20" x14ac:dyDescent="0.2"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2:20" x14ac:dyDescent="0.2"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2:20" x14ac:dyDescent="0.2"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2:20" x14ac:dyDescent="0.2"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2:20" x14ac:dyDescent="0.2"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2:20" x14ac:dyDescent="0.2"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2:20" x14ac:dyDescent="0.2"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2:20" x14ac:dyDescent="0.2"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2:20" x14ac:dyDescent="0.2"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2:20" x14ac:dyDescent="0.2"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2:20" x14ac:dyDescent="0.2"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2:20" x14ac:dyDescent="0.2"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2:20" x14ac:dyDescent="0.2"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2:20" x14ac:dyDescent="0.2"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2:20" x14ac:dyDescent="0.2"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2:20" x14ac:dyDescent="0.2"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2:20" x14ac:dyDescent="0.2"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2:20" x14ac:dyDescent="0.2"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2:20" x14ac:dyDescent="0.2"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2:20" x14ac:dyDescent="0.2"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2:20" x14ac:dyDescent="0.2"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2:20" x14ac:dyDescent="0.2"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2:20" x14ac:dyDescent="0.2"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2:20" x14ac:dyDescent="0.2"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2:20" x14ac:dyDescent="0.2"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2:20" x14ac:dyDescent="0.2"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2:20" x14ac:dyDescent="0.2"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2:20" x14ac:dyDescent="0.2"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2:20" x14ac:dyDescent="0.2"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2:20" x14ac:dyDescent="0.2"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2:20" x14ac:dyDescent="0.2"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2:20" x14ac:dyDescent="0.2"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2:20" x14ac:dyDescent="0.2"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2:20" x14ac:dyDescent="0.2"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2:20" x14ac:dyDescent="0.2"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2:20" x14ac:dyDescent="0.2"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2:20" x14ac:dyDescent="0.2"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2:20" x14ac:dyDescent="0.2"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2:20" x14ac:dyDescent="0.2"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2:20" x14ac:dyDescent="0.2"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2:20" x14ac:dyDescent="0.2"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2:20" x14ac:dyDescent="0.2"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2:20" x14ac:dyDescent="0.2"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2:20" x14ac:dyDescent="0.2"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2:20" x14ac:dyDescent="0.2"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2:20" x14ac:dyDescent="0.2"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2:20" x14ac:dyDescent="0.2"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2:20" x14ac:dyDescent="0.2"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2:20" x14ac:dyDescent="0.2"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2:20" x14ac:dyDescent="0.2"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2:20" x14ac:dyDescent="0.2"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2:20" x14ac:dyDescent="0.2"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2:20" x14ac:dyDescent="0.2"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2:20" x14ac:dyDescent="0.2"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2:20" x14ac:dyDescent="0.2"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2:20" x14ac:dyDescent="0.2"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2:20" x14ac:dyDescent="0.2"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2:20" x14ac:dyDescent="0.2"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2:20" x14ac:dyDescent="0.2"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2:20" x14ac:dyDescent="0.2"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2:20" x14ac:dyDescent="0.2"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2:20" x14ac:dyDescent="0.2"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2:20" x14ac:dyDescent="0.2"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2:20" x14ac:dyDescent="0.2"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2:20" x14ac:dyDescent="0.2"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2:20" x14ac:dyDescent="0.2"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2:20" x14ac:dyDescent="0.2"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2:20" x14ac:dyDescent="0.2"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2:20" x14ac:dyDescent="0.2"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2:20" x14ac:dyDescent="0.2"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2:20" x14ac:dyDescent="0.2"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2:20" x14ac:dyDescent="0.2"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2:20" x14ac:dyDescent="0.2"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2:20" x14ac:dyDescent="0.2"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2:20" x14ac:dyDescent="0.2"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2:20" x14ac:dyDescent="0.2"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2:20" x14ac:dyDescent="0.2"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2:20" x14ac:dyDescent="0.2"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2:20" x14ac:dyDescent="0.2"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2:20" x14ac:dyDescent="0.2"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2:20" x14ac:dyDescent="0.2"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2:20" x14ac:dyDescent="0.2"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2:20" x14ac:dyDescent="0.2"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2:20" x14ac:dyDescent="0.2"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2:20" x14ac:dyDescent="0.2"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2:20" x14ac:dyDescent="0.2"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2:20" x14ac:dyDescent="0.2"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2:20" x14ac:dyDescent="0.2"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2:20" x14ac:dyDescent="0.2"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 spans="2:20" x14ac:dyDescent="0.2"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 spans="2:20" x14ac:dyDescent="0.2"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 spans="2:20" x14ac:dyDescent="0.2"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 spans="2:20" x14ac:dyDescent="0.2"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 spans="2:20" x14ac:dyDescent="0.2"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 spans="2:20" x14ac:dyDescent="0.2"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 spans="2:20" x14ac:dyDescent="0.2"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2:20" x14ac:dyDescent="0.2"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2:20" x14ac:dyDescent="0.2"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 spans="2:20" x14ac:dyDescent="0.2"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 spans="2:20" x14ac:dyDescent="0.2"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 spans="2:20" x14ac:dyDescent="0.2"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 spans="2:20" x14ac:dyDescent="0.2"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 spans="2:20" x14ac:dyDescent="0.2"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 spans="2:20" x14ac:dyDescent="0.2"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 spans="2:20" x14ac:dyDescent="0.2"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 spans="2:20" x14ac:dyDescent="0.2"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 spans="2:20" x14ac:dyDescent="0.2"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 spans="2:20" x14ac:dyDescent="0.2"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 spans="2:20" x14ac:dyDescent="0.2"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 spans="2:20" x14ac:dyDescent="0.2"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 spans="2:20" x14ac:dyDescent="0.2"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 spans="2:20" x14ac:dyDescent="0.2"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 spans="2:20" x14ac:dyDescent="0.2"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 spans="2:20" x14ac:dyDescent="0.2"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 spans="2:20" x14ac:dyDescent="0.2"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 spans="2:20" x14ac:dyDescent="0.2"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 spans="2:20" x14ac:dyDescent="0.2"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 spans="2:20" x14ac:dyDescent="0.2"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 spans="2:20" x14ac:dyDescent="0.2"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 spans="2:20" x14ac:dyDescent="0.2"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 spans="2:20" x14ac:dyDescent="0.2"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 spans="2:20" x14ac:dyDescent="0.2"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 spans="2:20" x14ac:dyDescent="0.2"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</row>
    <row r="1281" spans="2:20" x14ac:dyDescent="0.2"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</row>
    <row r="1282" spans="2:20" x14ac:dyDescent="0.2"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</row>
    <row r="1283" spans="2:20" x14ac:dyDescent="0.2"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</row>
    <row r="1284" spans="2:20" x14ac:dyDescent="0.2"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</row>
    <row r="1285" spans="2:20" x14ac:dyDescent="0.2"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</row>
    <row r="1286" spans="2:20" x14ac:dyDescent="0.2"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</row>
    <row r="1287" spans="2:20" x14ac:dyDescent="0.2"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</row>
    <row r="1288" spans="2:20" x14ac:dyDescent="0.2"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</row>
    <row r="1289" spans="2:20" x14ac:dyDescent="0.2"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</row>
    <row r="1290" spans="2:20" x14ac:dyDescent="0.2"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</row>
    <row r="1291" spans="2:20" x14ac:dyDescent="0.2"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</row>
    <row r="1292" spans="2:20" x14ac:dyDescent="0.2"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</row>
    <row r="1293" spans="2:20" x14ac:dyDescent="0.2"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</row>
    <row r="1294" spans="2:20" x14ac:dyDescent="0.2"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</row>
    <row r="1295" spans="2:20" x14ac:dyDescent="0.2"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</row>
    <row r="1296" spans="2:20" x14ac:dyDescent="0.2"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</row>
    <row r="1297" spans="2:20" x14ac:dyDescent="0.2"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</row>
    <row r="1298" spans="2:20" x14ac:dyDescent="0.2"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</row>
    <row r="1299" spans="2:20" x14ac:dyDescent="0.2"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</row>
    <row r="1300" spans="2:20" x14ac:dyDescent="0.2"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</row>
    <row r="1301" spans="2:20" x14ac:dyDescent="0.2"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</row>
    <row r="1302" spans="2:20" x14ac:dyDescent="0.2"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</row>
    <row r="1303" spans="2:20" x14ac:dyDescent="0.2"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</row>
    <row r="1304" spans="2:20" x14ac:dyDescent="0.2"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</row>
    <row r="1305" spans="2:20" x14ac:dyDescent="0.2"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</row>
    <row r="1306" spans="2:20" x14ac:dyDescent="0.2"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</row>
    <row r="1307" spans="2:20" x14ac:dyDescent="0.2"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</row>
    <row r="1308" spans="2:20" x14ac:dyDescent="0.2"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</row>
    <row r="1309" spans="2:20" x14ac:dyDescent="0.2"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</row>
    <row r="1310" spans="2:20" x14ac:dyDescent="0.2"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</row>
    <row r="1311" spans="2:20" x14ac:dyDescent="0.2"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</row>
    <row r="1312" spans="2:20" x14ac:dyDescent="0.2"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</row>
    <row r="1313" spans="2:20" x14ac:dyDescent="0.2"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</row>
    <row r="1314" spans="2:20" x14ac:dyDescent="0.2"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</row>
    <row r="1315" spans="2:20" x14ac:dyDescent="0.2"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</row>
    <row r="1316" spans="2:20" x14ac:dyDescent="0.2"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</row>
    <row r="1317" spans="2:20" x14ac:dyDescent="0.2"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</row>
    <row r="1318" spans="2:20" x14ac:dyDescent="0.2"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</row>
    <row r="1319" spans="2:20" x14ac:dyDescent="0.2"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</row>
    <row r="1320" spans="2:20" x14ac:dyDescent="0.2"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</row>
    <row r="1321" spans="2:20" x14ac:dyDescent="0.2"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</row>
    <row r="1322" spans="2:20" x14ac:dyDescent="0.2"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</row>
    <row r="1323" spans="2:20" x14ac:dyDescent="0.2"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</row>
    <row r="1324" spans="2:20" x14ac:dyDescent="0.2"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</row>
    <row r="1325" spans="2:20" x14ac:dyDescent="0.2"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</row>
    <row r="1326" spans="2:20" x14ac:dyDescent="0.2"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</row>
    <row r="1327" spans="2:20" x14ac:dyDescent="0.2"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</row>
    <row r="1328" spans="2:20" x14ac:dyDescent="0.2"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</row>
    <row r="1329" spans="2:20" x14ac:dyDescent="0.2"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</row>
    <row r="1330" spans="2:20" x14ac:dyDescent="0.2"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</row>
    <row r="1331" spans="2:20" x14ac:dyDescent="0.2"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</row>
    <row r="1332" spans="2:20" x14ac:dyDescent="0.2"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</row>
    <row r="1333" spans="2:20" x14ac:dyDescent="0.2"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</row>
    <row r="1334" spans="2:20" x14ac:dyDescent="0.2"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</row>
    <row r="1335" spans="2:20" x14ac:dyDescent="0.2"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</row>
    <row r="1336" spans="2:20" x14ac:dyDescent="0.2"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</row>
    <row r="1337" spans="2:20" x14ac:dyDescent="0.2"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</row>
    <row r="1338" spans="2:20" x14ac:dyDescent="0.2"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</row>
    <row r="1339" spans="2:20" x14ac:dyDescent="0.2"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</row>
    <row r="1340" spans="2:20" x14ac:dyDescent="0.2"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</row>
    <row r="1341" spans="2:20" x14ac:dyDescent="0.2"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</row>
    <row r="1342" spans="2:20" x14ac:dyDescent="0.2"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</row>
    <row r="1343" spans="2:20" x14ac:dyDescent="0.2"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</row>
    <row r="1344" spans="2:20" x14ac:dyDescent="0.2"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</row>
    <row r="1345" spans="2:20" x14ac:dyDescent="0.2"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</row>
    <row r="1346" spans="2:20" x14ac:dyDescent="0.2"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</row>
    <row r="1347" spans="2:20" x14ac:dyDescent="0.2"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</row>
    <row r="1348" spans="2:20" x14ac:dyDescent="0.2"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</row>
    <row r="1349" spans="2:20" x14ac:dyDescent="0.2"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</row>
    <row r="1350" spans="2:20" x14ac:dyDescent="0.2"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</row>
    <row r="1351" spans="2:20" x14ac:dyDescent="0.2"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</row>
    <row r="1352" spans="2:20" x14ac:dyDescent="0.2"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</row>
    <row r="1353" spans="2:20" x14ac:dyDescent="0.2"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</row>
    <row r="1354" spans="2:20" x14ac:dyDescent="0.2"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</row>
    <row r="1355" spans="2:20" x14ac:dyDescent="0.2"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</row>
    <row r="1356" spans="2:20" x14ac:dyDescent="0.2"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</row>
    <row r="1357" spans="2:20" x14ac:dyDescent="0.2"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</row>
    <row r="1358" spans="2:20" x14ac:dyDescent="0.2"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</row>
    <row r="1359" spans="2:20" x14ac:dyDescent="0.2"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</row>
    <row r="1360" spans="2:20" x14ac:dyDescent="0.2"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</row>
    <row r="1361" spans="2:20" x14ac:dyDescent="0.2"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</row>
    <row r="1362" spans="2:20" x14ac:dyDescent="0.2"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</row>
    <row r="1363" spans="2:20" x14ac:dyDescent="0.2"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</row>
    <row r="1364" spans="2:20" x14ac:dyDescent="0.2"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</row>
    <row r="1365" spans="2:20" x14ac:dyDescent="0.2"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</row>
    <row r="1366" spans="2:20" x14ac:dyDescent="0.2"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</row>
    <row r="1367" spans="2:20" x14ac:dyDescent="0.2"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</row>
    <row r="1368" spans="2:20" x14ac:dyDescent="0.2"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</row>
    <row r="1369" spans="2:20" x14ac:dyDescent="0.2"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</row>
    <row r="1370" spans="2:20" x14ac:dyDescent="0.2"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</row>
    <row r="1371" spans="2:20" x14ac:dyDescent="0.2"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</row>
    <row r="1372" spans="2:20" x14ac:dyDescent="0.2"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</row>
    <row r="1373" spans="2:20" x14ac:dyDescent="0.2"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</row>
    <row r="1374" spans="2:20" x14ac:dyDescent="0.2"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</row>
    <row r="1375" spans="2:20" x14ac:dyDescent="0.2"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</row>
    <row r="1376" spans="2:20" x14ac:dyDescent="0.2"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</row>
    <row r="1377" spans="2:20" x14ac:dyDescent="0.2"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</row>
    <row r="1378" spans="2:20" x14ac:dyDescent="0.2"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</row>
    <row r="1379" spans="2:20" x14ac:dyDescent="0.2"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</row>
    <row r="1380" spans="2:20" x14ac:dyDescent="0.2"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</row>
    <row r="1381" spans="2:20" x14ac:dyDescent="0.2"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</row>
    <row r="1382" spans="2:20" x14ac:dyDescent="0.2"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</row>
    <row r="1383" spans="2:20" x14ac:dyDescent="0.2"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</row>
    <row r="1384" spans="2:20" x14ac:dyDescent="0.2"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</row>
    <row r="1385" spans="2:20" x14ac:dyDescent="0.2"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</row>
    <row r="1386" spans="2:20" x14ac:dyDescent="0.2"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</row>
    <row r="1387" spans="2:20" x14ac:dyDescent="0.2"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</row>
    <row r="1388" spans="2:20" x14ac:dyDescent="0.2"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</row>
    <row r="1389" spans="2:20" x14ac:dyDescent="0.2"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</row>
    <row r="1390" spans="2:20" x14ac:dyDescent="0.2"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</row>
    <row r="1391" spans="2:20" x14ac:dyDescent="0.2"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</row>
    <row r="1392" spans="2:20" x14ac:dyDescent="0.2"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</row>
    <row r="1393" spans="2:20" x14ac:dyDescent="0.2"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</row>
    <row r="1394" spans="2:20" x14ac:dyDescent="0.2"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</row>
    <row r="1395" spans="2:20" x14ac:dyDescent="0.2"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</row>
    <row r="1396" spans="2:20" x14ac:dyDescent="0.2"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</row>
    <row r="1397" spans="2:20" x14ac:dyDescent="0.2"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</row>
    <row r="1398" spans="2:20" x14ac:dyDescent="0.2"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</row>
    <row r="1399" spans="2:20" x14ac:dyDescent="0.2"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</row>
    <row r="1400" spans="2:20" x14ac:dyDescent="0.2"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</row>
    <row r="1401" spans="2:20" x14ac:dyDescent="0.2"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</row>
    <row r="1402" spans="2:20" x14ac:dyDescent="0.2"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</row>
    <row r="1403" spans="2:20" x14ac:dyDescent="0.2"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</row>
    <row r="1404" spans="2:20" x14ac:dyDescent="0.2"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</row>
    <row r="1405" spans="2:20" x14ac:dyDescent="0.2"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</row>
    <row r="1406" spans="2:20" x14ac:dyDescent="0.2"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</row>
    <row r="1407" spans="2:20" x14ac:dyDescent="0.2"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</row>
    <row r="1408" spans="2:20" x14ac:dyDescent="0.2"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</row>
    <row r="1409" spans="2:20" x14ac:dyDescent="0.2"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</row>
    <row r="1410" spans="2:20" x14ac:dyDescent="0.2"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</row>
    <row r="1411" spans="2:20" x14ac:dyDescent="0.2"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</row>
    <row r="1412" spans="2:20" x14ac:dyDescent="0.2"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</row>
    <row r="1413" spans="2:20" x14ac:dyDescent="0.2"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</row>
    <row r="1414" spans="2:20" x14ac:dyDescent="0.2"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</row>
    <row r="1415" spans="2:20" x14ac:dyDescent="0.2"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</row>
    <row r="1416" spans="2:20" x14ac:dyDescent="0.2"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</row>
    <row r="1417" spans="2:20" x14ac:dyDescent="0.2"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</row>
    <row r="1418" spans="2:20" x14ac:dyDescent="0.2"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</row>
    <row r="1419" spans="2:20" x14ac:dyDescent="0.2"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</row>
    <row r="1420" spans="2:20" x14ac:dyDescent="0.2"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</row>
    <row r="1421" spans="2:20" x14ac:dyDescent="0.2"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</row>
    <row r="1422" spans="2:20" x14ac:dyDescent="0.2"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</row>
    <row r="1423" spans="2:20" x14ac:dyDescent="0.2"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</row>
    <row r="1424" spans="2:20" x14ac:dyDescent="0.2"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</row>
    <row r="1425" spans="2:20" x14ac:dyDescent="0.2"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</row>
    <row r="1426" spans="2:20" x14ac:dyDescent="0.2"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</row>
    <row r="1427" spans="2:20" x14ac:dyDescent="0.2"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</row>
    <row r="1428" spans="2:20" x14ac:dyDescent="0.2"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</row>
    <row r="1429" spans="2:20" x14ac:dyDescent="0.2"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</row>
    <row r="1430" spans="2:20" x14ac:dyDescent="0.2"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</row>
    <row r="1431" spans="2:20" x14ac:dyDescent="0.2"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</row>
    <row r="1432" spans="2:20" x14ac:dyDescent="0.2"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</row>
    <row r="1433" spans="2:20" x14ac:dyDescent="0.2"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</row>
    <row r="1434" spans="2:20" x14ac:dyDescent="0.2"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</row>
    <row r="1435" spans="2:20" x14ac:dyDescent="0.2"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</row>
    <row r="1436" spans="2:20" x14ac:dyDescent="0.2"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</row>
    <row r="1437" spans="2:20" x14ac:dyDescent="0.2"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</row>
    <row r="1438" spans="2:20" x14ac:dyDescent="0.2"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</row>
    <row r="1439" spans="2:20" x14ac:dyDescent="0.2"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</row>
    <row r="1440" spans="2:20" x14ac:dyDescent="0.2"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</row>
    <row r="1441" spans="2:20" x14ac:dyDescent="0.2"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</row>
    <row r="1442" spans="2:20" x14ac:dyDescent="0.2"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</row>
    <row r="1443" spans="2:20" x14ac:dyDescent="0.2"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</row>
    <row r="1444" spans="2:20" x14ac:dyDescent="0.2"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</row>
    <row r="1445" spans="2:20" x14ac:dyDescent="0.2"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</row>
    <row r="1446" spans="2:20" x14ac:dyDescent="0.2"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</row>
    <row r="1447" spans="2:20" x14ac:dyDescent="0.2"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</row>
    <row r="1448" spans="2:20" x14ac:dyDescent="0.2"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</row>
    <row r="1449" spans="2:20" x14ac:dyDescent="0.2"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</row>
    <row r="1450" spans="2:20" x14ac:dyDescent="0.2"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</row>
    <row r="1451" spans="2:20" x14ac:dyDescent="0.2"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</row>
    <row r="1452" spans="2:20" x14ac:dyDescent="0.2"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</row>
    <row r="1453" spans="2:20" x14ac:dyDescent="0.2"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</row>
    <row r="1454" spans="2:20" x14ac:dyDescent="0.2"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</row>
    <row r="1455" spans="2:20" x14ac:dyDescent="0.2"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</row>
    <row r="1456" spans="2:20" x14ac:dyDescent="0.2"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</row>
    <row r="1457" spans="2:20" x14ac:dyDescent="0.2"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</row>
    <row r="1458" spans="2:20" x14ac:dyDescent="0.2"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</row>
    <row r="1459" spans="2:20" x14ac:dyDescent="0.2"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</row>
    <row r="1460" spans="2:20" x14ac:dyDescent="0.2"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</row>
    <row r="1461" spans="2:20" x14ac:dyDescent="0.2"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</row>
    <row r="1462" spans="2:20" x14ac:dyDescent="0.2"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</row>
    <row r="1463" spans="2:20" x14ac:dyDescent="0.2"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</row>
    <row r="1464" spans="2:20" x14ac:dyDescent="0.2"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</row>
    <row r="1465" spans="2:20" x14ac:dyDescent="0.2"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</row>
    <row r="1466" spans="2:20" x14ac:dyDescent="0.2"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</row>
    <row r="1467" spans="2:20" x14ac:dyDescent="0.2"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</row>
    <row r="1468" spans="2:20" x14ac:dyDescent="0.2"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</row>
    <row r="1469" spans="2:20" x14ac:dyDescent="0.2"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</row>
    <row r="1470" spans="2:20" x14ac:dyDescent="0.2"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</row>
    <row r="1471" spans="2:20" x14ac:dyDescent="0.2"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</row>
    <row r="1472" spans="2:20" x14ac:dyDescent="0.2"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</row>
    <row r="1473" spans="2:20" x14ac:dyDescent="0.2"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</row>
    <row r="1474" spans="2:20" x14ac:dyDescent="0.2"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</row>
    <row r="1475" spans="2:20" x14ac:dyDescent="0.2"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</row>
    <row r="1476" spans="2:20" x14ac:dyDescent="0.2"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</row>
    <row r="1477" spans="2:20" x14ac:dyDescent="0.2"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</row>
    <row r="1478" spans="2:20" x14ac:dyDescent="0.2"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</row>
    <row r="1479" spans="2:20" x14ac:dyDescent="0.2"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</row>
    <row r="1480" spans="2:20" x14ac:dyDescent="0.2"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</row>
    <row r="1481" spans="2:20" x14ac:dyDescent="0.2"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</row>
    <row r="1482" spans="2:20" x14ac:dyDescent="0.2"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</row>
    <row r="1483" spans="2:20" x14ac:dyDescent="0.2"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</row>
    <row r="1484" spans="2:20" x14ac:dyDescent="0.2"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</row>
    <row r="1485" spans="2:20" x14ac:dyDescent="0.2"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</row>
    <row r="1486" spans="2:20" x14ac:dyDescent="0.2"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</row>
    <row r="1487" spans="2:20" x14ac:dyDescent="0.2"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</row>
    <row r="1488" spans="2:20" x14ac:dyDescent="0.2"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</row>
    <row r="1489" spans="2:20" x14ac:dyDescent="0.2"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</row>
    <row r="1490" spans="2:20" x14ac:dyDescent="0.2"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</row>
    <row r="1491" spans="2:20" x14ac:dyDescent="0.2"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</row>
    <row r="1492" spans="2:20" x14ac:dyDescent="0.2"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</row>
    <row r="1493" spans="2:20" x14ac:dyDescent="0.2"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</row>
    <row r="1494" spans="2:20" x14ac:dyDescent="0.2"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</row>
    <row r="1495" spans="2:20" x14ac:dyDescent="0.2"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</row>
    <row r="1496" spans="2:20" x14ac:dyDescent="0.2"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</row>
    <row r="1497" spans="2:20" x14ac:dyDescent="0.2"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</row>
    <row r="1498" spans="2:20" x14ac:dyDescent="0.2"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</row>
    <row r="1499" spans="2:20" x14ac:dyDescent="0.2"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</row>
    <row r="1500" spans="2:20" x14ac:dyDescent="0.2"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</row>
    <row r="1501" spans="2:20" x14ac:dyDescent="0.2"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</row>
    <row r="1502" spans="2:20" x14ac:dyDescent="0.2"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</row>
    <row r="1503" spans="2:20" x14ac:dyDescent="0.2"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</row>
    <row r="1504" spans="2:20" x14ac:dyDescent="0.2"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</row>
    <row r="1505" spans="2:20" x14ac:dyDescent="0.2"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</row>
    <row r="1506" spans="2:20" x14ac:dyDescent="0.2"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</row>
    <row r="1507" spans="2:20" x14ac:dyDescent="0.2"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</row>
    <row r="1508" spans="2:20" x14ac:dyDescent="0.2"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</row>
    <row r="1509" spans="2:20" x14ac:dyDescent="0.2"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</row>
    <row r="1510" spans="2:20" x14ac:dyDescent="0.2"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</row>
    <row r="1511" spans="2:20" x14ac:dyDescent="0.2"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</row>
    <row r="1512" spans="2:20" x14ac:dyDescent="0.2"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</row>
    <row r="1513" spans="2:20" x14ac:dyDescent="0.2"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</row>
    <row r="1514" spans="2:20" x14ac:dyDescent="0.2"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</row>
    <row r="1515" spans="2:20" x14ac:dyDescent="0.2"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</row>
    <row r="1516" spans="2:20" x14ac:dyDescent="0.2"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</row>
    <row r="1517" spans="2:20" x14ac:dyDescent="0.2"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</row>
    <row r="1518" spans="2:20" x14ac:dyDescent="0.2"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</row>
    <row r="1519" spans="2:20" x14ac:dyDescent="0.2"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</row>
    <row r="1520" spans="2:20" x14ac:dyDescent="0.2"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</row>
    <row r="1521" spans="2:20" x14ac:dyDescent="0.2"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</row>
    <row r="1522" spans="2:20" x14ac:dyDescent="0.2"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</row>
    <row r="1523" spans="2:20" x14ac:dyDescent="0.2"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</row>
    <row r="1524" spans="2:20" x14ac:dyDescent="0.2"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</row>
    <row r="1525" spans="2:20" x14ac:dyDescent="0.2"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</row>
    <row r="1526" spans="2:20" x14ac:dyDescent="0.2"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</row>
    <row r="1527" spans="2:20" x14ac:dyDescent="0.2"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</row>
    <row r="1528" spans="2:20" x14ac:dyDescent="0.2"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</row>
    <row r="1529" spans="2:20" x14ac:dyDescent="0.2"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</row>
    <row r="1530" spans="2:20" x14ac:dyDescent="0.2"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</row>
    <row r="1531" spans="2:20" x14ac:dyDescent="0.2"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</row>
    <row r="1532" spans="2:20" x14ac:dyDescent="0.2"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</row>
    <row r="1533" spans="2:20" x14ac:dyDescent="0.2"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</row>
    <row r="1534" spans="2:20" x14ac:dyDescent="0.2"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</row>
    <row r="1535" spans="2:20" x14ac:dyDescent="0.2"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</row>
    <row r="1536" spans="2:20" x14ac:dyDescent="0.2"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</row>
    <row r="1537" spans="2:20" x14ac:dyDescent="0.2"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</row>
    <row r="1538" spans="2:20" x14ac:dyDescent="0.2"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</row>
    <row r="1539" spans="2:20" x14ac:dyDescent="0.2"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</row>
    <row r="1540" spans="2:20" x14ac:dyDescent="0.2"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</row>
    <row r="1541" spans="2:20" x14ac:dyDescent="0.2"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</row>
    <row r="1542" spans="2:20" x14ac:dyDescent="0.2"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</row>
    <row r="1543" spans="2:20" x14ac:dyDescent="0.2"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</row>
    <row r="1544" spans="2:20" x14ac:dyDescent="0.2"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</row>
    <row r="1545" spans="2:20" x14ac:dyDescent="0.2"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</row>
    <row r="1546" spans="2:20" x14ac:dyDescent="0.2"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</row>
    <row r="1547" spans="2:20" x14ac:dyDescent="0.2"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</row>
    <row r="1548" spans="2:20" x14ac:dyDescent="0.2"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</row>
    <row r="1549" spans="2:20" x14ac:dyDescent="0.2"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</row>
    <row r="1550" spans="2:20" x14ac:dyDescent="0.2"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</row>
    <row r="1551" spans="2:20" x14ac:dyDescent="0.2"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</row>
    <row r="1552" spans="2:20" x14ac:dyDescent="0.2"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</row>
    <row r="1553" spans="2:20" x14ac:dyDescent="0.2"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</row>
    <row r="1554" spans="2:20" x14ac:dyDescent="0.2"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</row>
    <row r="1555" spans="2:20" x14ac:dyDescent="0.2"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</row>
    <row r="1556" spans="2:20" x14ac:dyDescent="0.2"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</row>
    <row r="1557" spans="2:20" x14ac:dyDescent="0.2"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</row>
    <row r="1558" spans="2:20" x14ac:dyDescent="0.2"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</row>
    <row r="1559" spans="2:20" x14ac:dyDescent="0.2"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</row>
    <row r="1560" spans="2:20" x14ac:dyDescent="0.2"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</row>
    <row r="1561" spans="2:20" x14ac:dyDescent="0.2"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</row>
    <row r="1562" spans="2:20" x14ac:dyDescent="0.2"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</row>
    <row r="1563" spans="2:20" x14ac:dyDescent="0.2"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</row>
    <row r="1564" spans="2:20" x14ac:dyDescent="0.2"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</row>
    <row r="1565" spans="2:20" x14ac:dyDescent="0.2"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</row>
    <row r="1566" spans="2:20" x14ac:dyDescent="0.2"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</row>
    <row r="1567" spans="2:20" x14ac:dyDescent="0.2"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</row>
    <row r="1568" spans="2:20" x14ac:dyDescent="0.2"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</row>
    <row r="1569" spans="2:20" x14ac:dyDescent="0.2"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</row>
    <row r="1570" spans="2:20" x14ac:dyDescent="0.2"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</row>
    <row r="1571" spans="2:20" x14ac:dyDescent="0.2"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</row>
    <row r="1572" spans="2:20" x14ac:dyDescent="0.2"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</row>
    <row r="1573" spans="2:20" x14ac:dyDescent="0.2"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</row>
    <row r="1574" spans="2:20" x14ac:dyDescent="0.2"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</row>
    <row r="1575" spans="2:20" x14ac:dyDescent="0.2"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</row>
    <row r="1576" spans="2:20" x14ac:dyDescent="0.2"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</row>
    <row r="1577" spans="2:20" x14ac:dyDescent="0.2"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</row>
    <row r="1578" spans="2:20" x14ac:dyDescent="0.2"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</row>
    <row r="1579" spans="2:20" x14ac:dyDescent="0.2"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</row>
    <row r="1580" spans="2:20" x14ac:dyDescent="0.2"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</row>
    <row r="1581" spans="2:20" x14ac:dyDescent="0.2"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</row>
    <row r="1582" spans="2:20" x14ac:dyDescent="0.2"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</row>
    <row r="1583" spans="2:20" x14ac:dyDescent="0.2"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</row>
    <row r="1584" spans="2:20" x14ac:dyDescent="0.2"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</row>
    <row r="1585" spans="2:20" x14ac:dyDescent="0.2"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</row>
    <row r="1586" spans="2:20" x14ac:dyDescent="0.2"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</row>
    <row r="1587" spans="2:20" x14ac:dyDescent="0.2"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</row>
    <row r="1588" spans="2:20" x14ac:dyDescent="0.2"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</row>
    <row r="1589" spans="2:20" x14ac:dyDescent="0.2"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</row>
    <row r="1590" spans="2:20" x14ac:dyDescent="0.2"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</row>
    <row r="1591" spans="2:20" x14ac:dyDescent="0.2"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</row>
    <row r="1592" spans="2:20" x14ac:dyDescent="0.2"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</row>
    <row r="1593" spans="2:20" x14ac:dyDescent="0.2"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</row>
    <row r="1594" spans="2:20" x14ac:dyDescent="0.2"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</row>
    <row r="1595" spans="2:20" x14ac:dyDescent="0.2"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</row>
    <row r="1596" spans="2:20" x14ac:dyDescent="0.2"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</row>
    <row r="1597" spans="2:20" x14ac:dyDescent="0.2"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</row>
    <row r="1598" spans="2:20" x14ac:dyDescent="0.2"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</row>
    <row r="1599" spans="2:20" x14ac:dyDescent="0.2"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</row>
    <row r="1600" spans="2:20" x14ac:dyDescent="0.2"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</row>
    <row r="1601" spans="2:20" x14ac:dyDescent="0.2"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</row>
    <row r="1602" spans="2:20" x14ac:dyDescent="0.2"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</row>
    <row r="1603" spans="2:20" x14ac:dyDescent="0.2"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</row>
    <row r="1604" spans="2:20" x14ac:dyDescent="0.2"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</row>
    <row r="1605" spans="2:20" x14ac:dyDescent="0.2"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</row>
    <row r="1606" spans="2:20" x14ac:dyDescent="0.2"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</row>
    <row r="1607" spans="2:20" x14ac:dyDescent="0.2"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</row>
    <row r="1608" spans="2:20" x14ac:dyDescent="0.2"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</row>
    <row r="1609" spans="2:20" x14ac:dyDescent="0.2"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</row>
    <row r="1610" spans="2:20" x14ac:dyDescent="0.2"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</row>
    <row r="1611" spans="2:20" x14ac:dyDescent="0.2"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</row>
    <row r="1612" spans="2:20" x14ac:dyDescent="0.2"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</row>
    <row r="1613" spans="2:20" x14ac:dyDescent="0.2"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</row>
    <row r="1614" spans="2:20" x14ac:dyDescent="0.2"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</row>
    <row r="1615" spans="2:20" x14ac:dyDescent="0.2"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</row>
    <row r="1616" spans="2:20" x14ac:dyDescent="0.2"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</row>
    <row r="1617" spans="2:20" x14ac:dyDescent="0.2"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</row>
    <row r="1618" spans="2:20" x14ac:dyDescent="0.2"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</row>
    <row r="1619" spans="2:20" x14ac:dyDescent="0.2"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</row>
    <row r="1620" spans="2:20" x14ac:dyDescent="0.2"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</row>
    <row r="1621" spans="2:20" x14ac:dyDescent="0.2"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</row>
    <row r="1622" spans="2:20" x14ac:dyDescent="0.2"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</row>
    <row r="1623" spans="2:20" x14ac:dyDescent="0.2"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</row>
    <row r="1624" spans="2:20" x14ac:dyDescent="0.2"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</row>
    <row r="1625" spans="2:20" x14ac:dyDescent="0.2"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</row>
    <row r="1626" spans="2:20" x14ac:dyDescent="0.2"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</row>
    <row r="1627" spans="2:20" x14ac:dyDescent="0.2"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</row>
    <row r="1628" spans="2:20" x14ac:dyDescent="0.2"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</row>
    <row r="1629" spans="2:20" x14ac:dyDescent="0.2"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</row>
    <row r="1630" spans="2:20" x14ac:dyDescent="0.2"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</row>
    <row r="1631" spans="2:20" x14ac:dyDescent="0.2"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</row>
    <row r="1632" spans="2:20" x14ac:dyDescent="0.2"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</row>
    <row r="1633" spans="2:20" x14ac:dyDescent="0.2"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</row>
    <row r="1634" spans="2:20" x14ac:dyDescent="0.2"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</row>
    <row r="1635" spans="2:20" x14ac:dyDescent="0.2"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</row>
    <row r="1636" spans="2:20" x14ac:dyDescent="0.2"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</row>
    <row r="1637" spans="2:20" x14ac:dyDescent="0.2"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</row>
    <row r="1638" spans="2:20" x14ac:dyDescent="0.2"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</row>
    <row r="1639" spans="2:20" x14ac:dyDescent="0.2"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</row>
    <row r="1640" spans="2:20" x14ac:dyDescent="0.2"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</row>
    <row r="1641" spans="2:20" x14ac:dyDescent="0.2"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</row>
    <row r="1642" spans="2:20" x14ac:dyDescent="0.2"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</row>
    <row r="1643" spans="2:20" x14ac:dyDescent="0.2"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</row>
    <row r="1644" spans="2:20" x14ac:dyDescent="0.2"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</row>
    <row r="1645" spans="2:20" x14ac:dyDescent="0.2"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</row>
    <row r="1646" spans="2:20" x14ac:dyDescent="0.2"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</row>
    <row r="1647" spans="2:20" x14ac:dyDescent="0.2"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</row>
    <row r="1648" spans="2:20" x14ac:dyDescent="0.2"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</row>
    <row r="1649" spans="2:20" x14ac:dyDescent="0.2"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</row>
    <row r="1650" spans="2:20" x14ac:dyDescent="0.2"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</row>
    <row r="1651" spans="2:20" x14ac:dyDescent="0.2"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</row>
    <row r="1652" spans="2:20" x14ac:dyDescent="0.2"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</row>
    <row r="1653" spans="2:20" x14ac:dyDescent="0.2"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</row>
    <row r="1654" spans="2:20" x14ac:dyDescent="0.2"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</row>
    <row r="1655" spans="2:20" x14ac:dyDescent="0.2"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</row>
    <row r="1656" spans="2:20" x14ac:dyDescent="0.2"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</row>
    <row r="1657" spans="2:20" x14ac:dyDescent="0.2"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</row>
    <row r="1658" spans="2:20" x14ac:dyDescent="0.2"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</row>
    <row r="1659" spans="2:20" x14ac:dyDescent="0.2"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</row>
    <row r="1660" spans="2:20" x14ac:dyDescent="0.2"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</row>
    <row r="1661" spans="2:20" x14ac:dyDescent="0.2"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</row>
    <row r="1662" spans="2:20" x14ac:dyDescent="0.2"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</row>
    <row r="1663" spans="2:20" x14ac:dyDescent="0.2"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</row>
    <row r="1664" spans="2:20" x14ac:dyDescent="0.2"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</row>
    <row r="1665" spans="2:20" x14ac:dyDescent="0.2"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</row>
    <row r="1666" spans="2:20" x14ac:dyDescent="0.2"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</row>
    <row r="1667" spans="2:20" x14ac:dyDescent="0.2"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</row>
    <row r="1668" spans="2:20" x14ac:dyDescent="0.2"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</row>
    <row r="1669" spans="2:20" x14ac:dyDescent="0.2"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</row>
    <row r="1670" spans="2:20" x14ac:dyDescent="0.2"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</row>
    <row r="1671" spans="2:20" x14ac:dyDescent="0.2"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</row>
    <row r="1672" spans="2:20" x14ac:dyDescent="0.2"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</row>
    <row r="1673" spans="2:20" x14ac:dyDescent="0.2"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</row>
    <row r="1674" spans="2:20" x14ac:dyDescent="0.2"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</row>
    <row r="1675" spans="2:20" x14ac:dyDescent="0.2"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</row>
    <row r="1676" spans="2:20" x14ac:dyDescent="0.2"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</row>
    <row r="1677" spans="2:20" x14ac:dyDescent="0.2"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</row>
    <row r="1678" spans="2:20" x14ac:dyDescent="0.2"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</row>
    <row r="1679" spans="2:20" x14ac:dyDescent="0.2"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</row>
    <row r="1680" spans="2:20" x14ac:dyDescent="0.2"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</row>
    <row r="1681" spans="2:20" x14ac:dyDescent="0.2"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</row>
    <row r="1682" spans="2:20" x14ac:dyDescent="0.2"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</row>
    <row r="1683" spans="2:20" x14ac:dyDescent="0.2"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</row>
    <row r="1684" spans="2:20" x14ac:dyDescent="0.2"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</row>
    <row r="1685" spans="2:20" x14ac:dyDescent="0.2"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</row>
    <row r="1686" spans="2:20" x14ac:dyDescent="0.2"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</row>
    <row r="1687" spans="2:20" x14ac:dyDescent="0.2"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</row>
    <row r="1688" spans="2:20" x14ac:dyDescent="0.2"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</row>
    <row r="1689" spans="2:20" x14ac:dyDescent="0.2"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</row>
    <row r="1690" spans="2:20" x14ac:dyDescent="0.2"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</row>
    <row r="1691" spans="2:20" x14ac:dyDescent="0.2"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</row>
    <row r="1692" spans="2:20" x14ac:dyDescent="0.2"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</row>
    <row r="1693" spans="2:20" x14ac:dyDescent="0.2"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</row>
    <row r="1694" spans="2:20" x14ac:dyDescent="0.2"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</row>
    <row r="1695" spans="2:20" x14ac:dyDescent="0.2"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</row>
    <row r="1696" spans="2:20" x14ac:dyDescent="0.2"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</row>
    <row r="1697" spans="2:20" x14ac:dyDescent="0.2"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</row>
    <row r="1698" spans="2:20" x14ac:dyDescent="0.2"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</row>
    <row r="1699" spans="2:20" x14ac:dyDescent="0.2"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</row>
    <row r="1700" spans="2:20" x14ac:dyDescent="0.2"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</row>
    <row r="1701" spans="2:20" x14ac:dyDescent="0.2"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</row>
    <row r="1702" spans="2:20" x14ac:dyDescent="0.2"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</row>
    <row r="1703" spans="2:20" x14ac:dyDescent="0.2"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</row>
    <row r="1704" spans="2:20" x14ac:dyDescent="0.2"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</row>
    <row r="1705" spans="2:20" x14ac:dyDescent="0.2"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</row>
    <row r="1706" spans="2:20" x14ac:dyDescent="0.2"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</row>
    <row r="1707" spans="2:20" x14ac:dyDescent="0.2"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</row>
    <row r="1708" spans="2:20" x14ac:dyDescent="0.2"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</row>
    <row r="1709" spans="2:20" x14ac:dyDescent="0.2"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</row>
    <row r="1710" spans="2:20" x14ac:dyDescent="0.2"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</row>
    <row r="1711" spans="2:20" x14ac:dyDescent="0.2"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</row>
    <row r="1712" spans="2:20" x14ac:dyDescent="0.2"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</row>
    <row r="1713" spans="2:20" x14ac:dyDescent="0.2"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</row>
    <row r="1714" spans="2:20" x14ac:dyDescent="0.2"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</row>
    <row r="1715" spans="2:20" x14ac:dyDescent="0.2"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</row>
    <row r="1716" spans="2:20" x14ac:dyDescent="0.2"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</row>
    <row r="1717" spans="2:20" x14ac:dyDescent="0.2"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</row>
    <row r="1718" spans="2:20" x14ac:dyDescent="0.2"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</row>
    <row r="1719" spans="2:20" x14ac:dyDescent="0.2"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</row>
    <row r="1720" spans="2:20" x14ac:dyDescent="0.2"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</row>
    <row r="1721" spans="2:20" x14ac:dyDescent="0.2"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</row>
    <row r="1722" spans="2:20" x14ac:dyDescent="0.2"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</row>
    <row r="1723" spans="2:20" x14ac:dyDescent="0.2"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</row>
    <row r="1724" spans="2:20" x14ac:dyDescent="0.2"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</row>
    <row r="1725" spans="2:20" x14ac:dyDescent="0.2"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</row>
    <row r="1726" spans="2:20" x14ac:dyDescent="0.2"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</row>
    <row r="1727" spans="2:20" x14ac:dyDescent="0.2"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</row>
    <row r="1728" spans="2:20" x14ac:dyDescent="0.2"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</row>
    <row r="1729" spans="2:20" x14ac:dyDescent="0.2"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</row>
    <row r="1730" spans="2:20" x14ac:dyDescent="0.2"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</row>
    <row r="1731" spans="2:20" x14ac:dyDescent="0.2"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</row>
    <row r="1732" spans="2:20" x14ac:dyDescent="0.2"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</row>
    <row r="1733" spans="2:20" x14ac:dyDescent="0.2"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</row>
    <row r="1734" spans="2:20" x14ac:dyDescent="0.2"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</row>
    <row r="1735" spans="2:20" x14ac:dyDescent="0.2"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</row>
    <row r="1736" spans="2:20" x14ac:dyDescent="0.2"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</row>
    <row r="1737" spans="2:20" x14ac:dyDescent="0.2"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</row>
    <row r="1738" spans="2:20" x14ac:dyDescent="0.2"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</row>
    <row r="1739" spans="2:20" x14ac:dyDescent="0.2"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</row>
    <row r="1740" spans="2:20" x14ac:dyDescent="0.2"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</row>
    <row r="1741" spans="2:20" x14ac:dyDescent="0.2"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</row>
    <row r="1742" spans="2:20" x14ac:dyDescent="0.2"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</row>
    <row r="1743" spans="2:20" x14ac:dyDescent="0.2"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</row>
    <row r="1744" spans="2:20" x14ac:dyDescent="0.2"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</row>
    <row r="1745" spans="2:20" x14ac:dyDescent="0.2"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</row>
    <row r="1746" spans="2:20" x14ac:dyDescent="0.2"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</row>
    <row r="1747" spans="2:20" x14ac:dyDescent="0.2"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</row>
    <row r="1748" spans="2:20" x14ac:dyDescent="0.2"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</row>
    <row r="1749" spans="2:20" x14ac:dyDescent="0.2"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</row>
    <row r="1750" spans="2:20" x14ac:dyDescent="0.2"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</row>
    <row r="1751" spans="2:20" x14ac:dyDescent="0.2"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</row>
    <row r="1752" spans="2:20" x14ac:dyDescent="0.2"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</row>
    <row r="1753" spans="2:20" x14ac:dyDescent="0.2"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</row>
    <row r="1754" spans="2:20" x14ac:dyDescent="0.2"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</row>
    <row r="1755" spans="2:20" x14ac:dyDescent="0.2"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</row>
    <row r="1756" spans="2:20" x14ac:dyDescent="0.2"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</row>
    <row r="1757" spans="2:20" x14ac:dyDescent="0.2"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</row>
    <row r="1758" spans="2:20" x14ac:dyDescent="0.2"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</row>
    <row r="1759" spans="2:20" x14ac:dyDescent="0.2"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</row>
    <row r="1760" spans="2:20" x14ac:dyDescent="0.2"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</row>
    <row r="1761" spans="2:20" x14ac:dyDescent="0.2"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</row>
    <row r="1762" spans="2:20" x14ac:dyDescent="0.2"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</row>
    <row r="1763" spans="2:20" x14ac:dyDescent="0.2"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</row>
    <row r="1764" spans="2:20" x14ac:dyDescent="0.2"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</row>
    <row r="1765" spans="2:20" x14ac:dyDescent="0.2"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</row>
    <row r="1766" spans="2:20" x14ac:dyDescent="0.2"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</row>
    <row r="1767" spans="2:20" x14ac:dyDescent="0.2"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</row>
    <row r="1768" spans="2:20" x14ac:dyDescent="0.2"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</row>
    <row r="1769" spans="2:20" x14ac:dyDescent="0.2"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</row>
    <row r="1770" spans="2:20" x14ac:dyDescent="0.2"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</row>
    <row r="1771" spans="2:20" x14ac:dyDescent="0.2"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</row>
    <row r="1772" spans="2:20" x14ac:dyDescent="0.2"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</row>
    <row r="1773" spans="2:20" x14ac:dyDescent="0.2"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</row>
    <row r="1774" spans="2:20" x14ac:dyDescent="0.2"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</row>
    <row r="1775" spans="2:20" x14ac:dyDescent="0.2"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</row>
    <row r="1776" spans="2:20" x14ac:dyDescent="0.2"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</row>
    <row r="1777" spans="2:20" x14ac:dyDescent="0.2"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</row>
    <row r="1778" spans="2:20" x14ac:dyDescent="0.2"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</row>
    <row r="1779" spans="2:20" x14ac:dyDescent="0.2"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</row>
    <row r="1780" spans="2:20" x14ac:dyDescent="0.2"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</row>
    <row r="1781" spans="2:20" x14ac:dyDescent="0.2"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</row>
    <row r="1782" spans="2:20" x14ac:dyDescent="0.2"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</row>
    <row r="1783" spans="2:20" x14ac:dyDescent="0.2"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</row>
    <row r="1784" spans="2:20" x14ac:dyDescent="0.2"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</row>
    <row r="1785" spans="2:20" x14ac:dyDescent="0.2"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</row>
    <row r="1786" spans="2:20" x14ac:dyDescent="0.2"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</row>
    <row r="1787" spans="2:20" x14ac:dyDescent="0.2"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</row>
    <row r="1788" spans="2:20" x14ac:dyDescent="0.2"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</row>
    <row r="1789" spans="2:20" x14ac:dyDescent="0.2"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</row>
    <row r="1790" spans="2:20" x14ac:dyDescent="0.2"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</row>
    <row r="1791" spans="2:20" x14ac:dyDescent="0.2"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</row>
    <row r="1792" spans="2:20" x14ac:dyDescent="0.2"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</row>
    <row r="1793" spans="2:20" x14ac:dyDescent="0.2"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</row>
    <row r="1794" spans="2:20" x14ac:dyDescent="0.2"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</row>
    <row r="1795" spans="2:20" x14ac:dyDescent="0.2"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</row>
    <row r="1796" spans="2:20" x14ac:dyDescent="0.2"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</row>
    <row r="1797" spans="2:20" x14ac:dyDescent="0.2"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</row>
    <row r="1798" spans="2:20" x14ac:dyDescent="0.2"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</row>
    <row r="1799" spans="2:20" x14ac:dyDescent="0.2"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</row>
    <row r="1800" spans="2:20" x14ac:dyDescent="0.2"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</row>
    <row r="1801" spans="2:20" x14ac:dyDescent="0.2"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</row>
    <row r="1802" spans="2:20" x14ac:dyDescent="0.2"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</row>
    <row r="1803" spans="2:20" x14ac:dyDescent="0.2"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</row>
    <row r="1804" spans="2:20" x14ac:dyDescent="0.2"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</row>
    <row r="1805" spans="2:20" x14ac:dyDescent="0.2"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</row>
    <row r="1806" spans="2:20" x14ac:dyDescent="0.2"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</row>
    <row r="1807" spans="2:20" x14ac:dyDescent="0.2"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</row>
    <row r="1808" spans="2:20" x14ac:dyDescent="0.2"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</row>
    <row r="1809" spans="2:20" x14ac:dyDescent="0.2"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</row>
    <row r="1810" spans="2:20" x14ac:dyDescent="0.2"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</row>
    <row r="1811" spans="2:20" x14ac:dyDescent="0.2"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</row>
    <row r="1812" spans="2:20" x14ac:dyDescent="0.2"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</row>
    <row r="1813" spans="2:20" x14ac:dyDescent="0.2"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</row>
    <row r="1814" spans="2:20" x14ac:dyDescent="0.2"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</row>
    <row r="1815" spans="2:20" x14ac:dyDescent="0.2"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</row>
    <row r="1816" spans="2:20" x14ac:dyDescent="0.2"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</row>
    <row r="1817" spans="2:20" x14ac:dyDescent="0.2"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</row>
    <row r="1818" spans="2:20" x14ac:dyDescent="0.2"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</row>
    <row r="1819" spans="2:20" x14ac:dyDescent="0.2"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</row>
    <row r="1820" spans="2:20" x14ac:dyDescent="0.2"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</row>
    <row r="1821" spans="2:20" x14ac:dyDescent="0.2"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</row>
    <row r="1822" spans="2:20" x14ac:dyDescent="0.2"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</row>
    <row r="1823" spans="2:20" x14ac:dyDescent="0.2"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</row>
    <row r="1824" spans="2:20" x14ac:dyDescent="0.2"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</row>
    <row r="1825" spans="2:20" x14ac:dyDescent="0.2"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</row>
    <row r="1826" spans="2:20" x14ac:dyDescent="0.2"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</row>
    <row r="1827" spans="2:20" x14ac:dyDescent="0.2"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</row>
    <row r="1828" spans="2:20" x14ac:dyDescent="0.2"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</row>
    <row r="1829" spans="2:20" x14ac:dyDescent="0.2"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</row>
    <row r="1830" spans="2:20" x14ac:dyDescent="0.2"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</row>
    <row r="1831" spans="2:20" x14ac:dyDescent="0.2"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</row>
    <row r="1832" spans="2:20" x14ac:dyDescent="0.2"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</row>
    <row r="1833" spans="2:20" x14ac:dyDescent="0.2"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</row>
    <row r="1834" spans="2:20" x14ac:dyDescent="0.2"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</row>
    <row r="1835" spans="2:20" x14ac:dyDescent="0.2"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</row>
    <row r="1836" spans="2:20" x14ac:dyDescent="0.2"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</row>
    <row r="1837" spans="2:20" x14ac:dyDescent="0.2"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</row>
    <row r="1838" spans="2:20" x14ac:dyDescent="0.2"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</row>
    <row r="1839" spans="2:20" x14ac:dyDescent="0.2"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</row>
    <row r="1840" spans="2:20" x14ac:dyDescent="0.2"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</row>
    <row r="1841" spans="2:20" x14ac:dyDescent="0.2"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</row>
    <row r="1842" spans="2:20" x14ac:dyDescent="0.2"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</row>
    <row r="1843" spans="2:20" x14ac:dyDescent="0.2"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</row>
    <row r="1844" spans="2:20" x14ac:dyDescent="0.2"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</row>
    <row r="1845" spans="2:20" x14ac:dyDescent="0.2"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</row>
    <row r="1846" spans="2:20" x14ac:dyDescent="0.2"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</row>
    <row r="1847" spans="2:20" x14ac:dyDescent="0.2"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</row>
    <row r="1848" spans="2:20" x14ac:dyDescent="0.2"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</row>
    <row r="1849" spans="2:20" x14ac:dyDescent="0.2"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</row>
    <row r="1850" spans="2:20" x14ac:dyDescent="0.2"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</row>
    <row r="1851" spans="2:20" x14ac:dyDescent="0.2"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</row>
    <row r="1852" spans="2:20" x14ac:dyDescent="0.2"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</row>
    <row r="1853" spans="2:20" x14ac:dyDescent="0.2"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</row>
    <row r="1854" spans="2:20" x14ac:dyDescent="0.2"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</row>
    <row r="1855" spans="2:20" x14ac:dyDescent="0.2"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</row>
    <row r="1856" spans="2:20" x14ac:dyDescent="0.2"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</row>
    <row r="1857" spans="2:20" x14ac:dyDescent="0.2"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</row>
    <row r="1858" spans="2:20" x14ac:dyDescent="0.2"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</row>
    <row r="1859" spans="2:20" x14ac:dyDescent="0.2"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</row>
    <row r="1860" spans="2:20" x14ac:dyDescent="0.2"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</row>
    <row r="1861" spans="2:20" x14ac:dyDescent="0.2"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</row>
    <row r="1862" spans="2:20" x14ac:dyDescent="0.2"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</row>
    <row r="1863" spans="2:20" x14ac:dyDescent="0.2"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</row>
    <row r="1864" spans="2:20" x14ac:dyDescent="0.2"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</row>
    <row r="1865" spans="2:20" x14ac:dyDescent="0.2"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</row>
    <row r="1866" spans="2:20" x14ac:dyDescent="0.2"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</row>
    <row r="1867" spans="2:20" x14ac:dyDescent="0.2"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</row>
    <row r="1868" spans="2:20" x14ac:dyDescent="0.2"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</row>
    <row r="1869" spans="2:20" x14ac:dyDescent="0.2"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</row>
    <row r="1870" spans="2:20" x14ac:dyDescent="0.2"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</row>
    <row r="1871" spans="2:20" x14ac:dyDescent="0.2"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</row>
    <row r="1872" spans="2:20" x14ac:dyDescent="0.2"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</row>
    <row r="1873" spans="2:20" x14ac:dyDescent="0.2"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</row>
    <row r="1874" spans="2:20" x14ac:dyDescent="0.2"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</row>
    <row r="1875" spans="2:20" x14ac:dyDescent="0.2"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</row>
    <row r="1876" spans="2:20" x14ac:dyDescent="0.2"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</row>
    <row r="1877" spans="2:20" x14ac:dyDescent="0.2"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</row>
    <row r="1878" spans="2:20" x14ac:dyDescent="0.2"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</row>
    <row r="1879" spans="2:20" x14ac:dyDescent="0.2"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</row>
    <row r="1880" spans="2:20" x14ac:dyDescent="0.2"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</row>
    <row r="1881" spans="2:20" x14ac:dyDescent="0.2"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</row>
    <row r="1882" spans="2:20" x14ac:dyDescent="0.2"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</row>
    <row r="1883" spans="2:20" x14ac:dyDescent="0.2"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</row>
    <row r="1884" spans="2:20" x14ac:dyDescent="0.2"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</row>
    <row r="1885" spans="2:20" x14ac:dyDescent="0.2"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</row>
    <row r="1886" spans="2:20" x14ac:dyDescent="0.2"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</row>
    <row r="1887" spans="2:20" x14ac:dyDescent="0.2"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</row>
    <row r="1888" spans="2:20" x14ac:dyDescent="0.2"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</row>
    <row r="1889" spans="2:20" x14ac:dyDescent="0.2"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</row>
    <row r="1890" spans="2:20" x14ac:dyDescent="0.2"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</row>
    <row r="1891" spans="2:20" x14ac:dyDescent="0.2"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</row>
    <row r="1892" spans="2:20" x14ac:dyDescent="0.2"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</row>
    <row r="1893" spans="2:20" x14ac:dyDescent="0.2"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</row>
    <row r="1894" spans="2:20" x14ac:dyDescent="0.2"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</row>
    <row r="1895" spans="2:20" x14ac:dyDescent="0.2"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</row>
    <row r="1896" spans="2:20" x14ac:dyDescent="0.2"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</row>
    <row r="1897" spans="2:20" x14ac:dyDescent="0.2"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</row>
    <row r="1898" spans="2:20" x14ac:dyDescent="0.2"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</row>
    <row r="1899" spans="2:20" x14ac:dyDescent="0.2"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</row>
    <row r="1900" spans="2:20" x14ac:dyDescent="0.2"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</row>
    <row r="1901" spans="2:20" x14ac:dyDescent="0.2"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</row>
    <row r="1902" spans="2:20" x14ac:dyDescent="0.2"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</row>
    <row r="1903" spans="2:20" x14ac:dyDescent="0.2"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</row>
    <row r="1904" spans="2:20" x14ac:dyDescent="0.2"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</row>
    <row r="1905" spans="2:20" x14ac:dyDescent="0.2"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</row>
    <row r="1906" spans="2:20" x14ac:dyDescent="0.2"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</row>
    <row r="1907" spans="2:20" x14ac:dyDescent="0.2"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</row>
    <row r="1908" spans="2:20" x14ac:dyDescent="0.2"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</row>
    <row r="1909" spans="2:20" x14ac:dyDescent="0.2"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</row>
    <row r="1910" spans="2:20" x14ac:dyDescent="0.2"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</row>
    <row r="1911" spans="2:20" x14ac:dyDescent="0.2"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</row>
    <row r="1912" spans="2:20" x14ac:dyDescent="0.2"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</row>
    <row r="1913" spans="2:20" x14ac:dyDescent="0.2"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</row>
    <row r="1914" spans="2:20" x14ac:dyDescent="0.2"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</row>
    <row r="1915" spans="2:20" x14ac:dyDescent="0.2"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</row>
    <row r="1916" spans="2:20" x14ac:dyDescent="0.2"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</row>
    <row r="1917" spans="2:20" x14ac:dyDescent="0.2"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</row>
    <row r="1918" spans="2:20" x14ac:dyDescent="0.2"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</row>
    <row r="1919" spans="2:20" x14ac:dyDescent="0.2"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</row>
    <row r="1920" spans="2:20" x14ac:dyDescent="0.2"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</row>
    <row r="1921" spans="2:20" x14ac:dyDescent="0.2"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</row>
    <row r="1922" spans="2:20" x14ac:dyDescent="0.2"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</row>
    <row r="1923" spans="2:20" x14ac:dyDescent="0.2"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</row>
    <row r="1924" spans="2:20" x14ac:dyDescent="0.2"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</row>
    <row r="1925" spans="2:20" x14ac:dyDescent="0.2"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</row>
    <row r="1926" spans="2:20" x14ac:dyDescent="0.2"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</row>
    <row r="1927" spans="2:20" x14ac:dyDescent="0.2"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</row>
    <row r="1928" spans="2:20" x14ac:dyDescent="0.2"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</row>
    <row r="1929" spans="2:20" x14ac:dyDescent="0.2"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</row>
    <row r="1930" spans="2:20" x14ac:dyDescent="0.2"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</row>
    <row r="1931" spans="2:20" x14ac:dyDescent="0.2"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</row>
    <row r="1932" spans="2:20" x14ac:dyDescent="0.2"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</row>
    <row r="1933" spans="2:20" x14ac:dyDescent="0.2"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</row>
    <row r="1934" spans="2:20" x14ac:dyDescent="0.2"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</row>
    <row r="1935" spans="2:20" x14ac:dyDescent="0.2"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</row>
    <row r="1936" spans="2:20" x14ac:dyDescent="0.2"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</row>
    <row r="1937" spans="2:20" x14ac:dyDescent="0.2"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</row>
    <row r="1938" spans="2:20" x14ac:dyDescent="0.2"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</row>
    <row r="1939" spans="2:20" x14ac:dyDescent="0.2"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</row>
    <row r="1940" spans="2:20" x14ac:dyDescent="0.2"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</row>
    <row r="1941" spans="2:20" x14ac:dyDescent="0.2"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</row>
    <row r="1942" spans="2:20" x14ac:dyDescent="0.2"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</row>
    <row r="1943" spans="2:20" x14ac:dyDescent="0.2"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</row>
    <row r="1944" spans="2:20" x14ac:dyDescent="0.2"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</row>
    <row r="1945" spans="2:20" x14ac:dyDescent="0.2"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</row>
    <row r="1946" spans="2:20" x14ac:dyDescent="0.2"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</row>
    <row r="1947" spans="2:20" x14ac:dyDescent="0.2"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</row>
    <row r="1948" spans="2:20" x14ac:dyDescent="0.2"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</row>
    <row r="1949" spans="2:20" x14ac:dyDescent="0.2"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</row>
    <row r="1950" spans="2:20" x14ac:dyDescent="0.2"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</row>
    <row r="1951" spans="2:20" x14ac:dyDescent="0.2"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</row>
    <row r="1952" spans="2:20" x14ac:dyDescent="0.2"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</row>
    <row r="1953" spans="2:20" x14ac:dyDescent="0.2"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</row>
    <row r="1954" spans="2:20" x14ac:dyDescent="0.2"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</row>
    <row r="1955" spans="2:20" x14ac:dyDescent="0.2"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</row>
    <row r="1956" spans="2:20" x14ac:dyDescent="0.2"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</row>
    <row r="1957" spans="2:20" x14ac:dyDescent="0.2"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</row>
    <row r="1958" spans="2:20" x14ac:dyDescent="0.2"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</row>
    <row r="1959" spans="2:20" x14ac:dyDescent="0.2"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</row>
    <row r="1960" spans="2:20" x14ac:dyDescent="0.2"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</row>
    <row r="1961" spans="2:20" x14ac:dyDescent="0.2"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</row>
    <row r="1962" spans="2:20" x14ac:dyDescent="0.2"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</row>
    <row r="1963" spans="2:20" x14ac:dyDescent="0.2"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</row>
    <row r="1964" spans="2:20" x14ac:dyDescent="0.2"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</row>
    <row r="1965" spans="2:20" x14ac:dyDescent="0.2"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</row>
    <row r="1966" spans="2:20" x14ac:dyDescent="0.2"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</row>
    <row r="1967" spans="2:20" x14ac:dyDescent="0.2"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</row>
    <row r="1968" spans="2:20" x14ac:dyDescent="0.2"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</row>
    <row r="1969" spans="2:20" x14ac:dyDescent="0.2"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</row>
    <row r="1970" spans="2:20" x14ac:dyDescent="0.2"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</row>
    <row r="1971" spans="2:20" x14ac:dyDescent="0.2"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</row>
    <row r="1972" spans="2:20" x14ac:dyDescent="0.2"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</row>
    <row r="1973" spans="2:20" x14ac:dyDescent="0.2"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</row>
    <row r="1974" spans="2:20" x14ac:dyDescent="0.2"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</row>
    <row r="1975" spans="2:20" x14ac:dyDescent="0.2"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</row>
    <row r="1976" spans="2:20" x14ac:dyDescent="0.2"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</row>
    <row r="1977" spans="2:20" x14ac:dyDescent="0.2"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</row>
    <row r="1978" spans="2:20" x14ac:dyDescent="0.2"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</row>
    <row r="1979" spans="2:20" x14ac:dyDescent="0.2"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</row>
    <row r="1980" spans="2:20" x14ac:dyDescent="0.2"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</row>
    <row r="1981" spans="2:20" x14ac:dyDescent="0.2"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</row>
    <row r="1982" spans="2:20" x14ac:dyDescent="0.2"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</row>
    <row r="1983" spans="2:20" x14ac:dyDescent="0.2"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</row>
    <row r="1984" spans="2:20" x14ac:dyDescent="0.2"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</row>
    <row r="1985" spans="2:20" x14ac:dyDescent="0.2"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</row>
    <row r="1986" spans="2:20" x14ac:dyDescent="0.2"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</row>
    <row r="1987" spans="2:20" x14ac:dyDescent="0.2"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</row>
    <row r="1988" spans="2:20" x14ac:dyDescent="0.2"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</row>
    <row r="1989" spans="2:20" x14ac:dyDescent="0.2"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</row>
    <row r="1990" spans="2:20" x14ac:dyDescent="0.2"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</row>
    <row r="1991" spans="2:20" x14ac:dyDescent="0.2"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</row>
    <row r="1992" spans="2:20" x14ac:dyDescent="0.2"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</row>
    <row r="1993" spans="2:20" x14ac:dyDescent="0.2"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</row>
    <row r="1994" spans="2:20" x14ac:dyDescent="0.2"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</row>
    <row r="1995" spans="2:20" x14ac:dyDescent="0.2"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</row>
    <row r="1996" spans="2:20" x14ac:dyDescent="0.2"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</row>
    <row r="1997" spans="2:20" x14ac:dyDescent="0.2"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</row>
    <row r="1998" spans="2:20" x14ac:dyDescent="0.2"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</row>
    <row r="1999" spans="2:20" x14ac:dyDescent="0.2"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</row>
    <row r="2000" spans="2:20" x14ac:dyDescent="0.2"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</row>
    <row r="2001" spans="2:20" x14ac:dyDescent="0.2"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</row>
    <row r="2002" spans="2:20" x14ac:dyDescent="0.2"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</row>
    <row r="2003" spans="2:20" x14ac:dyDescent="0.2"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</row>
    <row r="2004" spans="2:20" x14ac:dyDescent="0.2"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</row>
    <row r="2005" spans="2:20" x14ac:dyDescent="0.2"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</row>
    <row r="2006" spans="2:20" x14ac:dyDescent="0.2"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</row>
    <row r="2007" spans="2:20" x14ac:dyDescent="0.2"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</row>
    <row r="2008" spans="2:20" x14ac:dyDescent="0.2"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</row>
    <row r="2009" spans="2:20" x14ac:dyDescent="0.2"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</row>
    <row r="2010" spans="2:20" x14ac:dyDescent="0.2"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</row>
    <row r="2011" spans="2:20" x14ac:dyDescent="0.2"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</row>
    <row r="2012" spans="2:20" x14ac:dyDescent="0.2"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</row>
    <row r="2013" spans="2:20" x14ac:dyDescent="0.2"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</row>
    <row r="2014" spans="2:20" x14ac:dyDescent="0.2"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</row>
    <row r="2015" spans="2:20" x14ac:dyDescent="0.2"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</row>
    <row r="2016" spans="2:20" x14ac:dyDescent="0.2"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</row>
    <row r="2017" spans="2:20" x14ac:dyDescent="0.2"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</row>
    <row r="2018" spans="2:20" x14ac:dyDescent="0.2"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</row>
    <row r="2019" spans="2:20" x14ac:dyDescent="0.2"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</row>
    <row r="2020" spans="2:20" x14ac:dyDescent="0.2"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</row>
    <row r="2021" spans="2:20" x14ac:dyDescent="0.2"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</row>
    <row r="2022" spans="2:20" x14ac:dyDescent="0.2"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</row>
    <row r="2023" spans="2:20" x14ac:dyDescent="0.2"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</row>
    <row r="2024" spans="2:20" x14ac:dyDescent="0.2"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</row>
    <row r="2025" spans="2:20" x14ac:dyDescent="0.2"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</row>
    <row r="2026" spans="2:20" x14ac:dyDescent="0.2"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</row>
    <row r="2027" spans="2:20" x14ac:dyDescent="0.2"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</row>
    <row r="2028" spans="2:20" x14ac:dyDescent="0.2"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</row>
    <row r="2029" spans="2:20" x14ac:dyDescent="0.2"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</row>
    <row r="2030" spans="2:20" x14ac:dyDescent="0.2"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</row>
    <row r="2031" spans="2:20" x14ac:dyDescent="0.2"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</row>
    <row r="2032" spans="2:20" x14ac:dyDescent="0.2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</row>
    <row r="2033" spans="2:20" x14ac:dyDescent="0.2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</row>
    <row r="2034" spans="2:20" x14ac:dyDescent="0.2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</row>
    <row r="2035" spans="2:20" x14ac:dyDescent="0.2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</row>
    <row r="2036" spans="2:20" x14ac:dyDescent="0.2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</row>
    <row r="2037" spans="2:20" x14ac:dyDescent="0.2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</row>
    <row r="2038" spans="2:20" x14ac:dyDescent="0.2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</row>
    <row r="2039" spans="2:20" x14ac:dyDescent="0.2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</row>
    <row r="2040" spans="2:20" x14ac:dyDescent="0.2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</row>
    <row r="2041" spans="2:20" x14ac:dyDescent="0.2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</row>
    <row r="2042" spans="2:20" x14ac:dyDescent="0.2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</row>
    <row r="2043" spans="2:20" x14ac:dyDescent="0.2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</row>
    <row r="2044" spans="2:20" x14ac:dyDescent="0.2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</row>
    <row r="2045" spans="2:20" x14ac:dyDescent="0.2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</row>
    <row r="2046" spans="2:20" x14ac:dyDescent="0.2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</row>
    <row r="2047" spans="2:20" x14ac:dyDescent="0.2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</row>
    <row r="2048" spans="2:20" x14ac:dyDescent="0.2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</row>
    <row r="2049" spans="2:20" x14ac:dyDescent="0.2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</row>
    <row r="2050" spans="2:20" x14ac:dyDescent="0.2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</row>
    <row r="2051" spans="2:20" x14ac:dyDescent="0.2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</row>
    <row r="2052" spans="2:20" x14ac:dyDescent="0.2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</row>
    <row r="2053" spans="2:20" x14ac:dyDescent="0.2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</row>
    <row r="2054" spans="2:20" x14ac:dyDescent="0.2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</row>
    <row r="2055" spans="2:20" x14ac:dyDescent="0.2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</row>
    <row r="2056" spans="2:20" x14ac:dyDescent="0.2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</row>
    <row r="2057" spans="2:20" x14ac:dyDescent="0.2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</row>
    <row r="2058" spans="2:20" x14ac:dyDescent="0.2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</row>
    <row r="2059" spans="2:20" x14ac:dyDescent="0.2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</row>
    <row r="2060" spans="2:20" x14ac:dyDescent="0.2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</row>
    <row r="2061" spans="2:20" x14ac:dyDescent="0.2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</row>
    <row r="2062" spans="2:20" x14ac:dyDescent="0.2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</row>
    <row r="2063" spans="2:20" x14ac:dyDescent="0.2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</row>
    <row r="2064" spans="2:20" x14ac:dyDescent="0.2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</row>
    <row r="2065" spans="2:20" x14ac:dyDescent="0.2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</row>
    <row r="2066" spans="2:20" x14ac:dyDescent="0.2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</row>
    <row r="2067" spans="2:20" x14ac:dyDescent="0.2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</row>
    <row r="2068" spans="2:20" x14ac:dyDescent="0.2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</row>
    <row r="2069" spans="2:20" x14ac:dyDescent="0.2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</row>
    <row r="2070" spans="2:20" x14ac:dyDescent="0.2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</row>
    <row r="2071" spans="2:20" x14ac:dyDescent="0.2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</row>
    <row r="2072" spans="2:20" x14ac:dyDescent="0.2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</row>
    <row r="2073" spans="2:20" x14ac:dyDescent="0.2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</row>
    <row r="2074" spans="2:20" x14ac:dyDescent="0.2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</row>
    <row r="2075" spans="2:20" x14ac:dyDescent="0.2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</row>
    <row r="2076" spans="2:20" x14ac:dyDescent="0.2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</row>
    <row r="2077" spans="2:20" x14ac:dyDescent="0.2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</row>
    <row r="2078" spans="2:20" x14ac:dyDescent="0.2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</row>
    <row r="2079" spans="2:20" x14ac:dyDescent="0.2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</row>
    <row r="2080" spans="2:20" x14ac:dyDescent="0.2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</row>
    <row r="2081" spans="2:20" x14ac:dyDescent="0.2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</row>
    <row r="2082" spans="2:20" x14ac:dyDescent="0.2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</row>
    <row r="2083" spans="2:20" x14ac:dyDescent="0.2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</row>
    <row r="2084" spans="2:20" x14ac:dyDescent="0.2"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</row>
    <row r="2085" spans="2:20" x14ac:dyDescent="0.2"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</row>
    <row r="2086" spans="2:20" x14ac:dyDescent="0.2"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</row>
    <row r="2087" spans="2:20" x14ac:dyDescent="0.2"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</row>
    <row r="2088" spans="2:20" x14ac:dyDescent="0.2"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</row>
    <row r="2089" spans="2:20" x14ac:dyDescent="0.2"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</row>
    <row r="2090" spans="2:20" x14ac:dyDescent="0.2"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</row>
    <row r="2091" spans="2:20" x14ac:dyDescent="0.2"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</row>
    <row r="2092" spans="2:20" x14ac:dyDescent="0.2"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</row>
    <row r="2093" spans="2:20" x14ac:dyDescent="0.2"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</row>
    <row r="2094" spans="2:20" x14ac:dyDescent="0.2"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</row>
    <row r="2095" spans="2:20" x14ac:dyDescent="0.2"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</row>
    <row r="2096" spans="2:20" x14ac:dyDescent="0.2"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</row>
    <row r="2097" spans="2:20" x14ac:dyDescent="0.2"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</row>
    <row r="2098" spans="2:20" x14ac:dyDescent="0.2"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</row>
    <row r="2099" spans="2:20" x14ac:dyDescent="0.2"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</row>
    <row r="2100" spans="2:20" x14ac:dyDescent="0.2"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</row>
    <row r="2101" spans="2:20" x14ac:dyDescent="0.2"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</row>
    <row r="2102" spans="2:20" x14ac:dyDescent="0.2"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</row>
    <row r="2103" spans="2:20" x14ac:dyDescent="0.2"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</row>
    <row r="2104" spans="2:20" x14ac:dyDescent="0.2"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</row>
    <row r="2105" spans="2:20" x14ac:dyDescent="0.2"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</row>
    <row r="2106" spans="2:20" x14ac:dyDescent="0.2"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</row>
    <row r="2107" spans="2:20" x14ac:dyDescent="0.2"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</row>
    <row r="2108" spans="2:20" x14ac:dyDescent="0.2"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</row>
    <row r="2109" spans="2:20" x14ac:dyDescent="0.2"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</row>
    <row r="2110" spans="2:20" x14ac:dyDescent="0.2"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</row>
    <row r="2111" spans="2:20" x14ac:dyDescent="0.2"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</row>
    <row r="2112" spans="2:20" x14ac:dyDescent="0.2"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</row>
    <row r="2113" spans="2:20" x14ac:dyDescent="0.2"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</row>
    <row r="2114" spans="2:20" x14ac:dyDescent="0.2"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</row>
    <row r="2115" spans="2:20" x14ac:dyDescent="0.2"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</row>
    <row r="2116" spans="2:20" x14ac:dyDescent="0.2"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</row>
    <row r="2117" spans="2:20" x14ac:dyDescent="0.2"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</row>
    <row r="2118" spans="2:20" x14ac:dyDescent="0.2"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</row>
    <row r="2119" spans="2:20" x14ac:dyDescent="0.2"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</row>
    <row r="2120" spans="2:20" x14ac:dyDescent="0.2"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</row>
    <row r="2121" spans="2:20" x14ac:dyDescent="0.2"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</row>
    <row r="2122" spans="2:20" x14ac:dyDescent="0.2"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</row>
    <row r="2123" spans="2:20" x14ac:dyDescent="0.2"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</row>
    <row r="2124" spans="2:20" x14ac:dyDescent="0.2"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</row>
    <row r="2125" spans="2:20" x14ac:dyDescent="0.2"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</row>
    <row r="2126" spans="2:20" x14ac:dyDescent="0.2"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</row>
    <row r="2127" spans="2:20" x14ac:dyDescent="0.2"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</row>
    <row r="2128" spans="2:20" x14ac:dyDescent="0.2"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</row>
    <row r="2129" spans="2:20" x14ac:dyDescent="0.2"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</row>
    <row r="2130" spans="2:20" x14ac:dyDescent="0.2"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</row>
    <row r="2131" spans="2:20" x14ac:dyDescent="0.2"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</row>
    <row r="2132" spans="2:20" x14ac:dyDescent="0.2"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</row>
    <row r="2133" spans="2:20" x14ac:dyDescent="0.2"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</row>
    <row r="2134" spans="2:20" x14ac:dyDescent="0.2"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</row>
    <row r="2135" spans="2:20" x14ac:dyDescent="0.2"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</row>
    <row r="2136" spans="2:20" x14ac:dyDescent="0.2"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</row>
    <row r="2137" spans="2:20" x14ac:dyDescent="0.2"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</row>
    <row r="2138" spans="2:20" x14ac:dyDescent="0.2"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</row>
    <row r="2139" spans="2:20" x14ac:dyDescent="0.2"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</row>
    <row r="2140" spans="2:20" x14ac:dyDescent="0.2"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</row>
    <row r="2141" spans="2:20" x14ac:dyDescent="0.2"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</row>
    <row r="2142" spans="2:20" x14ac:dyDescent="0.2"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</row>
    <row r="2143" spans="2:20" x14ac:dyDescent="0.2"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</row>
    <row r="2144" spans="2:20" x14ac:dyDescent="0.2"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</row>
    <row r="2145" spans="2:20" x14ac:dyDescent="0.2"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</row>
    <row r="2146" spans="2:20" x14ac:dyDescent="0.2"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</row>
    <row r="2147" spans="2:20" x14ac:dyDescent="0.2"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</row>
    <row r="2148" spans="2:20" x14ac:dyDescent="0.2"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</row>
    <row r="2149" spans="2:20" x14ac:dyDescent="0.2"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</row>
    <row r="2150" spans="2:20" x14ac:dyDescent="0.2"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</row>
    <row r="2151" spans="2:20" x14ac:dyDescent="0.2"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</row>
    <row r="2152" spans="2:20" x14ac:dyDescent="0.2"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</row>
    <row r="2153" spans="2:20" x14ac:dyDescent="0.2"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</row>
    <row r="2154" spans="2:20" x14ac:dyDescent="0.2"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</row>
    <row r="2155" spans="2:20" x14ac:dyDescent="0.2"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</row>
    <row r="2156" spans="2:20" x14ac:dyDescent="0.2"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</row>
    <row r="2157" spans="2:20" x14ac:dyDescent="0.2"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</row>
    <row r="2158" spans="2:20" x14ac:dyDescent="0.2"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</row>
    <row r="2159" spans="2:20" x14ac:dyDescent="0.2"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</row>
    <row r="2160" spans="2:20" x14ac:dyDescent="0.2"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</row>
    <row r="2161" spans="2:20" x14ac:dyDescent="0.2"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</row>
    <row r="2162" spans="2:20" x14ac:dyDescent="0.2"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</row>
    <row r="2163" spans="2:20" x14ac:dyDescent="0.2"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</row>
    <row r="2164" spans="2:20" x14ac:dyDescent="0.2"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</row>
    <row r="2165" spans="2:20" x14ac:dyDescent="0.2"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</row>
    <row r="2166" spans="2:20" x14ac:dyDescent="0.2"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</row>
    <row r="2167" spans="2:20" x14ac:dyDescent="0.2"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</row>
    <row r="2168" spans="2:20" x14ac:dyDescent="0.2"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</row>
    <row r="2169" spans="2:20" x14ac:dyDescent="0.2"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</row>
    <row r="2170" spans="2:20" x14ac:dyDescent="0.2"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</row>
    <row r="2171" spans="2:20" x14ac:dyDescent="0.2"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</row>
    <row r="2172" spans="2:20" x14ac:dyDescent="0.2"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</row>
    <row r="2173" spans="2:20" x14ac:dyDescent="0.2"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</row>
    <row r="2174" spans="2:20" x14ac:dyDescent="0.2"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</row>
    <row r="2175" spans="2:20" x14ac:dyDescent="0.2"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</row>
    <row r="2176" spans="2:20" x14ac:dyDescent="0.2"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</row>
    <row r="2177" spans="2:20" x14ac:dyDescent="0.2"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</row>
    <row r="2178" spans="2:20" x14ac:dyDescent="0.2"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</row>
    <row r="2179" spans="2:20" x14ac:dyDescent="0.2"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</row>
    <row r="2180" spans="2:20" x14ac:dyDescent="0.2"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</row>
    <row r="2181" spans="2:20" x14ac:dyDescent="0.2"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</row>
    <row r="2182" spans="2:20" x14ac:dyDescent="0.2"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</row>
    <row r="2183" spans="2:20" x14ac:dyDescent="0.2"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</row>
    <row r="2184" spans="2:20" x14ac:dyDescent="0.2"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</row>
    <row r="2185" spans="2:20" x14ac:dyDescent="0.2"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</row>
    <row r="2186" spans="2:20" x14ac:dyDescent="0.2"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</row>
    <row r="2187" spans="2:20" x14ac:dyDescent="0.2"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</row>
    <row r="2188" spans="2:20" x14ac:dyDescent="0.2"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</row>
    <row r="2189" spans="2:20" x14ac:dyDescent="0.2"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</row>
    <row r="2190" spans="2:20" x14ac:dyDescent="0.2"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</row>
    <row r="2191" spans="2:20" x14ac:dyDescent="0.2"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</row>
    <row r="2192" spans="2:20" x14ac:dyDescent="0.2"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</row>
    <row r="2193" spans="2:20" x14ac:dyDescent="0.2"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</row>
    <row r="2194" spans="2:20" x14ac:dyDescent="0.2"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</row>
    <row r="2195" spans="2:20" x14ac:dyDescent="0.2"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</row>
    <row r="2196" spans="2:20" x14ac:dyDescent="0.2"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</row>
    <row r="2197" spans="2:20" x14ac:dyDescent="0.2"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</row>
    <row r="2198" spans="2:20" x14ac:dyDescent="0.2"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</row>
    <row r="2199" spans="2:20" x14ac:dyDescent="0.2"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</row>
    <row r="2200" spans="2:20" x14ac:dyDescent="0.2"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</row>
    <row r="2201" spans="2:20" x14ac:dyDescent="0.2"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</row>
    <row r="2202" spans="2:20" x14ac:dyDescent="0.2"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</row>
    <row r="2203" spans="2:20" x14ac:dyDescent="0.2"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</row>
    <row r="2204" spans="2:20" x14ac:dyDescent="0.2"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</row>
    <row r="2205" spans="2:20" x14ac:dyDescent="0.2"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</row>
    <row r="2206" spans="2:20" x14ac:dyDescent="0.2"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</row>
    <row r="2207" spans="2:20" x14ac:dyDescent="0.2"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</row>
    <row r="2208" spans="2:20" x14ac:dyDescent="0.2"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</row>
    <row r="2209" spans="2:20" x14ac:dyDescent="0.2"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</row>
    <row r="2210" spans="2:20" x14ac:dyDescent="0.2"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</row>
    <row r="2211" spans="2:20" x14ac:dyDescent="0.2"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</row>
    <row r="2212" spans="2:20" x14ac:dyDescent="0.2"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</row>
    <row r="2213" spans="2:20" x14ac:dyDescent="0.2"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</row>
    <row r="2214" spans="2:20" x14ac:dyDescent="0.2"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</row>
    <row r="2215" spans="2:20" x14ac:dyDescent="0.2"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</row>
    <row r="2216" spans="2:20" x14ac:dyDescent="0.2"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</row>
    <row r="2217" spans="2:20" x14ac:dyDescent="0.2"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</row>
    <row r="2218" spans="2:20" x14ac:dyDescent="0.2"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</row>
    <row r="2219" spans="2:20" x14ac:dyDescent="0.2"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</row>
    <row r="2220" spans="2:20" x14ac:dyDescent="0.2"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</row>
    <row r="2221" spans="2:20" x14ac:dyDescent="0.2"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</row>
    <row r="2222" spans="2:20" x14ac:dyDescent="0.2"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</row>
    <row r="2223" spans="2:20" x14ac:dyDescent="0.2"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</row>
    <row r="2224" spans="2:20" x14ac:dyDescent="0.2"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</row>
    <row r="2225" spans="2:20" x14ac:dyDescent="0.2"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</row>
    <row r="2226" spans="2:20" x14ac:dyDescent="0.2"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</row>
    <row r="2227" spans="2:20" x14ac:dyDescent="0.2"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</row>
    <row r="2228" spans="2:20" x14ac:dyDescent="0.2"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</row>
    <row r="2229" spans="2:20" x14ac:dyDescent="0.2"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</row>
    <row r="2230" spans="2:20" x14ac:dyDescent="0.2"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</row>
    <row r="2231" spans="2:20" x14ac:dyDescent="0.2"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</row>
    <row r="2232" spans="2:20" x14ac:dyDescent="0.2"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</row>
    <row r="2233" spans="2:20" x14ac:dyDescent="0.2"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</row>
    <row r="2234" spans="2:20" x14ac:dyDescent="0.2"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</row>
    <row r="2235" spans="2:20" x14ac:dyDescent="0.2"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</row>
    <row r="2236" spans="2:20" x14ac:dyDescent="0.2"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</row>
    <row r="2237" spans="2:20" x14ac:dyDescent="0.2"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</row>
    <row r="2238" spans="2:20" x14ac:dyDescent="0.2"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</row>
    <row r="2239" spans="2:20" x14ac:dyDescent="0.2"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</row>
    <row r="2240" spans="2:20" x14ac:dyDescent="0.2"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</row>
    <row r="2241" spans="2:20" x14ac:dyDescent="0.2"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</row>
    <row r="2242" spans="2:20" x14ac:dyDescent="0.2"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</row>
    <row r="2243" spans="2:20" x14ac:dyDescent="0.2"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</row>
    <row r="2244" spans="2:20" x14ac:dyDescent="0.2"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</row>
    <row r="2245" spans="2:20" x14ac:dyDescent="0.2"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</row>
    <row r="2246" spans="2:20" x14ac:dyDescent="0.2"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</row>
    <row r="2247" spans="2:20" x14ac:dyDescent="0.2"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</row>
    <row r="2248" spans="2:20" x14ac:dyDescent="0.2"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</row>
    <row r="2249" spans="2:20" x14ac:dyDescent="0.2"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</row>
    <row r="2250" spans="2:20" x14ac:dyDescent="0.2"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</row>
    <row r="2251" spans="2:20" x14ac:dyDescent="0.2"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</row>
    <row r="2252" spans="2:20" x14ac:dyDescent="0.2"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</row>
    <row r="2253" spans="2:20" x14ac:dyDescent="0.2"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</row>
    <row r="2254" spans="2:20" x14ac:dyDescent="0.2"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</row>
    <row r="2255" spans="2:20" x14ac:dyDescent="0.2"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</row>
    <row r="2256" spans="2:20" x14ac:dyDescent="0.2"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</row>
    <row r="2257" spans="2:20" x14ac:dyDescent="0.2"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</row>
    <row r="2258" spans="2:20" x14ac:dyDescent="0.2"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</row>
    <row r="2259" spans="2:20" x14ac:dyDescent="0.2"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</row>
    <row r="2260" spans="2:20" x14ac:dyDescent="0.2"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</row>
    <row r="2261" spans="2:20" x14ac:dyDescent="0.2"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</row>
    <row r="2262" spans="2:20" x14ac:dyDescent="0.2"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</row>
    <row r="2263" spans="2:20" x14ac:dyDescent="0.2"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</row>
    <row r="2264" spans="2:20" x14ac:dyDescent="0.2"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</row>
    <row r="2265" spans="2:20" x14ac:dyDescent="0.2"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</row>
    <row r="2266" spans="2:20" x14ac:dyDescent="0.2"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</row>
    <row r="2267" spans="2:20" x14ac:dyDescent="0.2"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</row>
    <row r="2268" spans="2:20" x14ac:dyDescent="0.2"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</row>
    <row r="2269" spans="2:20" x14ac:dyDescent="0.2"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</row>
    <row r="2270" spans="2:20" x14ac:dyDescent="0.2"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</row>
    <row r="2271" spans="2:20" x14ac:dyDescent="0.2"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</row>
    <row r="2272" spans="2:20" x14ac:dyDescent="0.2"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</row>
    <row r="2273" spans="2:20" x14ac:dyDescent="0.2"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</row>
    <row r="2274" spans="2:20" x14ac:dyDescent="0.2"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</row>
    <row r="2275" spans="2:20" x14ac:dyDescent="0.2"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</row>
    <row r="2276" spans="2:20" x14ac:dyDescent="0.2"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</row>
    <row r="2277" spans="2:20" x14ac:dyDescent="0.2"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</row>
    <row r="2278" spans="2:20" x14ac:dyDescent="0.2"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</row>
    <row r="2279" spans="2:20" x14ac:dyDescent="0.2"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</row>
    <row r="2280" spans="2:20" x14ac:dyDescent="0.2"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</row>
    <row r="2281" spans="2:20" x14ac:dyDescent="0.2"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</row>
    <row r="2282" spans="2:20" x14ac:dyDescent="0.2"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</row>
    <row r="2283" spans="2:20" x14ac:dyDescent="0.2"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</row>
    <row r="2284" spans="2:20" x14ac:dyDescent="0.2"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</row>
    <row r="2285" spans="2:20" x14ac:dyDescent="0.2"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</row>
    <row r="2286" spans="2:20" x14ac:dyDescent="0.2"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</row>
    <row r="2287" spans="2:20" x14ac:dyDescent="0.2"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</row>
    <row r="2288" spans="2:20" x14ac:dyDescent="0.2"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</row>
    <row r="2289" spans="2:20" x14ac:dyDescent="0.2"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</row>
    <row r="2290" spans="2:20" x14ac:dyDescent="0.2"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</row>
    <row r="2291" spans="2:20" x14ac:dyDescent="0.2"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</row>
    <row r="2292" spans="2:20" x14ac:dyDescent="0.2"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</row>
    <row r="2293" spans="2:20" x14ac:dyDescent="0.2"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</row>
    <row r="2294" spans="2:20" x14ac:dyDescent="0.2"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</row>
    <row r="2295" spans="2:20" x14ac:dyDescent="0.2"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</row>
    <row r="2296" spans="2:20" x14ac:dyDescent="0.2"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</row>
    <row r="2297" spans="2:20" x14ac:dyDescent="0.2"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</row>
    <row r="2298" spans="2:20" x14ac:dyDescent="0.2"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</row>
    <row r="2299" spans="2:20" x14ac:dyDescent="0.2"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</row>
    <row r="2300" spans="2:20" x14ac:dyDescent="0.2"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</row>
    <row r="2301" spans="2:20" x14ac:dyDescent="0.2"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</row>
    <row r="2302" spans="2:20" x14ac:dyDescent="0.2"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</row>
    <row r="2303" spans="2:20" x14ac:dyDescent="0.2"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</row>
    <row r="2304" spans="2:20" x14ac:dyDescent="0.2"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</row>
    <row r="2305" spans="2:20" x14ac:dyDescent="0.2"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</row>
    <row r="2306" spans="2:20" x14ac:dyDescent="0.2"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</row>
    <row r="2307" spans="2:20" x14ac:dyDescent="0.2"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</row>
    <row r="2308" spans="2:20" x14ac:dyDescent="0.2"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</row>
    <row r="2309" spans="2:20" x14ac:dyDescent="0.2"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</row>
    <row r="2310" spans="2:20" x14ac:dyDescent="0.2"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</row>
    <row r="2311" spans="2:20" x14ac:dyDescent="0.2"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</row>
    <row r="2312" spans="2:20" x14ac:dyDescent="0.2"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</row>
    <row r="2313" spans="2:20" x14ac:dyDescent="0.2"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</row>
    <row r="2314" spans="2:20" x14ac:dyDescent="0.2"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</row>
    <row r="2315" spans="2:20" x14ac:dyDescent="0.2"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</row>
    <row r="2316" spans="2:20" x14ac:dyDescent="0.2"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</row>
    <row r="2317" spans="2:20" x14ac:dyDescent="0.2"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</row>
    <row r="2318" spans="2:20" x14ac:dyDescent="0.2"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</row>
    <row r="2319" spans="2:20" x14ac:dyDescent="0.2"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</row>
    <row r="2320" spans="2:20" x14ac:dyDescent="0.2"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</row>
    <row r="2321" spans="2:20" x14ac:dyDescent="0.2"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</row>
    <row r="2322" spans="2:20" x14ac:dyDescent="0.2"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</row>
    <row r="2323" spans="2:20" x14ac:dyDescent="0.2"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</row>
    <row r="2324" spans="2:20" x14ac:dyDescent="0.2"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</row>
    <row r="2325" spans="2:20" x14ac:dyDescent="0.2"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</row>
    <row r="2326" spans="2:20" x14ac:dyDescent="0.2"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</row>
    <row r="2327" spans="2:20" x14ac:dyDescent="0.2"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</row>
    <row r="2328" spans="2:20" x14ac:dyDescent="0.2"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</row>
    <row r="2329" spans="2:20" x14ac:dyDescent="0.2"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</row>
    <row r="2330" spans="2:20" x14ac:dyDescent="0.2"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</row>
    <row r="2331" spans="2:20" x14ac:dyDescent="0.2"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</row>
    <row r="2332" spans="2:20" x14ac:dyDescent="0.2"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</row>
    <row r="2333" spans="2:20" x14ac:dyDescent="0.2"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</row>
    <row r="2334" spans="2:20" x14ac:dyDescent="0.2"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</row>
    <row r="2335" spans="2:20" x14ac:dyDescent="0.2"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</row>
    <row r="2336" spans="2:20" x14ac:dyDescent="0.2"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</row>
    <row r="2337" spans="2:20" x14ac:dyDescent="0.2"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</row>
    <row r="2338" spans="2:20" x14ac:dyDescent="0.2"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</row>
    <row r="2339" spans="2:20" x14ac:dyDescent="0.2"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</row>
    <row r="2340" spans="2:20" x14ac:dyDescent="0.2"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</row>
    <row r="2341" spans="2:20" x14ac:dyDescent="0.2"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</row>
    <row r="2342" spans="2:20" x14ac:dyDescent="0.2"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</row>
    <row r="2343" spans="2:20" x14ac:dyDescent="0.2"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</row>
    <row r="2344" spans="2:20" x14ac:dyDescent="0.2"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</row>
    <row r="2345" spans="2:20" x14ac:dyDescent="0.2"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</row>
    <row r="2346" spans="2:20" x14ac:dyDescent="0.2"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</row>
    <row r="2347" spans="2:20" x14ac:dyDescent="0.2"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</row>
    <row r="2348" spans="2:20" x14ac:dyDescent="0.2"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</row>
    <row r="2349" spans="2:20" x14ac:dyDescent="0.2"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</row>
    <row r="2350" spans="2:20" x14ac:dyDescent="0.2"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</row>
    <row r="2351" spans="2:20" x14ac:dyDescent="0.2"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</row>
    <row r="2352" spans="2:20" x14ac:dyDescent="0.2"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</row>
    <row r="2353" spans="2:20" x14ac:dyDescent="0.2"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</row>
    <row r="2354" spans="2:20" x14ac:dyDescent="0.2"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</row>
    <row r="2355" spans="2:20" x14ac:dyDescent="0.2"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</row>
    <row r="2356" spans="2:20" x14ac:dyDescent="0.2"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</row>
    <row r="2357" spans="2:20" x14ac:dyDescent="0.2"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</row>
    <row r="2358" spans="2:20" x14ac:dyDescent="0.2"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</row>
    <row r="2359" spans="2:20" x14ac:dyDescent="0.2"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</row>
    <row r="2360" spans="2:20" x14ac:dyDescent="0.2"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</row>
    <row r="2361" spans="2:20" x14ac:dyDescent="0.2"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</row>
    <row r="2362" spans="2:20" x14ac:dyDescent="0.2"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</row>
    <row r="2363" spans="2:20" x14ac:dyDescent="0.2"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</row>
    <row r="2364" spans="2:20" x14ac:dyDescent="0.2"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</row>
    <row r="2365" spans="2:20" x14ac:dyDescent="0.2"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</row>
    <row r="2366" spans="2:20" x14ac:dyDescent="0.2"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</row>
    <row r="2367" spans="2:20" x14ac:dyDescent="0.2"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</row>
    <row r="2368" spans="2:20" x14ac:dyDescent="0.2"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</row>
    <row r="2369" spans="2:20" x14ac:dyDescent="0.2"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</row>
    <row r="2370" spans="2:20" x14ac:dyDescent="0.2"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</row>
    <row r="2371" spans="2:20" x14ac:dyDescent="0.2"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</row>
    <row r="2372" spans="2:20" x14ac:dyDescent="0.2"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</row>
    <row r="2373" spans="2:20" x14ac:dyDescent="0.2"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</row>
    <row r="2374" spans="2:20" x14ac:dyDescent="0.2"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</row>
    <row r="2375" spans="2:20" x14ac:dyDescent="0.2"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</row>
    <row r="2376" spans="2:20" x14ac:dyDescent="0.2"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</row>
    <row r="2377" spans="2:20" x14ac:dyDescent="0.2"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</row>
    <row r="2378" spans="2:20" x14ac:dyDescent="0.2"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</row>
    <row r="2379" spans="2:20" x14ac:dyDescent="0.2"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</row>
    <row r="2380" spans="2:20" x14ac:dyDescent="0.2"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</row>
    <row r="2381" spans="2:20" x14ac:dyDescent="0.2"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</row>
    <row r="2382" spans="2:20" x14ac:dyDescent="0.2"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</row>
    <row r="2383" spans="2:20" x14ac:dyDescent="0.2"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</row>
    <row r="2384" spans="2:20" x14ac:dyDescent="0.2"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</row>
    <row r="2385" spans="2:20" x14ac:dyDescent="0.2"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</row>
    <row r="2386" spans="2:20" x14ac:dyDescent="0.2"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</row>
    <row r="2387" spans="2:20" x14ac:dyDescent="0.2"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</row>
    <row r="2388" spans="2:20" x14ac:dyDescent="0.2"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</row>
    <row r="2389" spans="2:20" x14ac:dyDescent="0.2"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</row>
    <row r="2390" spans="2:20" x14ac:dyDescent="0.2"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</row>
    <row r="2391" spans="2:20" x14ac:dyDescent="0.2"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</row>
    <row r="2392" spans="2:20" x14ac:dyDescent="0.2"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</row>
    <row r="2393" spans="2:20" x14ac:dyDescent="0.2"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</row>
    <row r="2394" spans="2:20" x14ac:dyDescent="0.2"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</row>
    <row r="2395" spans="2:20" x14ac:dyDescent="0.2"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</row>
    <row r="2396" spans="2:20" x14ac:dyDescent="0.2"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</row>
    <row r="2397" spans="2:20" x14ac:dyDescent="0.2"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</row>
    <row r="2398" spans="2:20" x14ac:dyDescent="0.2"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</row>
    <row r="2399" spans="2:20" x14ac:dyDescent="0.2"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</row>
    <row r="2400" spans="2:20" x14ac:dyDescent="0.2"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</row>
    <row r="2401" spans="2:20" x14ac:dyDescent="0.2"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</row>
    <row r="2402" spans="2:20" x14ac:dyDescent="0.2"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</row>
    <row r="2403" spans="2:20" x14ac:dyDescent="0.2"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</row>
    <row r="2404" spans="2:20" x14ac:dyDescent="0.2"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</row>
    <row r="2405" spans="2:20" x14ac:dyDescent="0.2"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</row>
    <row r="2406" spans="2:20" x14ac:dyDescent="0.2"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</row>
    <row r="2407" spans="2:20" x14ac:dyDescent="0.2"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</row>
    <row r="2408" spans="2:20" x14ac:dyDescent="0.2"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</row>
    <row r="2409" spans="2:20" x14ac:dyDescent="0.2"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</row>
    <row r="2410" spans="2:20" x14ac:dyDescent="0.2"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</row>
    <row r="2411" spans="2:20" x14ac:dyDescent="0.2"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</row>
    <row r="2412" spans="2:20" x14ac:dyDescent="0.2"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</row>
    <row r="2413" spans="2:20" x14ac:dyDescent="0.2"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</row>
    <row r="2414" spans="2:20" x14ac:dyDescent="0.2"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</row>
    <row r="2415" spans="2:20" x14ac:dyDescent="0.2"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</row>
    <row r="2416" spans="2:20" x14ac:dyDescent="0.2"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</row>
    <row r="2417" spans="2:20" x14ac:dyDescent="0.2"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</row>
    <row r="2418" spans="2:20" x14ac:dyDescent="0.2"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</row>
    <row r="2419" spans="2:20" x14ac:dyDescent="0.2"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</row>
    <row r="2420" spans="2:20" x14ac:dyDescent="0.2"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</row>
    <row r="2421" spans="2:20" x14ac:dyDescent="0.2"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</row>
    <row r="2422" spans="2:20" x14ac:dyDescent="0.2"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</row>
    <row r="2423" spans="2:20" x14ac:dyDescent="0.2"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</row>
    <row r="2424" spans="2:20" x14ac:dyDescent="0.2"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</row>
    <row r="2425" spans="2:20" x14ac:dyDescent="0.2"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</row>
    <row r="2426" spans="2:20" x14ac:dyDescent="0.2"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</row>
    <row r="2427" spans="2:20" x14ac:dyDescent="0.2"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</row>
    <row r="2428" spans="2:20" x14ac:dyDescent="0.2"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</row>
    <row r="2429" spans="2:20" x14ac:dyDescent="0.2"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</row>
    <row r="2430" spans="2:20" x14ac:dyDescent="0.2"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</row>
    <row r="2431" spans="2:20" x14ac:dyDescent="0.2"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</row>
    <row r="2432" spans="2:20" x14ac:dyDescent="0.2"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</row>
    <row r="2433" spans="2:20" x14ac:dyDescent="0.2"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</row>
    <row r="2434" spans="2:20" x14ac:dyDescent="0.2"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</row>
    <row r="2435" spans="2:20" x14ac:dyDescent="0.2"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</row>
    <row r="2436" spans="2:20" x14ac:dyDescent="0.2"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</row>
    <row r="2437" spans="2:20" x14ac:dyDescent="0.2"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</row>
    <row r="2438" spans="2:20" x14ac:dyDescent="0.2"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</row>
    <row r="2439" spans="2:20" x14ac:dyDescent="0.2"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</row>
    <row r="2440" spans="2:20" x14ac:dyDescent="0.2"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</row>
    <row r="2441" spans="2:20" x14ac:dyDescent="0.2"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</row>
    <row r="2442" spans="2:20" x14ac:dyDescent="0.2"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</row>
    <row r="2443" spans="2:20" x14ac:dyDescent="0.2"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</row>
    <row r="2444" spans="2:20" x14ac:dyDescent="0.2"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</row>
    <row r="2445" spans="2:20" x14ac:dyDescent="0.2"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</row>
    <row r="2446" spans="2:20" x14ac:dyDescent="0.2"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</row>
    <row r="2447" spans="2:20" x14ac:dyDescent="0.2"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</row>
    <row r="2448" spans="2:20" x14ac:dyDescent="0.2"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</row>
    <row r="2449" spans="2:20" x14ac:dyDescent="0.2"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</row>
    <row r="2450" spans="2:20" x14ac:dyDescent="0.2"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</row>
    <row r="2451" spans="2:20" x14ac:dyDescent="0.2"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</row>
    <row r="2452" spans="2:20" x14ac:dyDescent="0.2"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</row>
    <row r="2453" spans="2:20" x14ac:dyDescent="0.2"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</row>
    <row r="2454" spans="2:20" x14ac:dyDescent="0.2"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</row>
    <row r="2455" spans="2:20" x14ac:dyDescent="0.2"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</row>
    <row r="2456" spans="2:20" x14ac:dyDescent="0.2"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</row>
    <row r="2457" spans="2:20" x14ac:dyDescent="0.2"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</row>
    <row r="2458" spans="2:20" x14ac:dyDescent="0.2"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</row>
    <row r="2459" spans="2:20" x14ac:dyDescent="0.2"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</row>
    <row r="2460" spans="2:20" x14ac:dyDescent="0.2"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</row>
    <row r="2461" spans="2:20" x14ac:dyDescent="0.2"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</row>
    <row r="2462" spans="2:20" x14ac:dyDescent="0.2"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</row>
    <row r="2463" spans="2:20" x14ac:dyDescent="0.2"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</row>
    <row r="2464" spans="2:20" x14ac:dyDescent="0.2"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</row>
    <row r="2465" spans="2:20" x14ac:dyDescent="0.2"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</row>
    <row r="2466" spans="2:20" x14ac:dyDescent="0.2"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</row>
    <row r="2467" spans="2:20" x14ac:dyDescent="0.2"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</row>
    <row r="2468" spans="2:20" x14ac:dyDescent="0.2"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</row>
    <row r="2469" spans="2:20" x14ac:dyDescent="0.2"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</row>
    <row r="2470" spans="2:20" x14ac:dyDescent="0.2"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</row>
    <row r="2471" spans="2:20" x14ac:dyDescent="0.2"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</row>
    <row r="2472" spans="2:20" x14ac:dyDescent="0.2"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</row>
    <row r="2473" spans="2:20" x14ac:dyDescent="0.2"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</row>
    <row r="2474" spans="2:20" x14ac:dyDescent="0.2"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</row>
    <row r="2475" spans="2:20" x14ac:dyDescent="0.2"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</row>
    <row r="2476" spans="2:20" x14ac:dyDescent="0.2"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</row>
    <row r="2477" spans="2:20" x14ac:dyDescent="0.2"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</row>
    <row r="2478" spans="2:20" x14ac:dyDescent="0.2"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</row>
    <row r="2479" spans="2:20" x14ac:dyDescent="0.2"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</row>
    <row r="2480" spans="2:20" x14ac:dyDescent="0.2"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</row>
    <row r="2481" spans="2:20" x14ac:dyDescent="0.2"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</row>
    <row r="2482" spans="2:20" x14ac:dyDescent="0.2"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</row>
    <row r="2483" spans="2:20" x14ac:dyDescent="0.2"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</row>
    <row r="2484" spans="2:20" x14ac:dyDescent="0.2"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</row>
    <row r="2485" spans="2:20" x14ac:dyDescent="0.2"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</row>
    <row r="2486" spans="2:20" x14ac:dyDescent="0.2"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</row>
    <row r="2487" spans="2:20" x14ac:dyDescent="0.2"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</row>
    <row r="2488" spans="2:20" x14ac:dyDescent="0.2"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</row>
    <row r="2489" spans="2:20" x14ac:dyDescent="0.2"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</row>
    <row r="2490" spans="2:20" x14ac:dyDescent="0.2"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</row>
    <row r="2491" spans="2:20" x14ac:dyDescent="0.2"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</row>
    <row r="2492" spans="2:20" x14ac:dyDescent="0.2"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</row>
    <row r="2493" spans="2:20" x14ac:dyDescent="0.2"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</row>
    <row r="2494" spans="2:20" x14ac:dyDescent="0.2"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</row>
    <row r="2495" spans="2:20" x14ac:dyDescent="0.2"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</row>
    <row r="2496" spans="2:20" x14ac:dyDescent="0.2"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</row>
    <row r="2497" spans="2:20" x14ac:dyDescent="0.2"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</row>
    <row r="2498" spans="2:20" x14ac:dyDescent="0.2"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</row>
    <row r="2499" spans="2:20" x14ac:dyDescent="0.2"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</row>
    <row r="2500" spans="2:20" x14ac:dyDescent="0.2"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</row>
    <row r="2501" spans="2:20" x14ac:dyDescent="0.2"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</row>
    <row r="2502" spans="2:20" x14ac:dyDescent="0.2"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</row>
    <row r="2503" spans="2:20" x14ac:dyDescent="0.2"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</row>
    <row r="2504" spans="2:20" x14ac:dyDescent="0.2"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</row>
    <row r="2505" spans="2:20" x14ac:dyDescent="0.2"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</row>
    <row r="2506" spans="2:20" x14ac:dyDescent="0.2"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</row>
    <row r="2507" spans="2:20" x14ac:dyDescent="0.2"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</row>
    <row r="2508" spans="2:20" x14ac:dyDescent="0.2"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</row>
    <row r="2509" spans="2:20" x14ac:dyDescent="0.2"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</row>
    <row r="2510" spans="2:20" x14ac:dyDescent="0.2"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</row>
    <row r="2511" spans="2:20" x14ac:dyDescent="0.2"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</row>
    <row r="2512" spans="2:20" x14ac:dyDescent="0.2"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</row>
    <row r="2513" spans="2:20" x14ac:dyDescent="0.2"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</row>
    <row r="2514" spans="2:20" x14ac:dyDescent="0.2"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</row>
    <row r="2515" spans="2:20" x14ac:dyDescent="0.2"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</row>
    <row r="2516" spans="2:20" x14ac:dyDescent="0.2"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</row>
    <row r="2517" spans="2:20" x14ac:dyDescent="0.2"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</row>
    <row r="2518" spans="2:20" x14ac:dyDescent="0.2"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</row>
    <row r="2519" spans="2:20" x14ac:dyDescent="0.2"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</row>
    <row r="2520" spans="2:20" x14ac:dyDescent="0.2"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</row>
    <row r="2521" spans="2:20" x14ac:dyDescent="0.2"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</row>
    <row r="2522" spans="2:20" x14ac:dyDescent="0.2"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</row>
    <row r="2523" spans="2:20" x14ac:dyDescent="0.2"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</row>
    <row r="2524" spans="2:20" x14ac:dyDescent="0.2"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</row>
    <row r="2525" spans="2:20" x14ac:dyDescent="0.2"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</row>
    <row r="2526" spans="2:20" x14ac:dyDescent="0.2"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</row>
    <row r="2527" spans="2:20" x14ac:dyDescent="0.2"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</row>
    <row r="2528" spans="2:20" x14ac:dyDescent="0.2"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</row>
    <row r="2529" spans="2:20" x14ac:dyDescent="0.2"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</row>
    <row r="2530" spans="2:20" x14ac:dyDescent="0.2"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</row>
    <row r="2531" spans="2:20" x14ac:dyDescent="0.2"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</row>
    <row r="2532" spans="2:20" x14ac:dyDescent="0.2"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</row>
    <row r="2533" spans="2:20" x14ac:dyDescent="0.2"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</row>
    <row r="2534" spans="2:20" x14ac:dyDescent="0.2"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</row>
    <row r="2535" spans="2:20" x14ac:dyDescent="0.2"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</row>
    <row r="2536" spans="2:20" x14ac:dyDescent="0.2"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</row>
    <row r="2537" spans="2:20" x14ac:dyDescent="0.2"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</row>
    <row r="2538" spans="2:20" x14ac:dyDescent="0.2"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</row>
    <row r="2539" spans="2:20" x14ac:dyDescent="0.2"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</row>
    <row r="2540" spans="2:20" x14ac:dyDescent="0.2"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</row>
    <row r="2541" spans="2:20" x14ac:dyDescent="0.2"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</row>
    <row r="2542" spans="2:20" x14ac:dyDescent="0.2"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</row>
    <row r="2543" spans="2:20" x14ac:dyDescent="0.2"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</row>
    <row r="2544" spans="2:20" x14ac:dyDescent="0.2"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</row>
    <row r="2545" spans="2:20" x14ac:dyDescent="0.2"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</row>
    <row r="2546" spans="2:20" x14ac:dyDescent="0.2"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</row>
    <row r="2547" spans="2:20" x14ac:dyDescent="0.2"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</row>
    <row r="2548" spans="2:20" x14ac:dyDescent="0.2"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</row>
    <row r="2549" spans="2:20" x14ac:dyDescent="0.2"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</row>
    <row r="2550" spans="2:20" x14ac:dyDescent="0.2"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</row>
    <row r="2551" spans="2:20" x14ac:dyDescent="0.2"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</row>
    <row r="2552" spans="2:20" x14ac:dyDescent="0.2"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</row>
    <row r="2553" spans="2:20" x14ac:dyDescent="0.2"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</row>
    <row r="2554" spans="2:20" x14ac:dyDescent="0.2"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</row>
    <row r="2555" spans="2:20" x14ac:dyDescent="0.2"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</row>
    <row r="2556" spans="2:20" x14ac:dyDescent="0.2"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</row>
    <row r="2557" spans="2:20" x14ac:dyDescent="0.2"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</row>
    <row r="2558" spans="2:20" x14ac:dyDescent="0.2"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</row>
    <row r="2559" spans="2:20" x14ac:dyDescent="0.2"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</row>
    <row r="2560" spans="2:20" x14ac:dyDescent="0.2"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</row>
    <row r="2561" spans="2:20" x14ac:dyDescent="0.2"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</row>
    <row r="2562" spans="2:20" x14ac:dyDescent="0.2"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</row>
    <row r="2563" spans="2:20" x14ac:dyDescent="0.2"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</row>
    <row r="2564" spans="2:20" x14ac:dyDescent="0.2"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</row>
    <row r="2565" spans="2:20" x14ac:dyDescent="0.2"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</row>
    <row r="2566" spans="2:20" x14ac:dyDescent="0.2"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</row>
    <row r="2567" spans="2:20" x14ac:dyDescent="0.2"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</row>
    <row r="2568" spans="2:20" x14ac:dyDescent="0.2"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</row>
    <row r="2569" spans="2:20" x14ac:dyDescent="0.2"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</row>
    <row r="2570" spans="2:20" x14ac:dyDescent="0.2"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</row>
    <row r="2571" spans="2:20" x14ac:dyDescent="0.2"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</row>
    <row r="2572" spans="2:20" x14ac:dyDescent="0.2"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</row>
    <row r="2573" spans="2:20" x14ac:dyDescent="0.2"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</row>
    <row r="2574" spans="2:20" x14ac:dyDescent="0.2"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</row>
    <row r="2575" spans="2:20" x14ac:dyDescent="0.2"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</row>
    <row r="2576" spans="2:20" x14ac:dyDescent="0.2"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</row>
    <row r="2577" spans="2:20" x14ac:dyDescent="0.2"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</row>
    <row r="2578" spans="2:20" x14ac:dyDescent="0.2"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</row>
    <row r="2579" spans="2:20" x14ac:dyDescent="0.2"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</row>
    <row r="2580" spans="2:20" x14ac:dyDescent="0.2"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</row>
    <row r="2581" spans="2:20" x14ac:dyDescent="0.2"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</row>
    <row r="2582" spans="2:20" x14ac:dyDescent="0.2"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</row>
    <row r="2583" spans="2:20" x14ac:dyDescent="0.2"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</row>
    <row r="2584" spans="2:20" x14ac:dyDescent="0.2"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</row>
    <row r="2585" spans="2:20" x14ac:dyDescent="0.2"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</row>
    <row r="2586" spans="2:20" x14ac:dyDescent="0.2"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</row>
    <row r="2587" spans="2:20" x14ac:dyDescent="0.2"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</row>
    <row r="2588" spans="2:20" x14ac:dyDescent="0.2"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</row>
    <row r="2589" spans="2:20" x14ac:dyDescent="0.2"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</row>
    <row r="2590" spans="2:20" x14ac:dyDescent="0.2"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</row>
    <row r="2591" spans="2:20" x14ac:dyDescent="0.2"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</row>
    <row r="2592" spans="2:20" x14ac:dyDescent="0.2"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</row>
    <row r="2593" spans="2:20" x14ac:dyDescent="0.2"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</row>
    <row r="2594" spans="2:20" x14ac:dyDescent="0.2"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</row>
    <row r="2595" spans="2:20" x14ac:dyDescent="0.2"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</row>
    <row r="2596" spans="2:20" x14ac:dyDescent="0.2"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</row>
    <row r="2597" spans="2:20" x14ac:dyDescent="0.2"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</row>
    <row r="2598" spans="2:20" x14ac:dyDescent="0.2"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</row>
    <row r="2599" spans="2:20" x14ac:dyDescent="0.2"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</row>
    <row r="2600" spans="2:20" x14ac:dyDescent="0.2"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</row>
    <row r="2601" spans="2:20" x14ac:dyDescent="0.2"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</row>
    <row r="2602" spans="2:20" x14ac:dyDescent="0.2"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</row>
    <row r="2603" spans="2:20" x14ac:dyDescent="0.2"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</row>
    <row r="2604" spans="2:20" x14ac:dyDescent="0.2"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</row>
    <row r="2605" spans="2:20" x14ac:dyDescent="0.2"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</row>
    <row r="2606" spans="2:20" x14ac:dyDescent="0.2"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</row>
    <row r="2607" spans="2:20" x14ac:dyDescent="0.2"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</row>
    <row r="2608" spans="2:20" x14ac:dyDescent="0.2"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</row>
    <row r="2609" spans="2:20" x14ac:dyDescent="0.2"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</row>
    <row r="2610" spans="2:20" x14ac:dyDescent="0.2"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</row>
    <row r="2611" spans="2:20" x14ac:dyDescent="0.2"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</row>
    <row r="2612" spans="2:20" x14ac:dyDescent="0.2"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</row>
    <row r="2613" spans="2:20" x14ac:dyDescent="0.2"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</row>
    <row r="2614" spans="2:20" x14ac:dyDescent="0.2"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</row>
    <row r="2615" spans="2:20" x14ac:dyDescent="0.2"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</row>
    <row r="2616" spans="2:20" x14ac:dyDescent="0.2"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</row>
    <row r="2617" spans="2:20" x14ac:dyDescent="0.2"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</row>
    <row r="2618" spans="2:20" x14ac:dyDescent="0.2"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</row>
    <row r="2619" spans="2:20" x14ac:dyDescent="0.2"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</row>
    <row r="2620" spans="2:20" x14ac:dyDescent="0.2"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</row>
    <row r="2621" spans="2:20" x14ac:dyDescent="0.2"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</row>
    <row r="2622" spans="2:20" x14ac:dyDescent="0.2"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</row>
    <row r="2623" spans="2:20" x14ac:dyDescent="0.2"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</row>
    <row r="2624" spans="2:20" x14ac:dyDescent="0.2"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</row>
    <row r="2625" spans="2:20" x14ac:dyDescent="0.2"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</row>
    <row r="2626" spans="2:20" x14ac:dyDescent="0.2"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</row>
    <row r="2627" spans="2:20" x14ac:dyDescent="0.2"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</row>
    <row r="2628" spans="2:20" x14ac:dyDescent="0.2"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</row>
    <row r="2629" spans="2:20" x14ac:dyDescent="0.2"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</row>
    <row r="2630" spans="2:20" x14ac:dyDescent="0.2"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</row>
    <row r="2631" spans="2:20" x14ac:dyDescent="0.2"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</row>
    <row r="2632" spans="2:20" x14ac:dyDescent="0.2"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</row>
    <row r="2633" spans="2:20" x14ac:dyDescent="0.2"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</row>
    <row r="2634" spans="2:20" x14ac:dyDescent="0.2"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</row>
    <row r="2635" spans="2:20" x14ac:dyDescent="0.2"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</row>
    <row r="2636" spans="2:20" x14ac:dyDescent="0.2"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</row>
    <row r="2637" spans="2:20" x14ac:dyDescent="0.2"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</row>
    <row r="2638" spans="2:20" x14ac:dyDescent="0.2"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</row>
    <row r="2639" spans="2:20" x14ac:dyDescent="0.2"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</row>
    <row r="2640" spans="2:20" x14ac:dyDescent="0.2"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</row>
    <row r="2641" spans="2:20" x14ac:dyDescent="0.2"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</row>
    <row r="2642" spans="2:20" x14ac:dyDescent="0.2"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</row>
    <row r="2643" spans="2:20" x14ac:dyDescent="0.2"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</row>
    <row r="2644" spans="2:20" x14ac:dyDescent="0.2"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</row>
    <row r="2645" spans="2:20" x14ac:dyDescent="0.2"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</row>
    <row r="2646" spans="2:20" x14ac:dyDescent="0.2"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</row>
    <row r="2647" spans="2:20" x14ac:dyDescent="0.2"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</row>
    <row r="2648" spans="2:20" x14ac:dyDescent="0.2"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</row>
    <row r="2649" spans="2:20" x14ac:dyDescent="0.2"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</row>
    <row r="2650" spans="2:20" x14ac:dyDescent="0.2"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</row>
    <row r="2651" spans="2:20" x14ac:dyDescent="0.2"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</row>
    <row r="2652" spans="2:20" x14ac:dyDescent="0.2"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</row>
    <row r="2653" spans="2:20" x14ac:dyDescent="0.2"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</row>
    <row r="2654" spans="2:20" x14ac:dyDescent="0.2"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</row>
    <row r="2655" spans="2:20" x14ac:dyDescent="0.2"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</row>
    <row r="2656" spans="2:20" x14ac:dyDescent="0.2"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</row>
    <row r="2657" spans="2:20" x14ac:dyDescent="0.2"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</row>
    <row r="2658" spans="2:20" x14ac:dyDescent="0.2"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</row>
    <row r="2659" spans="2:20" x14ac:dyDescent="0.2"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</row>
    <row r="2660" spans="2:20" x14ac:dyDescent="0.2"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</row>
    <row r="2661" spans="2:20" x14ac:dyDescent="0.2"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</row>
    <row r="2662" spans="2:20" x14ac:dyDescent="0.2"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</row>
    <row r="2663" spans="2:20" x14ac:dyDescent="0.2"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</row>
    <row r="2664" spans="2:20" x14ac:dyDescent="0.2"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</row>
    <row r="2665" spans="2:20" x14ac:dyDescent="0.2"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</row>
    <row r="2666" spans="2:20" x14ac:dyDescent="0.2"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</row>
    <row r="2667" spans="2:20" x14ac:dyDescent="0.2"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</row>
    <row r="2668" spans="2:20" x14ac:dyDescent="0.2"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</row>
    <row r="2669" spans="2:20" x14ac:dyDescent="0.2"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</row>
    <row r="2670" spans="2:20" x14ac:dyDescent="0.2"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</row>
    <row r="2671" spans="2:20" x14ac:dyDescent="0.2"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</row>
    <row r="2672" spans="2:20" x14ac:dyDescent="0.2"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</row>
    <row r="2673" spans="2:20" x14ac:dyDescent="0.2"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</row>
    <row r="2674" spans="2:20" x14ac:dyDescent="0.2"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</row>
    <row r="2675" spans="2:20" x14ac:dyDescent="0.2"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</row>
    <row r="2676" spans="2:20" x14ac:dyDescent="0.2"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</row>
    <row r="2677" spans="2:20" x14ac:dyDescent="0.2"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</row>
    <row r="2678" spans="2:20" x14ac:dyDescent="0.2"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</row>
    <row r="2679" spans="2:20" x14ac:dyDescent="0.2"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</row>
    <row r="2680" spans="2:20" x14ac:dyDescent="0.2"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</row>
    <row r="2681" spans="2:20" x14ac:dyDescent="0.2"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</row>
    <row r="2682" spans="2:20" x14ac:dyDescent="0.2"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</row>
    <row r="2683" spans="2:20" x14ac:dyDescent="0.2"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</row>
    <row r="2684" spans="2:20" x14ac:dyDescent="0.2"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</row>
    <row r="2685" spans="2:20" x14ac:dyDescent="0.2"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</row>
    <row r="2686" spans="2:20" x14ac:dyDescent="0.2"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</row>
    <row r="2687" spans="2:20" x14ac:dyDescent="0.2"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</row>
    <row r="2688" spans="2:20" x14ac:dyDescent="0.2"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</row>
    <row r="2689" spans="2:20" x14ac:dyDescent="0.2"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</row>
    <row r="2690" spans="2:20" x14ac:dyDescent="0.2"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</row>
    <row r="2691" spans="2:20" x14ac:dyDescent="0.2"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</row>
    <row r="2692" spans="2:20" x14ac:dyDescent="0.2"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</row>
    <row r="2693" spans="2:20" x14ac:dyDescent="0.2"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</row>
    <row r="2694" spans="2:20" x14ac:dyDescent="0.2"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</row>
    <row r="2695" spans="2:20" x14ac:dyDescent="0.2"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</row>
    <row r="2696" spans="2:20" x14ac:dyDescent="0.2"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</row>
    <row r="2697" spans="2:20" x14ac:dyDescent="0.2"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</row>
    <row r="2698" spans="2:20" x14ac:dyDescent="0.2"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</row>
    <row r="2699" spans="2:20" x14ac:dyDescent="0.2"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</row>
    <row r="2700" spans="2:20" x14ac:dyDescent="0.2"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</row>
    <row r="2701" spans="2:20" x14ac:dyDescent="0.2"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</row>
    <row r="2702" spans="2:20" x14ac:dyDescent="0.2"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</row>
    <row r="2703" spans="2:20" x14ac:dyDescent="0.2"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</row>
    <row r="2704" spans="2:20" x14ac:dyDescent="0.2"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</row>
    <row r="2705" spans="2:20" x14ac:dyDescent="0.2"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</row>
    <row r="2706" spans="2:20" x14ac:dyDescent="0.2"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</row>
    <row r="2707" spans="2:20" x14ac:dyDescent="0.2"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</row>
    <row r="2708" spans="2:20" x14ac:dyDescent="0.2"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</row>
    <row r="2709" spans="2:20" x14ac:dyDescent="0.2"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</row>
    <row r="2710" spans="2:20" x14ac:dyDescent="0.2"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</row>
    <row r="2711" spans="2:20" x14ac:dyDescent="0.2"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</row>
    <row r="2712" spans="2:20" x14ac:dyDescent="0.2"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</row>
    <row r="2713" spans="2:20" x14ac:dyDescent="0.2"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</row>
    <row r="2714" spans="2:20" x14ac:dyDescent="0.2"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</row>
    <row r="2715" spans="2:20" x14ac:dyDescent="0.2"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</row>
    <row r="2716" spans="2:20" x14ac:dyDescent="0.2"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</row>
    <row r="2717" spans="2:20" x14ac:dyDescent="0.2"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</row>
    <row r="2718" spans="2:20" x14ac:dyDescent="0.2"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</row>
    <row r="2719" spans="2:20" x14ac:dyDescent="0.2"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</row>
    <row r="2720" spans="2:20" x14ac:dyDescent="0.2"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</row>
    <row r="2721" spans="2:20" x14ac:dyDescent="0.2"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</row>
    <row r="2722" spans="2:20" x14ac:dyDescent="0.2"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</row>
    <row r="2723" spans="2:20" x14ac:dyDescent="0.2"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</row>
    <row r="2724" spans="2:20" x14ac:dyDescent="0.2"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</row>
    <row r="2725" spans="2:20" x14ac:dyDescent="0.2"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</row>
    <row r="2726" spans="2:20" x14ac:dyDescent="0.2"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</row>
    <row r="2727" spans="2:20" x14ac:dyDescent="0.2"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</row>
    <row r="2728" spans="2:20" x14ac:dyDescent="0.2"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</row>
    <row r="2729" spans="2:20" x14ac:dyDescent="0.2"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</row>
    <row r="2730" spans="2:20" x14ac:dyDescent="0.2"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</row>
    <row r="2731" spans="2:20" x14ac:dyDescent="0.2"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</row>
    <row r="2732" spans="2:20" x14ac:dyDescent="0.2"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</row>
    <row r="2733" spans="2:20" x14ac:dyDescent="0.2"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</row>
    <row r="2734" spans="2:20" x14ac:dyDescent="0.2"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</row>
    <row r="2735" spans="2:20" x14ac:dyDescent="0.2"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</row>
    <row r="2736" spans="2:20" x14ac:dyDescent="0.2"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</row>
    <row r="2737" spans="2:20" x14ac:dyDescent="0.2"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</row>
    <row r="2738" spans="2:20" x14ac:dyDescent="0.2"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</row>
    <row r="2739" spans="2:20" x14ac:dyDescent="0.2"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</row>
    <row r="2740" spans="2:20" x14ac:dyDescent="0.2"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</row>
    <row r="2741" spans="2:20" x14ac:dyDescent="0.2"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</row>
    <row r="2742" spans="2:20" x14ac:dyDescent="0.2"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</row>
    <row r="2743" spans="2:20" x14ac:dyDescent="0.2"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</row>
    <row r="2744" spans="2:20" x14ac:dyDescent="0.2"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</row>
    <row r="2745" spans="2:20" x14ac:dyDescent="0.2"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</row>
    <row r="2746" spans="2:20" x14ac:dyDescent="0.2"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</row>
    <row r="2747" spans="2:20" x14ac:dyDescent="0.2"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</row>
    <row r="2748" spans="2:20" x14ac:dyDescent="0.2"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</row>
    <row r="2749" spans="2:20" x14ac:dyDescent="0.2"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</row>
    <row r="2750" spans="2:20" x14ac:dyDescent="0.2"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</row>
    <row r="2751" spans="2:20" x14ac:dyDescent="0.2"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</row>
    <row r="2752" spans="2:20" x14ac:dyDescent="0.2"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</row>
    <row r="2753" spans="2:20" x14ac:dyDescent="0.2"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</row>
    <row r="2754" spans="2:20" x14ac:dyDescent="0.2"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</row>
    <row r="2755" spans="2:20" x14ac:dyDescent="0.2"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</row>
    <row r="2756" spans="2:20" x14ac:dyDescent="0.2"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</row>
    <row r="2757" spans="2:20" x14ac:dyDescent="0.2"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</row>
    <row r="2758" spans="2:20" x14ac:dyDescent="0.2"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</row>
    <row r="2759" spans="2:20" x14ac:dyDescent="0.2"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</row>
    <row r="2760" spans="2:20" x14ac:dyDescent="0.2"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</row>
    <row r="2761" spans="2:20" x14ac:dyDescent="0.2"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</row>
    <row r="2762" spans="2:20" x14ac:dyDescent="0.2"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</row>
    <row r="2763" spans="2:20" x14ac:dyDescent="0.2"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</row>
    <row r="2764" spans="2:20" x14ac:dyDescent="0.2"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</row>
    <row r="2765" spans="2:20" x14ac:dyDescent="0.2"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</row>
    <row r="2766" spans="2:20" x14ac:dyDescent="0.2"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</row>
    <row r="2767" spans="2:20" x14ac:dyDescent="0.2"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</row>
    <row r="2768" spans="2:20" x14ac:dyDescent="0.2"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</row>
    <row r="2769" spans="2:20" x14ac:dyDescent="0.2"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</row>
    <row r="2770" spans="2:20" x14ac:dyDescent="0.2"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</row>
    <row r="2771" spans="2:20" x14ac:dyDescent="0.2"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</row>
    <row r="2772" spans="2:20" x14ac:dyDescent="0.2"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</row>
    <row r="2773" spans="2:20" x14ac:dyDescent="0.2"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</row>
    <row r="2774" spans="2:20" x14ac:dyDescent="0.2"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</row>
    <row r="2775" spans="2:20" x14ac:dyDescent="0.2"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</row>
    <row r="2776" spans="2:20" x14ac:dyDescent="0.2"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</row>
    <row r="2777" spans="2:20" x14ac:dyDescent="0.2"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</row>
    <row r="2778" spans="2:20" x14ac:dyDescent="0.2"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</row>
    <row r="2779" spans="2:20" x14ac:dyDescent="0.2"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</row>
    <row r="2780" spans="2:20" x14ac:dyDescent="0.2"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</row>
    <row r="2781" spans="2:20" x14ac:dyDescent="0.2"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</row>
    <row r="2782" spans="2:20" x14ac:dyDescent="0.2"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</row>
    <row r="2783" spans="2:20" x14ac:dyDescent="0.2"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</row>
    <row r="2784" spans="2:20" x14ac:dyDescent="0.2"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</row>
    <row r="2785" spans="2:20" x14ac:dyDescent="0.2"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</row>
    <row r="2786" spans="2:20" x14ac:dyDescent="0.2"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</row>
    <row r="2787" spans="2:20" x14ac:dyDescent="0.2"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</row>
    <row r="2788" spans="2:20" x14ac:dyDescent="0.2"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</row>
    <row r="2789" spans="2:20" x14ac:dyDescent="0.2"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</row>
    <row r="2790" spans="2:20" x14ac:dyDescent="0.2"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</row>
    <row r="2791" spans="2:20" x14ac:dyDescent="0.2"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</row>
    <row r="2792" spans="2:20" x14ac:dyDescent="0.2"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</row>
    <row r="2793" spans="2:20" x14ac:dyDescent="0.2"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</row>
    <row r="2794" spans="2:20" x14ac:dyDescent="0.2"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</row>
    <row r="2795" spans="2:20" x14ac:dyDescent="0.2"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</row>
    <row r="2796" spans="2:20" x14ac:dyDescent="0.2"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</row>
    <row r="2797" spans="2:20" x14ac:dyDescent="0.2"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</row>
    <row r="2798" spans="2:20" x14ac:dyDescent="0.2"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</row>
    <row r="2799" spans="2:20" x14ac:dyDescent="0.2"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</row>
    <row r="2800" spans="2:20" x14ac:dyDescent="0.2"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</row>
    <row r="2801" spans="2:20" x14ac:dyDescent="0.2"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</row>
    <row r="2802" spans="2:20" x14ac:dyDescent="0.2"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</row>
    <row r="2803" spans="2:20" x14ac:dyDescent="0.2"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</row>
    <row r="2804" spans="2:20" x14ac:dyDescent="0.2"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</row>
    <row r="2805" spans="2:20" x14ac:dyDescent="0.2"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</row>
    <row r="2806" spans="2:20" x14ac:dyDescent="0.2"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</row>
    <row r="2807" spans="2:20" x14ac:dyDescent="0.2"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</row>
    <row r="2808" spans="2:20" x14ac:dyDescent="0.2"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</row>
    <row r="2809" spans="2:20" x14ac:dyDescent="0.2"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</row>
    <row r="2810" spans="2:20" x14ac:dyDescent="0.2"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</row>
    <row r="2811" spans="2:20" x14ac:dyDescent="0.2"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</row>
    <row r="2812" spans="2:20" x14ac:dyDescent="0.2"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</row>
    <row r="2813" spans="2:20" x14ac:dyDescent="0.2"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</row>
    <row r="2814" spans="2:20" x14ac:dyDescent="0.2"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</row>
    <row r="2815" spans="2:20" x14ac:dyDescent="0.2"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</row>
    <row r="2816" spans="2:20" x14ac:dyDescent="0.2"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</row>
    <row r="2817" spans="2:20" x14ac:dyDescent="0.2"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</row>
    <row r="2818" spans="2:20" x14ac:dyDescent="0.2"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</row>
    <row r="2819" spans="2:20" x14ac:dyDescent="0.2"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</row>
    <row r="2820" spans="2:20" x14ac:dyDescent="0.2"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</row>
    <row r="2821" spans="2:20" x14ac:dyDescent="0.2"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</row>
    <row r="2822" spans="2:20" x14ac:dyDescent="0.2"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</row>
    <row r="2823" spans="2:20" x14ac:dyDescent="0.2"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</row>
    <row r="2824" spans="2:20" x14ac:dyDescent="0.2"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</row>
    <row r="2825" spans="2:20" x14ac:dyDescent="0.2"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</row>
    <row r="2826" spans="2:20" x14ac:dyDescent="0.2"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</row>
    <row r="2827" spans="2:20" x14ac:dyDescent="0.2"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</row>
    <row r="2828" spans="2:20" x14ac:dyDescent="0.2"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</row>
    <row r="2829" spans="2:20" x14ac:dyDescent="0.2"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</row>
    <row r="2830" spans="2:20" x14ac:dyDescent="0.2"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</row>
    <row r="2831" spans="2:20" x14ac:dyDescent="0.2"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</row>
    <row r="2832" spans="2:20" x14ac:dyDescent="0.2"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</row>
    <row r="2833" spans="2:20" x14ac:dyDescent="0.2"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</row>
    <row r="2834" spans="2:20" x14ac:dyDescent="0.2"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</row>
    <row r="2835" spans="2:20" x14ac:dyDescent="0.2"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</row>
    <row r="2836" spans="2:20" x14ac:dyDescent="0.2"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</row>
    <row r="2837" spans="2:20" x14ac:dyDescent="0.2"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</row>
    <row r="2838" spans="2:20" x14ac:dyDescent="0.2"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</row>
    <row r="2839" spans="2:20" x14ac:dyDescent="0.2"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</row>
    <row r="2840" spans="2:20" x14ac:dyDescent="0.2"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</row>
    <row r="2841" spans="2:20" x14ac:dyDescent="0.2"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</row>
    <row r="2842" spans="2:20" x14ac:dyDescent="0.2"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</row>
    <row r="2843" spans="2:20" x14ac:dyDescent="0.2"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</row>
    <row r="2844" spans="2:20" x14ac:dyDescent="0.2"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</row>
    <row r="2845" spans="2:20" x14ac:dyDescent="0.2"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</row>
    <row r="2846" spans="2:20" x14ac:dyDescent="0.2"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</row>
    <row r="2847" spans="2:20" x14ac:dyDescent="0.2"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</row>
    <row r="2848" spans="2:20" x14ac:dyDescent="0.2"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</row>
    <row r="2849" spans="2:20" x14ac:dyDescent="0.2"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</row>
    <row r="2850" spans="2:20" x14ac:dyDescent="0.2"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</row>
    <row r="2851" spans="2:20" x14ac:dyDescent="0.2"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</row>
    <row r="2852" spans="2:20" x14ac:dyDescent="0.2"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</row>
    <row r="2853" spans="2:20" x14ac:dyDescent="0.2"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</row>
    <row r="2854" spans="2:20" x14ac:dyDescent="0.2"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</row>
    <row r="2855" spans="2:20" x14ac:dyDescent="0.2"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</row>
    <row r="2856" spans="2:20" x14ac:dyDescent="0.2"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</row>
    <row r="2857" spans="2:20" x14ac:dyDescent="0.2"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</row>
    <row r="2858" spans="2:20" x14ac:dyDescent="0.2"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</row>
    <row r="2859" spans="2:20" x14ac:dyDescent="0.2"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</row>
    <row r="2860" spans="2:20" x14ac:dyDescent="0.2"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</row>
    <row r="2861" spans="2:20" x14ac:dyDescent="0.2"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</row>
    <row r="2862" spans="2:20" x14ac:dyDescent="0.2"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</row>
    <row r="2863" spans="2:20" x14ac:dyDescent="0.2"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</row>
    <row r="2864" spans="2:20" x14ac:dyDescent="0.2"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</row>
    <row r="2865" spans="2:20" x14ac:dyDescent="0.2"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</row>
    <row r="2866" spans="2:20" x14ac:dyDescent="0.2"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</row>
    <row r="2867" spans="2:20" x14ac:dyDescent="0.2"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</row>
    <row r="2868" spans="2:20" x14ac:dyDescent="0.2"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</row>
    <row r="2869" spans="2:20" x14ac:dyDescent="0.2"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</row>
    <row r="2870" spans="2:20" x14ac:dyDescent="0.2"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</row>
    <row r="2871" spans="2:20" x14ac:dyDescent="0.2"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</row>
    <row r="2872" spans="2:20" x14ac:dyDescent="0.2"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</row>
    <row r="2873" spans="2:20" x14ac:dyDescent="0.2"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</row>
    <row r="2874" spans="2:20" x14ac:dyDescent="0.2"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</row>
    <row r="2875" spans="2:20" x14ac:dyDescent="0.2"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</row>
    <row r="2876" spans="2:20" x14ac:dyDescent="0.2"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</row>
    <row r="2877" spans="2:20" x14ac:dyDescent="0.2"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</row>
    <row r="2878" spans="2:20" x14ac:dyDescent="0.2"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</row>
    <row r="2879" spans="2:20" x14ac:dyDescent="0.2"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</row>
    <row r="2880" spans="2:20" x14ac:dyDescent="0.2"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</row>
    <row r="2881" spans="2:20" x14ac:dyDescent="0.2"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</row>
    <row r="2882" spans="2:20" x14ac:dyDescent="0.2"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</row>
    <row r="2883" spans="2:20" x14ac:dyDescent="0.2"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</row>
    <row r="2884" spans="2:20" x14ac:dyDescent="0.2"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</row>
    <row r="2885" spans="2:20" x14ac:dyDescent="0.2"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</row>
    <row r="2886" spans="2:20" x14ac:dyDescent="0.2"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</row>
    <row r="2887" spans="2:20" x14ac:dyDescent="0.2"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</row>
    <row r="2888" spans="2:20" x14ac:dyDescent="0.2"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</row>
    <row r="2889" spans="2:20" x14ac:dyDescent="0.2"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</row>
    <row r="2890" spans="2:20" x14ac:dyDescent="0.2"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</row>
    <row r="2891" spans="2:20" x14ac:dyDescent="0.2"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</row>
    <row r="2892" spans="2:20" x14ac:dyDescent="0.2"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</row>
    <row r="2893" spans="2:20" x14ac:dyDescent="0.2"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</row>
    <row r="2894" spans="2:20" x14ac:dyDescent="0.2"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</row>
    <row r="2895" spans="2:20" x14ac:dyDescent="0.2"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</row>
    <row r="2896" spans="2:20" x14ac:dyDescent="0.2"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</row>
    <row r="2897" spans="2:20" x14ac:dyDescent="0.2"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</row>
    <row r="2898" spans="2:20" x14ac:dyDescent="0.2"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</row>
    <row r="2899" spans="2:20" x14ac:dyDescent="0.2"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</row>
    <row r="2900" spans="2:20" x14ac:dyDescent="0.2"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</row>
    <row r="2901" spans="2:20" x14ac:dyDescent="0.2"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</row>
    <row r="2902" spans="2:20" x14ac:dyDescent="0.2"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</row>
    <row r="2903" spans="2:20" x14ac:dyDescent="0.2"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</row>
    <row r="2904" spans="2:20" x14ac:dyDescent="0.2"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</row>
    <row r="2905" spans="2:20" x14ac:dyDescent="0.2"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</row>
    <row r="2906" spans="2:20" x14ac:dyDescent="0.2"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</row>
    <row r="2907" spans="2:20" x14ac:dyDescent="0.2"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</row>
    <row r="2908" spans="2:20" x14ac:dyDescent="0.2"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</row>
    <row r="2909" spans="2:20" x14ac:dyDescent="0.2"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</row>
    <row r="2910" spans="2:20" x14ac:dyDescent="0.2"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</row>
    <row r="2911" spans="2:20" x14ac:dyDescent="0.2"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</row>
    <row r="2912" spans="2:20" x14ac:dyDescent="0.2"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</row>
    <row r="2913" spans="2:20" x14ac:dyDescent="0.2"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</row>
    <row r="2914" spans="2:20" x14ac:dyDescent="0.2"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</row>
    <row r="2915" spans="2:20" x14ac:dyDescent="0.2"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</row>
    <row r="2916" spans="2:20" x14ac:dyDescent="0.2"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</row>
    <row r="2917" spans="2:20" x14ac:dyDescent="0.2"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</row>
    <row r="2918" spans="2:20" x14ac:dyDescent="0.2"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</row>
    <row r="2919" spans="2:20" x14ac:dyDescent="0.2"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</row>
    <row r="2920" spans="2:20" x14ac:dyDescent="0.2"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</row>
    <row r="2921" spans="2:20" x14ac:dyDescent="0.2"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</row>
    <row r="2922" spans="2:20" x14ac:dyDescent="0.2"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</row>
    <row r="2923" spans="2:20" x14ac:dyDescent="0.2"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</row>
    <row r="2924" spans="2:20" x14ac:dyDescent="0.2"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</row>
    <row r="2925" spans="2:20" x14ac:dyDescent="0.2"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</row>
    <row r="2926" spans="2:20" x14ac:dyDescent="0.2"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</row>
    <row r="2927" spans="2:20" x14ac:dyDescent="0.2"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</row>
    <row r="2928" spans="2:20" x14ac:dyDescent="0.2"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</row>
    <row r="2929" spans="2:20" x14ac:dyDescent="0.2"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</row>
    <row r="2930" spans="2:20" x14ac:dyDescent="0.2"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</row>
    <row r="2931" spans="2:20" x14ac:dyDescent="0.2"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</row>
    <row r="2932" spans="2:20" x14ac:dyDescent="0.2"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</row>
    <row r="2933" spans="2:20" x14ac:dyDescent="0.2"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</row>
    <row r="2934" spans="2:20" x14ac:dyDescent="0.2"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</row>
    <row r="2935" spans="2:20" x14ac:dyDescent="0.2"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</row>
    <row r="2936" spans="2:20" x14ac:dyDescent="0.2"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</row>
    <row r="2937" spans="2:20" x14ac:dyDescent="0.2"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</row>
    <row r="2938" spans="2:20" x14ac:dyDescent="0.2"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</row>
    <row r="2939" spans="2:20" x14ac:dyDescent="0.2"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</row>
    <row r="2940" spans="2:20" x14ac:dyDescent="0.2"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</row>
    <row r="2941" spans="2:20" x14ac:dyDescent="0.2"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</row>
    <row r="2942" spans="2:20" x14ac:dyDescent="0.2"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</row>
    <row r="2943" spans="2:20" x14ac:dyDescent="0.2"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</row>
    <row r="2944" spans="2:20" x14ac:dyDescent="0.2"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</row>
    <row r="2945" spans="2:20" x14ac:dyDescent="0.2"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</row>
    <row r="2946" spans="2:20" x14ac:dyDescent="0.2"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</row>
    <row r="2947" spans="2:20" x14ac:dyDescent="0.2"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</row>
    <row r="2948" spans="2:20" x14ac:dyDescent="0.2"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</row>
    <row r="2949" spans="2:20" x14ac:dyDescent="0.2"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</row>
    <row r="2950" spans="2:20" x14ac:dyDescent="0.2"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</row>
    <row r="2951" spans="2:20" x14ac:dyDescent="0.2"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</row>
    <row r="2952" spans="2:20" x14ac:dyDescent="0.2"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</row>
    <row r="2953" spans="2:20" x14ac:dyDescent="0.2"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</row>
    <row r="2954" spans="2:20" x14ac:dyDescent="0.2"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</row>
    <row r="2955" spans="2:20" x14ac:dyDescent="0.2"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</row>
    <row r="2956" spans="2:20" x14ac:dyDescent="0.2"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</row>
    <row r="2957" spans="2:20" x14ac:dyDescent="0.2"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</row>
    <row r="2958" spans="2:20" x14ac:dyDescent="0.2"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</row>
    <row r="2959" spans="2:20" x14ac:dyDescent="0.2"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</row>
    <row r="2960" spans="2:20" x14ac:dyDescent="0.2"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</row>
    <row r="2961" spans="2:20" x14ac:dyDescent="0.2"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</row>
    <row r="2962" spans="2:20" x14ac:dyDescent="0.2"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</row>
    <row r="2963" spans="2:20" x14ac:dyDescent="0.2"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</row>
    <row r="2964" spans="2:20" x14ac:dyDescent="0.2"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</row>
    <row r="2965" spans="2:20" x14ac:dyDescent="0.2"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</row>
    <row r="2966" spans="2:20" x14ac:dyDescent="0.2"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</row>
    <row r="2967" spans="2:20" x14ac:dyDescent="0.2"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</row>
    <row r="2968" spans="2:20" x14ac:dyDescent="0.2"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</row>
    <row r="2969" spans="2:20" x14ac:dyDescent="0.2"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</row>
    <row r="2970" spans="2:20" x14ac:dyDescent="0.2"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</row>
    <row r="2971" spans="2:20" x14ac:dyDescent="0.2"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</row>
    <row r="2972" spans="2:20" x14ac:dyDescent="0.2"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</row>
    <row r="2973" spans="2:20" x14ac:dyDescent="0.2"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</row>
    <row r="2974" spans="2:20" x14ac:dyDescent="0.2"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</row>
    <row r="2975" spans="2:20" x14ac:dyDescent="0.2"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</row>
    <row r="2976" spans="2:20" x14ac:dyDescent="0.2"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</row>
    <row r="2977" spans="2:20" x14ac:dyDescent="0.2"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</row>
    <row r="2978" spans="2:20" x14ac:dyDescent="0.2"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</row>
    <row r="2979" spans="2:20" x14ac:dyDescent="0.2"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</row>
    <row r="2980" spans="2:20" x14ac:dyDescent="0.2"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</row>
    <row r="2981" spans="2:20" x14ac:dyDescent="0.2"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</row>
    <row r="2982" spans="2:20" x14ac:dyDescent="0.2"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</row>
    <row r="2983" spans="2:20" x14ac:dyDescent="0.2"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</row>
    <row r="2984" spans="2:20" x14ac:dyDescent="0.2"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</row>
    <row r="2985" spans="2:20" x14ac:dyDescent="0.2"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</row>
    <row r="2986" spans="2:20" x14ac:dyDescent="0.2"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</row>
    <row r="2987" spans="2:20" x14ac:dyDescent="0.2"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</row>
    <row r="2988" spans="2:20" x14ac:dyDescent="0.2"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</row>
    <row r="2989" spans="2:20" x14ac:dyDescent="0.2"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</row>
    <row r="2990" spans="2:20" x14ac:dyDescent="0.2"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</row>
    <row r="2991" spans="2:20" x14ac:dyDescent="0.2"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</row>
    <row r="2992" spans="2:20" x14ac:dyDescent="0.2"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</row>
    <row r="2993" spans="2:20" x14ac:dyDescent="0.2"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</row>
    <row r="2994" spans="2:20" x14ac:dyDescent="0.2"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</row>
    <row r="2995" spans="2:20" x14ac:dyDescent="0.2"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</row>
    <row r="2996" spans="2:20" x14ac:dyDescent="0.2"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</row>
    <row r="2997" spans="2:20" x14ac:dyDescent="0.2"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</row>
    <row r="2998" spans="2:20" x14ac:dyDescent="0.2"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</row>
    <row r="2999" spans="2:20" x14ac:dyDescent="0.2"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</row>
    <row r="3000" spans="2:20" x14ac:dyDescent="0.2"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</row>
    <row r="3001" spans="2:20" x14ac:dyDescent="0.2"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</row>
    <row r="3002" spans="2:20" x14ac:dyDescent="0.2"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</row>
    <row r="3003" spans="2:20" x14ac:dyDescent="0.2"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</row>
    <row r="3004" spans="2:20" x14ac:dyDescent="0.2"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</row>
    <row r="3005" spans="2:20" x14ac:dyDescent="0.2"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</row>
    <row r="3006" spans="2:20" x14ac:dyDescent="0.2"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</row>
    <row r="3007" spans="2:20" x14ac:dyDescent="0.2"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</row>
    <row r="3008" spans="2:20" x14ac:dyDescent="0.2"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</row>
    <row r="3009" spans="2:20" x14ac:dyDescent="0.2"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</row>
    <row r="3010" spans="2:20" x14ac:dyDescent="0.2"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</row>
    <row r="3011" spans="2:20" x14ac:dyDescent="0.2"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</row>
    <row r="3012" spans="2:20" x14ac:dyDescent="0.2"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</row>
    <row r="3013" spans="2:20" x14ac:dyDescent="0.2"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</row>
    <row r="3014" spans="2:20" x14ac:dyDescent="0.2"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</row>
    <row r="3015" spans="2:20" x14ac:dyDescent="0.2"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</row>
    <row r="3016" spans="2:20" x14ac:dyDescent="0.2"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</row>
    <row r="3017" spans="2:20" x14ac:dyDescent="0.2"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</row>
    <row r="3018" spans="2:20" x14ac:dyDescent="0.2"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</row>
    <row r="3019" spans="2:20" x14ac:dyDescent="0.2"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</row>
    <row r="3020" spans="2:20" x14ac:dyDescent="0.2"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</row>
    <row r="3021" spans="2:20" x14ac:dyDescent="0.2"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</row>
    <row r="3022" spans="2:20" x14ac:dyDescent="0.2"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</row>
    <row r="3023" spans="2:20" x14ac:dyDescent="0.2"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</row>
    <row r="3024" spans="2:20" x14ac:dyDescent="0.2"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</row>
    <row r="3025" spans="2:20" x14ac:dyDescent="0.2"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</row>
    <row r="3026" spans="2:20" x14ac:dyDescent="0.2"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</row>
    <row r="3027" spans="2:20" x14ac:dyDescent="0.2"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</row>
    <row r="3028" spans="2:20" x14ac:dyDescent="0.2"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</row>
    <row r="3029" spans="2:20" x14ac:dyDescent="0.2"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</row>
    <row r="3030" spans="2:20" x14ac:dyDescent="0.2"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</row>
    <row r="3031" spans="2:20" x14ac:dyDescent="0.2"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</row>
    <row r="3032" spans="2:20" x14ac:dyDescent="0.2"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</row>
    <row r="3033" spans="2:20" x14ac:dyDescent="0.2"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</row>
    <row r="3034" spans="2:20" x14ac:dyDescent="0.2"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</row>
    <row r="3035" spans="2:20" x14ac:dyDescent="0.2"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</row>
    <row r="3036" spans="2:20" x14ac:dyDescent="0.2"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</row>
    <row r="3037" spans="2:20" x14ac:dyDescent="0.2"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</row>
    <row r="3038" spans="2:20" x14ac:dyDescent="0.2"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</row>
    <row r="3039" spans="2:20" x14ac:dyDescent="0.2"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</row>
    <row r="3040" spans="2:20" x14ac:dyDescent="0.2"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</row>
    <row r="3041" spans="2:20" x14ac:dyDescent="0.2"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</row>
    <row r="3042" spans="2:20" x14ac:dyDescent="0.2"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</row>
    <row r="3043" spans="2:20" x14ac:dyDescent="0.2"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</row>
    <row r="3044" spans="2:20" x14ac:dyDescent="0.2"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</row>
    <row r="3045" spans="2:20" x14ac:dyDescent="0.2"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</row>
    <row r="3046" spans="2:20" x14ac:dyDescent="0.2"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</row>
    <row r="3047" spans="2:20" x14ac:dyDescent="0.2"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</row>
    <row r="3048" spans="2:20" x14ac:dyDescent="0.2"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</row>
    <row r="3049" spans="2:20" x14ac:dyDescent="0.2"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</row>
    <row r="3050" spans="2:20" x14ac:dyDescent="0.2"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</row>
    <row r="3051" spans="2:20" x14ac:dyDescent="0.2"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</row>
    <row r="3052" spans="2:20" x14ac:dyDescent="0.2"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</row>
    <row r="3053" spans="2:20" x14ac:dyDescent="0.2"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</row>
    <row r="3054" spans="2:20" x14ac:dyDescent="0.2"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</row>
    <row r="3055" spans="2:20" x14ac:dyDescent="0.2"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</row>
    <row r="3056" spans="2:20" x14ac:dyDescent="0.2"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</row>
    <row r="3057" spans="2:20" x14ac:dyDescent="0.2"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</row>
    <row r="3058" spans="2:20" x14ac:dyDescent="0.2"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</row>
    <row r="3059" spans="2:20" x14ac:dyDescent="0.2"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</row>
    <row r="3060" spans="2:20" x14ac:dyDescent="0.2"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</row>
    <row r="3061" spans="2:20" x14ac:dyDescent="0.2"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</row>
    <row r="3062" spans="2:20" x14ac:dyDescent="0.2"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</row>
    <row r="3063" spans="2:20" x14ac:dyDescent="0.2"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</row>
    <row r="3064" spans="2:20" x14ac:dyDescent="0.2"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</row>
    <row r="3065" spans="2:20" x14ac:dyDescent="0.2"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</row>
    <row r="3066" spans="2:20" x14ac:dyDescent="0.2"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</row>
    <row r="3067" spans="2:20" x14ac:dyDescent="0.2"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</row>
    <row r="3068" spans="2:20" x14ac:dyDescent="0.2"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</row>
    <row r="3069" spans="2:20" x14ac:dyDescent="0.2"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</row>
    <row r="3070" spans="2:20" x14ac:dyDescent="0.2"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</row>
    <row r="3071" spans="2:20" x14ac:dyDescent="0.2"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</row>
    <row r="3072" spans="2:20" x14ac:dyDescent="0.2"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</row>
    <row r="3073" spans="2:20" x14ac:dyDescent="0.2"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</row>
    <row r="3074" spans="2:20" x14ac:dyDescent="0.2"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</row>
    <row r="3075" spans="2:20" x14ac:dyDescent="0.2"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</row>
    <row r="3076" spans="2:20" x14ac:dyDescent="0.2"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</row>
    <row r="3077" spans="2:20" x14ac:dyDescent="0.2"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</row>
    <row r="3078" spans="2:20" x14ac:dyDescent="0.2"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</row>
    <row r="3079" spans="2:20" x14ac:dyDescent="0.2"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</row>
    <row r="3080" spans="2:20" x14ac:dyDescent="0.2"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</row>
    <row r="3081" spans="2:20" x14ac:dyDescent="0.2"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</row>
    <row r="3082" spans="2:20" x14ac:dyDescent="0.2"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</row>
    <row r="3083" spans="2:20" x14ac:dyDescent="0.2"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</row>
    <row r="3084" spans="2:20" x14ac:dyDescent="0.2"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</row>
    <row r="3085" spans="2:20" x14ac:dyDescent="0.2"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</row>
    <row r="3086" spans="2:20" x14ac:dyDescent="0.2"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</row>
    <row r="3087" spans="2:20" x14ac:dyDescent="0.2"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</row>
    <row r="3088" spans="2:20" x14ac:dyDescent="0.2"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</row>
    <row r="3089" spans="2:20" x14ac:dyDescent="0.2"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</row>
    <row r="3090" spans="2:20" x14ac:dyDescent="0.2"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</row>
    <row r="3091" spans="2:20" x14ac:dyDescent="0.2"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</row>
    <row r="3092" spans="2:20" x14ac:dyDescent="0.2"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</row>
    <row r="3093" spans="2:20" x14ac:dyDescent="0.2"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</row>
    <row r="3094" spans="2:20" x14ac:dyDescent="0.2"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</row>
    <row r="3095" spans="2:20" x14ac:dyDescent="0.2"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</row>
    <row r="3096" spans="2:20" x14ac:dyDescent="0.2"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</row>
    <row r="3097" spans="2:20" x14ac:dyDescent="0.2"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</row>
    <row r="3098" spans="2:20" x14ac:dyDescent="0.2"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</row>
    <row r="3099" spans="2:20" x14ac:dyDescent="0.2"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</row>
    <row r="3100" spans="2:20" x14ac:dyDescent="0.2"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</row>
    <row r="3101" spans="2:20" x14ac:dyDescent="0.2"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</row>
    <row r="3102" spans="2:20" x14ac:dyDescent="0.2"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</row>
    <row r="3103" spans="2:20" x14ac:dyDescent="0.2"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</row>
    <row r="3104" spans="2:20" x14ac:dyDescent="0.2"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</row>
    <row r="3105" spans="2:20" x14ac:dyDescent="0.2"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</row>
    <row r="3106" spans="2:20" x14ac:dyDescent="0.2"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</row>
    <row r="3107" spans="2:20" x14ac:dyDescent="0.2"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</row>
    <row r="3108" spans="2:20" x14ac:dyDescent="0.2"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</row>
    <row r="3109" spans="2:20" x14ac:dyDescent="0.2"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</row>
    <row r="3110" spans="2:20" x14ac:dyDescent="0.2"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</row>
    <row r="3111" spans="2:20" x14ac:dyDescent="0.2"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</row>
    <row r="3112" spans="2:20" x14ac:dyDescent="0.2"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</row>
    <row r="3113" spans="2:20" x14ac:dyDescent="0.2"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</row>
    <row r="3114" spans="2:20" x14ac:dyDescent="0.2"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</row>
    <row r="3115" spans="2:20" x14ac:dyDescent="0.2"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</row>
    <row r="3116" spans="2:20" x14ac:dyDescent="0.2"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</row>
    <row r="3117" spans="2:20" x14ac:dyDescent="0.2"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</row>
    <row r="3118" spans="2:20" x14ac:dyDescent="0.2"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</row>
    <row r="3119" spans="2:20" x14ac:dyDescent="0.2"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</row>
    <row r="3120" spans="2:20" x14ac:dyDescent="0.2"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</row>
    <row r="3121" spans="2:20" x14ac:dyDescent="0.2"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</row>
    <row r="3122" spans="2:20" x14ac:dyDescent="0.2"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</row>
    <row r="3123" spans="2:20" x14ac:dyDescent="0.2"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</row>
    <row r="3124" spans="2:20" x14ac:dyDescent="0.2"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</row>
    <row r="3125" spans="2:20" x14ac:dyDescent="0.2"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</row>
    <row r="3126" spans="2:20" x14ac:dyDescent="0.2"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</row>
    <row r="3127" spans="2:20" x14ac:dyDescent="0.2"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</row>
    <row r="3128" spans="2:20" x14ac:dyDescent="0.2"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</row>
    <row r="3129" spans="2:20" x14ac:dyDescent="0.2"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</row>
    <row r="3130" spans="2:20" x14ac:dyDescent="0.2"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</row>
    <row r="3131" spans="2:20" x14ac:dyDescent="0.2"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</row>
    <row r="3132" spans="2:20" x14ac:dyDescent="0.2"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</row>
    <row r="3133" spans="2:20" x14ac:dyDescent="0.2"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</row>
    <row r="3134" spans="2:20" x14ac:dyDescent="0.2"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</row>
    <row r="3135" spans="2:20" x14ac:dyDescent="0.2"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</row>
    <row r="3136" spans="2:20" x14ac:dyDescent="0.2"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</row>
    <row r="3137" spans="2:20" x14ac:dyDescent="0.2"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</row>
    <row r="3138" spans="2:20" x14ac:dyDescent="0.2"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</row>
    <row r="3139" spans="2:20" x14ac:dyDescent="0.2"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</row>
    <row r="3140" spans="2:20" x14ac:dyDescent="0.2"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</row>
    <row r="3141" spans="2:20" x14ac:dyDescent="0.2"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</row>
    <row r="3142" spans="2:20" x14ac:dyDescent="0.2"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</row>
    <row r="3143" spans="2:20" x14ac:dyDescent="0.2"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</row>
    <row r="3144" spans="2:20" x14ac:dyDescent="0.2"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</row>
    <row r="3145" spans="2:20" x14ac:dyDescent="0.2"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</row>
    <row r="3146" spans="2:20" x14ac:dyDescent="0.2"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</row>
    <row r="3147" spans="2:20" x14ac:dyDescent="0.2"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</row>
    <row r="3148" spans="2:20" x14ac:dyDescent="0.2"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</row>
    <row r="3149" spans="2:20" x14ac:dyDescent="0.2"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</row>
    <row r="3150" spans="2:20" x14ac:dyDescent="0.2"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</row>
    <row r="3151" spans="2:20" x14ac:dyDescent="0.2"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</row>
    <row r="3152" spans="2:20" x14ac:dyDescent="0.2"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</row>
    <row r="3153" spans="2:20" x14ac:dyDescent="0.2"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</row>
    <row r="3154" spans="2:20" x14ac:dyDescent="0.2"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</row>
    <row r="3155" spans="2:20" x14ac:dyDescent="0.2"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</row>
    <row r="3156" spans="2:20" x14ac:dyDescent="0.2"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</row>
    <row r="3157" spans="2:20" x14ac:dyDescent="0.2"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</row>
    <row r="3158" spans="2:20" x14ac:dyDescent="0.2"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</row>
    <row r="3159" spans="2:20" x14ac:dyDescent="0.2"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</row>
    <row r="3160" spans="2:20" x14ac:dyDescent="0.2"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</row>
    <row r="3161" spans="2:20" x14ac:dyDescent="0.2"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</row>
    <row r="3162" spans="2:20" x14ac:dyDescent="0.2"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</row>
    <row r="3163" spans="2:20" x14ac:dyDescent="0.2"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</row>
    <row r="3164" spans="2:20" x14ac:dyDescent="0.2"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</row>
    <row r="3165" spans="2:20" x14ac:dyDescent="0.2"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</row>
    <row r="3166" spans="2:20" x14ac:dyDescent="0.2"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</row>
    <row r="3167" spans="2:20" x14ac:dyDescent="0.2"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</row>
    <row r="3168" spans="2:20" x14ac:dyDescent="0.2"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</row>
    <row r="3169" spans="2:20" x14ac:dyDescent="0.2"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</row>
    <row r="3170" spans="2:20" x14ac:dyDescent="0.2"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</row>
    <row r="3171" spans="2:20" x14ac:dyDescent="0.2"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</row>
    <row r="3172" spans="2:20" x14ac:dyDescent="0.2"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</row>
    <row r="3173" spans="2:20" x14ac:dyDescent="0.2"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</row>
    <row r="3174" spans="2:20" x14ac:dyDescent="0.2"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</row>
    <row r="3175" spans="2:20" x14ac:dyDescent="0.2"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</row>
    <row r="3176" spans="2:20" x14ac:dyDescent="0.2"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</row>
    <row r="3177" spans="2:20" x14ac:dyDescent="0.2"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</row>
    <row r="3178" spans="2:20" x14ac:dyDescent="0.2"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</row>
    <row r="3179" spans="2:20" x14ac:dyDescent="0.2"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</row>
    <row r="3180" spans="2:20" x14ac:dyDescent="0.2"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</row>
    <row r="3181" spans="2:20" x14ac:dyDescent="0.2"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</row>
    <row r="3182" spans="2:20" x14ac:dyDescent="0.2"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</row>
    <row r="3183" spans="2:20" x14ac:dyDescent="0.2"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</row>
    <row r="3184" spans="2:20" x14ac:dyDescent="0.2"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</row>
    <row r="3185" spans="2:20" x14ac:dyDescent="0.2"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</row>
    <row r="3186" spans="2:20" x14ac:dyDescent="0.2"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</row>
    <row r="3187" spans="2:20" x14ac:dyDescent="0.2"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</row>
    <row r="3188" spans="2:20" x14ac:dyDescent="0.2"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</row>
    <row r="3189" spans="2:20" x14ac:dyDescent="0.2"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</row>
    <row r="3190" spans="2:20" x14ac:dyDescent="0.2"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</row>
    <row r="3191" spans="2:20" x14ac:dyDescent="0.2"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</row>
    <row r="3192" spans="2:20" x14ac:dyDescent="0.2"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</row>
    <row r="3193" spans="2:20" x14ac:dyDescent="0.2"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</row>
    <row r="3194" spans="2:20" x14ac:dyDescent="0.2"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</row>
    <row r="3195" spans="2:20" x14ac:dyDescent="0.2"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</row>
    <row r="3196" spans="2:20" x14ac:dyDescent="0.2"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</row>
    <row r="3197" spans="2:20" x14ac:dyDescent="0.2"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</row>
    <row r="3198" spans="2:20" x14ac:dyDescent="0.2"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</row>
    <row r="3199" spans="2:20" x14ac:dyDescent="0.2"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</row>
    <row r="3200" spans="2:20" x14ac:dyDescent="0.2"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</row>
    <row r="3201" spans="2:20" x14ac:dyDescent="0.2"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</row>
    <row r="3202" spans="2:20" x14ac:dyDescent="0.2"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</row>
    <row r="3203" spans="2:20" x14ac:dyDescent="0.2"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</row>
    <row r="3204" spans="2:20" x14ac:dyDescent="0.2"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</row>
    <row r="3205" spans="2:20" x14ac:dyDescent="0.2"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</row>
    <row r="3206" spans="2:20" x14ac:dyDescent="0.2"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</row>
    <row r="3207" spans="2:20" x14ac:dyDescent="0.2"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</row>
    <row r="3208" spans="2:20" x14ac:dyDescent="0.2"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</row>
    <row r="3209" spans="2:20" x14ac:dyDescent="0.2"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</row>
    <row r="3210" spans="2:20" x14ac:dyDescent="0.2"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</row>
    <row r="3211" spans="2:20" x14ac:dyDescent="0.2"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</row>
    <row r="3212" spans="2:20" x14ac:dyDescent="0.2"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</row>
    <row r="3213" spans="2:20" x14ac:dyDescent="0.2"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</row>
    <row r="3214" spans="2:20" x14ac:dyDescent="0.2"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</row>
    <row r="3215" spans="2:20" x14ac:dyDescent="0.2"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</row>
    <row r="3216" spans="2:20" x14ac:dyDescent="0.2"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</row>
    <row r="3217" spans="2:20" x14ac:dyDescent="0.2"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</row>
    <row r="3218" spans="2:20" x14ac:dyDescent="0.2"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</row>
    <row r="3219" spans="2:20" x14ac:dyDescent="0.2"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</row>
    <row r="3220" spans="2:20" x14ac:dyDescent="0.2"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</row>
    <row r="3221" spans="2:20" x14ac:dyDescent="0.2"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</row>
    <row r="3222" spans="2:20" x14ac:dyDescent="0.2"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</row>
    <row r="3223" spans="2:20" x14ac:dyDescent="0.2"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</row>
    <row r="3224" spans="2:20" x14ac:dyDescent="0.2"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</row>
    <row r="3225" spans="2:20" x14ac:dyDescent="0.2"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</row>
    <row r="3226" spans="2:20" x14ac:dyDescent="0.2"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</row>
    <row r="3227" spans="2:20" x14ac:dyDescent="0.2"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</row>
    <row r="3228" spans="2:20" x14ac:dyDescent="0.2"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</row>
    <row r="3229" spans="2:20" x14ac:dyDescent="0.2"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</row>
    <row r="3230" spans="2:20" x14ac:dyDescent="0.2"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</row>
    <row r="3231" spans="2:20" x14ac:dyDescent="0.2"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</row>
    <row r="3232" spans="2:20" x14ac:dyDescent="0.2"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</row>
    <row r="3233" spans="2:20" x14ac:dyDescent="0.2"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</row>
    <row r="3234" spans="2:20" x14ac:dyDescent="0.2"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</row>
    <row r="3235" spans="2:20" x14ac:dyDescent="0.2"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</row>
    <row r="3236" spans="2:20" x14ac:dyDescent="0.2"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</row>
    <row r="3237" spans="2:20" x14ac:dyDescent="0.2"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</row>
    <row r="3238" spans="2:20" x14ac:dyDescent="0.2"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</row>
    <row r="3239" spans="2:20" x14ac:dyDescent="0.2"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</row>
    <row r="3240" spans="2:20" x14ac:dyDescent="0.2"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</row>
    <row r="3241" spans="2:20" x14ac:dyDescent="0.2"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</row>
    <row r="3242" spans="2:20" x14ac:dyDescent="0.2"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</row>
    <row r="3243" spans="2:20" x14ac:dyDescent="0.2"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</row>
    <row r="3244" spans="2:20" x14ac:dyDescent="0.2"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</row>
    <row r="3245" spans="2:20" x14ac:dyDescent="0.2"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</row>
    <row r="3246" spans="2:20" x14ac:dyDescent="0.2"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</row>
    <row r="3247" spans="2:20" x14ac:dyDescent="0.2"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</row>
    <row r="3248" spans="2:20" x14ac:dyDescent="0.2"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</row>
    <row r="3249" spans="2:20" x14ac:dyDescent="0.2"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</row>
    <row r="3250" spans="2:20" x14ac:dyDescent="0.2"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</row>
    <row r="3251" spans="2:20" x14ac:dyDescent="0.2"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</row>
    <row r="3252" spans="2:20" x14ac:dyDescent="0.2"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</row>
    <row r="3253" spans="2:20" x14ac:dyDescent="0.2"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</row>
    <row r="3254" spans="2:20" x14ac:dyDescent="0.2"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</row>
    <row r="3255" spans="2:20" x14ac:dyDescent="0.2"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</row>
    <row r="3256" spans="2:20" x14ac:dyDescent="0.2"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</row>
    <row r="3257" spans="2:20" x14ac:dyDescent="0.2"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</row>
    <row r="3258" spans="2:20" x14ac:dyDescent="0.2"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</row>
    <row r="3259" spans="2:20" x14ac:dyDescent="0.2"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</row>
    <row r="3260" spans="2:20" x14ac:dyDescent="0.2"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</row>
    <row r="3261" spans="2:20" x14ac:dyDescent="0.2"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</row>
    <row r="3262" spans="2:20" x14ac:dyDescent="0.2"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</row>
    <row r="3263" spans="2:20" x14ac:dyDescent="0.2"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</row>
    <row r="3264" spans="2:20" x14ac:dyDescent="0.2"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</row>
    <row r="3265" spans="2:20" x14ac:dyDescent="0.2"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</row>
    <row r="3266" spans="2:20" x14ac:dyDescent="0.2"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</row>
    <row r="3267" spans="2:20" x14ac:dyDescent="0.2"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</row>
    <row r="3268" spans="2:20" x14ac:dyDescent="0.2"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</row>
    <row r="3269" spans="2:20" x14ac:dyDescent="0.2"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</row>
    <row r="3270" spans="2:20" x14ac:dyDescent="0.2"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</row>
    <row r="3271" spans="2:20" x14ac:dyDescent="0.2"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</row>
    <row r="3272" spans="2:20" x14ac:dyDescent="0.2"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</row>
    <row r="3273" spans="2:20" x14ac:dyDescent="0.2"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</row>
    <row r="3274" spans="2:20" x14ac:dyDescent="0.2"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</row>
    <row r="3275" spans="2:20" x14ac:dyDescent="0.2"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</row>
    <row r="3276" spans="2:20" x14ac:dyDescent="0.2"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</row>
    <row r="3277" spans="2:20" x14ac:dyDescent="0.2"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</row>
    <row r="3278" spans="2:20" x14ac:dyDescent="0.2"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</row>
    <row r="3279" spans="2:20" x14ac:dyDescent="0.2"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</row>
    <row r="3280" spans="2:20" x14ac:dyDescent="0.2"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</row>
    <row r="3281" spans="2:20" x14ac:dyDescent="0.2"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</row>
    <row r="3282" spans="2:20" x14ac:dyDescent="0.2"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</row>
    <row r="3283" spans="2:20" x14ac:dyDescent="0.2"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</row>
    <row r="3284" spans="2:20" x14ac:dyDescent="0.2"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</row>
    <row r="3285" spans="2:20" x14ac:dyDescent="0.2"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</row>
    <row r="3286" spans="2:20" x14ac:dyDescent="0.2"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</row>
    <row r="3287" spans="2:20" x14ac:dyDescent="0.2"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</row>
    <row r="3288" spans="2:20" x14ac:dyDescent="0.2"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</row>
    <row r="3289" spans="2:20" x14ac:dyDescent="0.2"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</row>
    <row r="3290" spans="2:20" x14ac:dyDescent="0.2"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</row>
    <row r="3291" spans="2:20" x14ac:dyDescent="0.2"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</row>
    <row r="3292" spans="2:20" x14ac:dyDescent="0.2"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</row>
    <row r="3293" spans="2:20" x14ac:dyDescent="0.2"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</row>
    <row r="3294" spans="2:20" x14ac:dyDescent="0.2"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</row>
    <row r="3295" spans="2:20" x14ac:dyDescent="0.2"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</row>
    <row r="3296" spans="2:20" x14ac:dyDescent="0.2"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</row>
    <row r="3297" spans="2:20" x14ac:dyDescent="0.2"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</row>
    <row r="3298" spans="2:20" x14ac:dyDescent="0.2"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</row>
    <row r="3299" spans="2:20" x14ac:dyDescent="0.2"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</row>
    <row r="3300" spans="2:20" x14ac:dyDescent="0.2"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</row>
    <row r="3301" spans="2:20" x14ac:dyDescent="0.2"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</row>
    <row r="3302" spans="2:20" x14ac:dyDescent="0.2"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</row>
    <row r="3303" spans="2:20" x14ac:dyDescent="0.2"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</row>
    <row r="3304" spans="2:20" x14ac:dyDescent="0.2"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</row>
    <row r="3305" spans="2:20" x14ac:dyDescent="0.2"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</row>
    <row r="3306" spans="2:20" x14ac:dyDescent="0.2"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</row>
    <row r="3307" spans="2:20" x14ac:dyDescent="0.2"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</row>
    <row r="3308" spans="2:20" x14ac:dyDescent="0.2"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</row>
    <row r="3309" spans="2:20" x14ac:dyDescent="0.2"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</row>
    <row r="3310" spans="2:20" x14ac:dyDescent="0.2"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</row>
    <row r="3311" spans="2:20" x14ac:dyDescent="0.2"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</row>
    <row r="3312" spans="2:20" x14ac:dyDescent="0.2"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</row>
    <row r="3313" spans="2:20" x14ac:dyDescent="0.2"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</row>
    <row r="3314" spans="2:20" x14ac:dyDescent="0.2"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</row>
    <row r="3315" spans="2:20" x14ac:dyDescent="0.2"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</row>
    <row r="3316" spans="2:20" x14ac:dyDescent="0.2"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</row>
    <row r="3317" spans="2:20" x14ac:dyDescent="0.2"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</row>
    <row r="3318" spans="2:20" x14ac:dyDescent="0.2"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</row>
    <row r="3319" spans="2:20" x14ac:dyDescent="0.2"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</row>
    <row r="3320" spans="2:20" x14ac:dyDescent="0.2"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</row>
    <row r="3321" spans="2:20" x14ac:dyDescent="0.2"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</row>
    <row r="3322" spans="2:20" x14ac:dyDescent="0.2"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</row>
    <row r="3323" spans="2:20" x14ac:dyDescent="0.2"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</row>
    <row r="3324" spans="2:20" x14ac:dyDescent="0.2"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</row>
    <row r="3325" spans="2:20" x14ac:dyDescent="0.2"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</row>
    <row r="3326" spans="2:20" x14ac:dyDescent="0.2"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</row>
    <row r="3327" spans="2:20" x14ac:dyDescent="0.2"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</row>
    <row r="3328" spans="2:20" x14ac:dyDescent="0.2"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</row>
    <row r="3329" spans="2:20" x14ac:dyDescent="0.2"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</row>
    <row r="3330" spans="2:20" x14ac:dyDescent="0.2"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</row>
    <row r="3331" spans="2:20" x14ac:dyDescent="0.2"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</row>
    <row r="3332" spans="2:20" x14ac:dyDescent="0.2"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</row>
    <row r="3333" spans="2:20" x14ac:dyDescent="0.2"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</row>
    <row r="3334" spans="2:20" x14ac:dyDescent="0.2"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</row>
    <row r="3335" spans="2:20" x14ac:dyDescent="0.2"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</row>
    <row r="3336" spans="2:20" x14ac:dyDescent="0.2"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</row>
    <row r="3337" spans="2:20" x14ac:dyDescent="0.2"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</row>
    <row r="3338" spans="2:20" x14ac:dyDescent="0.2"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</row>
    <row r="3339" spans="2:20" x14ac:dyDescent="0.2"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</row>
    <row r="3340" spans="2:20" x14ac:dyDescent="0.2"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</row>
    <row r="3341" spans="2:20" x14ac:dyDescent="0.2"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</row>
    <row r="3342" spans="2:20" x14ac:dyDescent="0.2"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</row>
    <row r="3343" spans="2:20" x14ac:dyDescent="0.2"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</row>
    <row r="3344" spans="2:20" x14ac:dyDescent="0.2"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</row>
    <row r="3345" spans="2:20" x14ac:dyDescent="0.2"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</row>
    <row r="3346" spans="2:20" x14ac:dyDescent="0.2"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</row>
    <row r="3347" spans="2:20" x14ac:dyDescent="0.2"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</row>
    <row r="3348" spans="2:20" x14ac:dyDescent="0.2"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</row>
    <row r="3349" spans="2:20" x14ac:dyDescent="0.2"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</row>
    <row r="3350" spans="2:20" x14ac:dyDescent="0.2"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</row>
    <row r="3351" spans="2:20" x14ac:dyDescent="0.2"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</row>
    <row r="3352" spans="2:20" x14ac:dyDescent="0.2"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</row>
    <row r="3353" spans="2:20" x14ac:dyDescent="0.2"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</row>
    <row r="3354" spans="2:20" x14ac:dyDescent="0.2"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</row>
    <row r="3355" spans="2:20" x14ac:dyDescent="0.2"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</row>
    <row r="3356" spans="2:20" x14ac:dyDescent="0.2"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</row>
    <row r="3357" spans="2:20" x14ac:dyDescent="0.2"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</row>
    <row r="3358" spans="2:20" x14ac:dyDescent="0.2"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</row>
    <row r="3359" spans="2:20" x14ac:dyDescent="0.2"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</row>
    <row r="3360" spans="2:20" x14ac:dyDescent="0.2"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</row>
    <row r="3361" spans="2:20" x14ac:dyDescent="0.2"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</row>
    <row r="3362" spans="2:20" x14ac:dyDescent="0.2"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</row>
    <row r="3363" spans="2:20" x14ac:dyDescent="0.2"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</row>
    <row r="3364" spans="2:20" x14ac:dyDescent="0.2"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</row>
    <row r="3365" spans="2:20" x14ac:dyDescent="0.2"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</row>
    <row r="3366" spans="2:20" x14ac:dyDescent="0.2"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</row>
    <row r="3367" spans="2:20" x14ac:dyDescent="0.2"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</row>
    <row r="3368" spans="2:20" x14ac:dyDescent="0.2"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</row>
    <row r="3369" spans="2:20" x14ac:dyDescent="0.2"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</row>
    <row r="3370" spans="2:20" x14ac:dyDescent="0.2"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</row>
    <row r="3371" spans="2:20" x14ac:dyDescent="0.2"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</row>
    <row r="3372" spans="2:20" x14ac:dyDescent="0.2"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</row>
    <row r="3373" spans="2:20" x14ac:dyDescent="0.2"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</row>
    <row r="3374" spans="2:20" x14ac:dyDescent="0.2"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</row>
    <row r="3375" spans="2:20" x14ac:dyDescent="0.2"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</row>
    <row r="3376" spans="2:20" x14ac:dyDescent="0.2"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</row>
    <row r="3377" spans="2:20" x14ac:dyDescent="0.2"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</row>
    <row r="3378" spans="2:20" x14ac:dyDescent="0.2"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</row>
    <row r="3379" spans="2:20" x14ac:dyDescent="0.2"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</row>
    <row r="3380" spans="2:20" x14ac:dyDescent="0.2"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</row>
    <row r="3381" spans="2:20" x14ac:dyDescent="0.2"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</row>
    <row r="3382" spans="2:20" x14ac:dyDescent="0.2"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</row>
    <row r="3383" spans="2:20" x14ac:dyDescent="0.2"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</row>
    <row r="3384" spans="2:20" x14ac:dyDescent="0.2"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</row>
    <row r="3385" spans="2:20" x14ac:dyDescent="0.2"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</row>
    <row r="3386" spans="2:20" x14ac:dyDescent="0.2"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</row>
    <row r="3387" spans="2:20" x14ac:dyDescent="0.2"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</row>
    <row r="3388" spans="2:20" x14ac:dyDescent="0.2"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</row>
    <row r="3389" spans="2:20" x14ac:dyDescent="0.2"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</row>
    <row r="3390" spans="2:20" x14ac:dyDescent="0.2"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</row>
    <row r="3391" spans="2:20" x14ac:dyDescent="0.2"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</row>
    <row r="3392" spans="2:20" x14ac:dyDescent="0.2"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</row>
    <row r="3393" spans="2:20" x14ac:dyDescent="0.2"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</row>
    <row r="3394" spans="2:20" x14ac:dyDescent="0.2"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</row>
    <row r="3395" spans="2:20" x14ac:dyDescent="0.2"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</row>
    <row r="3396" spans="2:20" x14ac:dyDescent="0.2"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</row>
    <row r="3397" spans="2:20" x14ac:dyDescent="0.2"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</row>
    <row r="3398" spans="2:20" x14ac:dyDescent="0.2"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</row>
    <row r="3399" spans="2:20" x14ac:dyDescent="0.2"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</row>
    <row r="3400" spans="2:20" x14ac:dyDescent="0.2"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</row>
    <row r="3401" spans="2:20" x14ac:dyDescent="0.2"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</row>
    <row r="3402" spans="2:20" x14ac:dyDescent="0.2"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</row>
    <row r="3403" spans="2:20" x14ac:dyDescent="0.2"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</row>
    <row r="3404" spans="2:20" x14ac:dyDescent="0.2"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</row>
    <row r="3405" spans="2:20" x14ac:dyDescent="0.2"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</row>
    <row r="3406" spans="2:20" x14ac:dyDescent="0.2"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</row>
    <row r="3407" spans="2:20" x14ac:dyDescent="0.2"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</row>
    <row r="3408" spans="2:20" x14ac:dyDescent="0.2"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</row>
    <row r="3409" spans="2:20" x14ac:dyDescent="0.2"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</row>
    <row r="3410" spans="2:20" x14ac:dyDescent="0.2"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</row>
    <row r="3411" spans="2:20" x14ac:dyDescent="0.2"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</row>
    <row r="3412" spans="2:20" x14ac:dyDescent="0.2"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</row>
    <row r="3413" spans="2:20" x14ac:dyDescent="0.2"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</row>
    <row r="3414" spans="2:20" x14ac:dyDescent="0.2"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</row>
    <row r="3415" spans="2:20" x14ac:dyDescent="0.2"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</row>
    <row r="3416" spans="2:20" x14ac:dyDescent="0.2"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</row>
    <row r="3417" spans="2:20" x14ac:dyDescent="0.2"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</row>
    <row r="3418" spans="2:20" x14ac:dyDescent="0.2"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</row>
    <row r="3419" spans="2:20" x14ac:dyDescent="0.2"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</row>
    <row r="3420" spans="2:20" x14ac:dyDescent="0.2"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</row>
    <row r="3421" spans="2:20" x14ac:dyDescent="0.2"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</row>
    <row r="3422" spans="2:20" x14ac:dyDescent="0.2"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</row>
    <row r="3423" spans="2:20" x14ac:dyDescent="0.2"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</row>
    <row r="3424" spans="2:20" x14ac:dyDescent="0.2"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</row>
    <row r="3425" spans="2:20" x14ac:dyDescent="0.2"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</row>
    <row r="3426" spans="2:20" x14ac:dyDescent="0.2"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</row>
    <row r="3427" spans="2:20" x14ac:dyDescent="0.2"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</row>
    <row r="3428" spans="2:20" x14ac:dyDescent="0.2"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</row>
    <row r="3429" spans="2:20" x14ac:dyDescent="0.2"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</row>
    <row r="3430" spans="2:20" x14ac:dyDescent="0.2"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</row>
    <row r="3431" spans="2:20" x14ac:dyDescent="0.2"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</row>
    <row r="3432" spans="2:20" x14ac:dyDescent="0.2"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</row>
    <row r="3433" spans="2:20" x14ac:dyDescent="0.2"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</row>
    <row r="3434" spans="2:20" x14ac:dyDescent="0.2"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</row>
    <row r="3435" spans="2:20" x14ac:dyDescent="0.2"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</row>
    <row r="3436" spans="2:20" x14ac:dyDescent="0.2"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</row>
    <row r="3437" spans="2:20" x14ac:dyDescent="0.2"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</row>
    <row r="3438" spans="2:20" x14ac:dyDescent="0.2"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</row>
    <row r="3439" spans="2:20" x14ac:dyDescent="0.2"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</row>
    <row r="3440" spans="2:20" x14ac:dyDescent="0.2"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</row>
    <row r="3441" spans="2:20" x14ac:dyDescent="0.2"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</row>
    <row r="3442" spans="2:20" x14ac:dyDescent="0.2"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</row>
    <row r="3443" spans="2:20" x14ac:dyDescent="0.2"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</row>
    <row r="3444" spans="2:20" x14ac:dyDescent="0.2"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</row>
    <row r="3445" spans="2:20" x14ac:dyDescent="0.2"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</row>
    <row r="3446" spans="2:20" x14ac:dyDescent="0.2"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</row>
    <row r="3447" spans="2:20" x14ac:dyDescent="0.2"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</row>
    <row r="3448" spans="2:20" x14ac:dyDescent="0.2"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</row>
    <row r="3449" spans="2:20" x14ac:dyDescent="0.2"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</row>
    <row r="3450" spans="2:20" x14ac:dyDescent="0.2"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</row>
    <row r="3451" spans="2:20" x14ac:dyDescent="0.2"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</row>
    <row r="3452" spans="2:20" x14ac:dyDescent="0.2"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</row>
    <row r="3453" spans="2:20" x14ac:dyDescent="0.2"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</row>
    <row r="3454" spans="2:20" x14ac:dyDescent="0.2"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</row>
    <row r="3455" spans="2:20" x14ac:dyDescent="0.2"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</row>
    <row r="3456" spans="2:20" x14ac:dyDescent="0.2"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</row>
    <row r="3457" spans="2:20" x14ac:dyDescent="0.2"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</row>
    <row r="3458" spans="2:20" x14ac:dyDescent="0.2"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</row>
    <row r="3459" spans="2:20" x14ac:dyDescent="0.2"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</row>
    <row r="3460" spans="2:20" x14ac:dyDescent="0.2"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</row>
    <row r="3461" spans="2:20" x14ac:dyDescent="0.2"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</row>
    <row r="3462" spans="2:20" x14ac:dyDescent="0.2"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</row>
    <row r="3463" spans="2:20" x14ac:dyDescent="0.2"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</row>
    <row r="3464" spans="2:20" x14ac:dyDescent="0.2"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</row>
    <row r="3465" spans="2:20" x14ac:dyDescent="0.2"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</row>
    <row r="3466" spans="2:20" x14ac:dyDescent="0.2"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</row>
    <row r="3467" spans="2:20" x14ac:dyDescent="0.2"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</row>
    <row r="3468" spans="2:20" x14ac:dyDescent="0.2"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</row>
    <row r="3469" spans="2:20" x14ac:dyDescent="0.2"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</row>
    <row r="3470" spans="2:20" x14ac:dyDescent="0.2"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</row>
    <row r="3471" spans="2:20" x14ac:dyDescent="0.2"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</row>
    <row r="3472" spans="2:20" x14ac:dyDescent="0.2"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</row>
    <row r="3473" spans="2:20" x14ac:dyDescent="0.2"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</row>
    <row r="3474" spans="2:20" x14ac:dyDescent="0.2"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</row>
    <row r="3475" spans="2:20" x14ac:dyDescent="0.2"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</row>
    <row r="3476" spans="2:20" x14ac:dyDescent="0.2"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</row>
    <row r="3477" spans="2:20" x14ac:dyDescent="0.2"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</row>
    <row r="3478" spans="2:20" x14ac:dyDescent="0.2"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</row>
    <row r="3479" spans="2:20" x14ac:dyDescent="0.2"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</row>
    <row r="3480" spans="2:20" x14ac:dyDescent="0.2"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</row>
    <row r="3481" spans="2:20" x14ac:dyDescent="0.2"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</row>
    <row r="3482" spans="2:20" x14ac:dyDescent="0.2"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</row>
    <row r="3483" spans="2:20" x14ac:dyDescent="0.2"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</row>
    <row r="3484" spans="2:20" x14ac:dyDescent="0.2"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</row>
    <row r="3485" spans="2:20" x14ac:dyDescent="0.2"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</row>
    <row r="3486" spans="2:20" x14ac:dyDescent="0.2"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</row>
    <row r="3487" spans="2:20" x14ac:dyDescent="0.2"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</row>
    <row r="3488" spans="2:20" x14ac:dyDescent="0.2"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</row>
    <row r="3489" spans="2:20" x14ac:dyDescent="0.2"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</row>
    <row r="3490" spans="2:20" x14ac:dyDescent="0.2"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</row>
    <row r="3491" spans="2:20" x14ac:dyDescent="0.2"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</row>
    <row r="3492" spans="2:20" x14ac:dyDescent="0.2"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</row>
    <row r="3493" spans="2:20" x14ac:dyDescent="0.2"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</row>
    <row r="3494" spans="2:20" x14ac:dyDescent="0.2"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</row>
    <row r="3495" spans="2:20" x14ac:dyDescent="0.2"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</row>
    <row r="3496" spans="2:20" x14ac:dyDescent="0.2"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</row>
    <row r="3497" spans="2:20" x14ac:dyDescent="0.2"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</row>
    <row r="3498" spans="2:20" x14ac:dyDescent="0.2"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</row>
    <row r="3499" spans="2:20" x14ac:dyDescent="0.2"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</row>
    <row r="3500" spans="2:20" x14ac:dyDescent="0.2"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</row>
    <row r="3501" spans="2:20" x14ac:dyDescent="0.2"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</row>
    <row r="3502" spans="2:20" x14ac:dyDescent="0.2"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</row>
    <row r="3503" spans="2:20" x14ac:dyDescent="0.2"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</row>
    <row r="3504" spans="2:20" x14ac:dyDescent="0.2"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</row>
    <row r="3505" spans="2:20" x14ac:dyDescent="0.2"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</row>
    <row r="3506" spans="2:20" x14ac:dyDescent="0.2"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</row>
    <row r="3507" spans="2:20" x14ac:dyDescent="0.2"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</row>
    <row r="3508" spans="2:20" x14ac:dyDescent="0.2"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</row>
    <row r="3509" spans="2:20" x14ac:dyDescent="0.2"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</row>
    <row r="3510" spans="2:20" x14ac:dyDescent="0.2"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</row>
    <row r="3511" spans="2:20" x14ac:dyDescent="0.2"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</row>
    <row r="3512" spans="2:20" x14ac:dyDescent="0.2"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</row>
    <row r="3513" spans="2:20" x14ac:dyDescent="0.2"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</row>
    <row r="3514" spans="2:20" x14ac:dyDescent="0.2"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</row>
    <row r="3515" spans="2:20" x14ac:dyDescent="0.2"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</row>
    <row r="3516" spans="2:20" x14ac:dyDescent="0.2"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</row>
    <row r="3517" spans="2:20" x14ac:dyDescent="0.2"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</row>
    <row r="3518" spans="2:20" x14ac:dyDescent="0.2"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</row>
    <row r="3519" spans="2:20" x14ac:dyDescent="0.2"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</row>
    <row r="3520" spans="2:20" x14ac:dyDescent="0.2"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</row>
    <row r="3521" spans="2:20" x14ac:dyDescent="0.2"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</row>
    <row r="3522" spans="2:20" x14ac:dyDescent="0.2"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</row>
    <row r="3523" spans="2:20" x14ac:dyDescent="0.2"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</row>
    <row r="3524" spans="2:20" x14ac:dyDescent="0.2"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</row>
    <row r="3525" spans="2:20" x14ac:dyDescent="0.2"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</row>
    <row r="3526" spans="2:20" x14ac:dyDescent="0.2"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</row>
    <row r="3527" spans="2:20" x14ac:dyDescent="0.2"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</row>
    <row r="3528" spans="2:20" x14ac:dyDescent="0.2"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</row>
    <row r="3529" spans="2:20" x14ac:dyDescent="0.2"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</row>
    <row r="3530" spans="2:20" x14ac:dyDescent="0.2"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</row>
    <row r="3531" spans="2:20" x14ac:dyDescent="0.2"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</row>
    <row r="3532" spans="2:20" x14ac:dyDescent="0.2"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</row>
    <row r="3533" spans="2:20" x14ac:dyDescent="0.2"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</row>
    <row r="3534" spans="2:20" x14ac:dyDescent="0.2"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</row>
    <row r="3535" spans="2:20" x14ac:dyDescent="0.2"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</row>
    <row r="3536" spans="2:20" x14ac:dyDescent="0.2"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</row>
    <row r="3537" spans="2:20" x14ac:dyDescent="0.2"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</row>
    <row r="3538" spans="2:20" x14ac:dyDescent="0.2"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</row>
    <row r="3539" spans="2:20" x14ac:dyDescent="0.2"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</row>
    <row r="3540" spans="2:20" x14ac:dyDescent="0.2"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</row>
    <row r="3541" spans="2:20" x14ac:dyDescent="0.2"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</row>
    <row r="3542" spans="2:20" x14ac:dyDescent="0.2"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</row>
    <row r="3543" spans="2:20" x14ac:dyDescent="0.2"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</row>
    <row r="3544" spans="2:20" x14ac:dyDescent="0.2"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</row>
    <row r="3545" spans="2:20" x14ac:dyDescent="0.2"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</row>
    <row r="3546" spans="2:20" x14ac:dyDescent="0.2"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</row>
    <row r="3547" spans="2:20" x14ac:dyDescent="0.2"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</row>
    <row r="3548" spans="2:20" x14ac:dyDescent="0.2"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</row>
    <row r="3549" spans="2:20" x14ac:dyDescent="0.2"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</row>
    <row r="3550" spans="2:20" x14ac:dyDescent="0.2"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</row>
    <row r="3551" spans="2:20" x14ac:dyDescent="0.2"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</row>
    <row r="3552" spans="2:20" x14ac:dyDescent="0.2"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</row>
    <row r="3553" spans="2:20" x14ac:dyDescent="0.2"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</row>
    <row r="3554" spans="2:20" x14ac:dyDescent="0.2"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</row>
    <row r="3555" spans="2:20" x14ac:dyDescent="0.2"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</row>
    <row r="3556" spans="2:20" x14ac:dyDescent="0.2"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</row>
    <row r="3557" spans="2:20" x14ac:dyDescent="0.2"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</row>
    <row r="3558" spans="2:20" x14ac:dyDescent="0.2"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</row>
    <row r="3559" spans="2:20" x14ac:dyDescent="0.2"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</row>
    <row r="3560" spans="2:20" x14ac:dyDescent="0.2"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</row>
    <row r="3561" spans="2:20" x14ac:dyDescent="0.2"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</row>
    <row r="3562" spans="2:20" x14ac:dyDescent="0.2"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</row>
    <row r="3563" spans="2:20" x14ac:dyDescent="0.2"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</row>
    <row r="3564" spans="2:20" x14ac:dyDescent="0.2"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</row>
    <row r="3565" spans="2:20" x14ac:dyDescent="0.2"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</row>
    <row r="3566" spans="2:20" x14ac:dyDescent="0.2"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</row>
    <row r="3567" spans="2:20" x14ac:dyDescent="0.2"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</row>
    <row r="3568" spans="2:20" x14ac:dyDescent="0.2"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</row>
    <row r="3569" spans="2:20" x14ac:dyDescent="0.2"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</row>
    <row r="3570" spans="2:20" x14ac:dyDescent="0.2"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</row>
    <row r="3571" spans="2:20" x14ac:dyDescent="0.2"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</row>
    <row r="3572" spans="2:20" x14ac:dyDescent="0.2"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</row>
    <row r="3573" spans="2:20" x14ac:dyDescent="0.2"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</row>
    <row r="3574" spans="2:20" x14ac:dyDescent="0.2"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</row>
    <row r="3575" spans="2:20" x14ac:dyDescent="0.2"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</row>
    <row r="3576" spans="2:20" x14ac:dyDescent="0.2"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</row>
    <row r="3577" spans="2:20" x14ac:dyDescent="0.2"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</row>
    <row r="3578" spans="2:20" x14ac:dyDescent="0.2"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</row>
    <row r="3579" spans="2:20" x14ac:dyDescent="0.2"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</row>
    <row r="3580" spans="2:20" x14ac:dyDescent="0.2"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</row>
    <row r="3581" spans="2:20" x14ac:dyDescent="0.2"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</row>
    <row r="3582" spans="2:20" x14ac:dyDescent="0.2"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</row>
    <row r="3583" spans="2:20" x14ac:dyDescent="0.2"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</row>
    <row r="3584" spans="2:20" x14ac:dyDescent="0.2"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</row>
    <row r="3585" spans="2:20" x14ac:dyDescent="0.2"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</row>
    <row r="3586" spans="2:20" x14ac:dyDescent="0.2"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</row>
    <row r="3587" spans="2:20" x14ac:dyDescent="0.2"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</row>
    <row r="3588" spans="2:20" x14ac:dyDescent="0.2"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</row>
    <row r="3589" spans="2:20" x14ac:dyDescent="0.2"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</row>
    <row r="3590" spans="2:20" x14ac:dyDescent="0.2"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</row>
    <row r="3591" spans="2:20" x14ac:dyDescent="0.2"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</row>
    <row r="3592" spans="2:20" x14ac:dyDescent="0.2"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</row>
    <row r="3593" spans="2:20" x14ac:dyDescent="0.2"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</row>
    <row r="3594" spans="2:20" x14ac:dyDescent="0.2"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</row>
    <row r="3595" spans="2:20" x14ac:dyDescent="0.2"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</row>
    <row r="3596" spans="2:20" x14ac:dyDescent="0.2"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</row>
    <row r="3597" spans="2:20" x14ac:dyDescent="0.2"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</row>
    <row r="3598" spans="2:20" x14ac:dyDescent="0.2"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</row>
    <row r="3599" spans="2:20" x14ac:dyDescent="0.2"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</row>
    <row r="3600" spans="2:20" x14ac:dyDescent="0.2"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</row>
    <row r="3601" spans="2:20" x14ac:dyDescent="0.2"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</row>
    <row r="3602" spans="2:20" x14ac:dyDescent="0.2"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</row>
    <row r="3603" spans="2:20" x14ac:dyDescent="0.2"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</row>
    <row r="3604" spans="2:20" x14ac:dyDescent="0.2"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</row>
    <row r="3605" spans="2:20" x14ac:dyDescent="0.2"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</row>
    <row r="3606" spans="2:20" x14ac:dyDescent="0.2"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</row>
    <row r="3607" spans="2:20" x14ac:dyDescent="0.2"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</row>
    <row r="3608" spans="2:20" x14ac:dyDescent="0.2"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</row>
    <row r="3609" spans="2:20" x14ac:dyDescent="0.2"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</row>
    <row r="3610" spans="2:20" x14ac:dyDescent="0.2"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</row>
    <row r="3611" spans="2:20" x14ac:dyDescent="0.2"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</row>
    <row r="3612" spans="2:20" x14ac:dyDescent="0.2"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</row>
    <row r="3613" spans="2:20" x14ac:dyDescent="0.2"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</row>
    <row r="3614" spans="2:20" x14ac:dyDescent="0.2"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</row>
    <row r="3615" spans="2:20" x14ac:dyDescent="0.2"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</row>
    <row r="3616" spans="2:20" x14ac:dyDescent="0.2"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</row>
    <row r="3617" spans="2:20" x14ac:dyDescent="0.2"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</row>
    <row r="3618" spans="2:20" x14ac:dyDescent="0.2"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</row>
    <row r="3619" spans="2:20" x14ac:dyDescent="0.2"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</row>
    <row r="3620" spans="2:20" x14ac:dyDescent="0.2"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</row>
    <row r="3621" spans="2:20" x14ac:dyDescent="0.2"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</row>
    <row r="3622" spans="2:20" x14ac:dyDescent="0.2"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</row>
    <row r="3623" spans="2:20" x14ac:dyDescent="0.2"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</row>
    <row r="3624" spans="2:20" x14ac:dyDescent="0.2"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</row>
    <row r="3625" spans="2:20" x14ac:dyDescent="0.2"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</row>
    <row r="3626" spans="2:20" x14ac:dyDescent="0.2"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</row>
    <row r="3627" spans="2:20" x14ac:dyDescent="0.2"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</row>
    <row r="3628" spans="2:20" x14ac:dyDescent="0.2"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</row>
    <row r="3629" spans="2:20" x14ac:dyDescent="0.2"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</row>
    <row r="3630" spans="2:20" x14ac:dyDescent="0.2"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</row>
    <row r="3631" spans="2:20" x14ac:dyDescent="0.2"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</row>
    <row r="3632" spans="2:20" x14ac:dyDescent="0.2"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</row>
    <row r="3633" spans="2:20" x14ac:dyDescent="0.2"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</row>
    <row r="3634" spans="2:20" x14ac:dyDescent="0.2"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</row>
    <row r="3635" spans="2:20" x14ac:dyDescent="0.2"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</row>
    <row r="3636" spans="2:20" x14ac:dyDescent="0.2"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</row>
    <row r="3637" spans="2:20" x14ac:dyDescent="0.2"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</row>
    <row r="3638" spans="2:20" x14ac:dyDescent="0.2"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</row>
    <row r="3639" spans="2:20" x14ac:dyDescent="0.2"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</row>
    <row r="3640" spans="2:20" x14ac:dyDescent="0.2"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</row>
    <row r="3641" spans="2:20" x14ac:dyDescent="0.2"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</row>
    <row r="3642" spans="2:20" x14ac:dyDescent="0.2"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</row>
    <row r="3643" spans="2:20" x14ac:dyDescent="0.2"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</row>
    <row r="3644" spans="2:20" x14ac:dyDescent="0.2"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</row>
    <row r="3645" spans="2:20" x14ac:dyDescent="0.2"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</row>
    <row r="3646" spans="2:20" x14ac:dyDescent="0.2"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</row>
    <row r="3647" spans="2:20" x14ac:dyDescent="0.2"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</row>
    <row r="3648" spans="2:20" x14ac:dyDescent="0.2"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</row>
    <row r="3649" spans="2:20" x14ac:dyDescent="0.2"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</row>
    <row r="3650" spans="2:20" x14ac:dyDescent="0.2"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</row>
    <row r="3651" spans="2:20" x14ac:dyDescent="0.2"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</row>
    <row r="3652" spans="2:20" x14ac:dyDescent="0.2"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</row>
    <row r="3653" spans="2:20" x14ac:dyDescent="0.2"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</row>
    <row r="3654" spans="2:20" x14ac:dyDescent="0.2"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</row>
    <row r="3655" spans="2:20" x14ac:dyDescent="0.2"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</row>
    <row r="3656" spans="2:20" x14ac:dyDescent="0.2"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</row>
    <row r="3657" spans="2:20" x14ac:dyDescent="0.2"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</row>
    <row r="3658" spans="2:20" x14ac:dyDescent="0.2"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</row>
    <row r="3659" spans="2:20" x14ac:dyDescent="0.2"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</row>
    <row r="3660" spans="2:20" x14ac:dyDescent="0.2"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</row>
    <row r="3661" spans="2:20" x14ac:dyDescent="0.2"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</row>
    <row r="3662" spans="2:20" x14ac:dyDescent="0.2"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</row>
    <row r="3663" spans="2:20" x14ac:dyDescent="0.2"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</row>
    <row r="3664" spans="2:20" x14ac:dyDescent="0.2"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</row>
    <row r="3665" spans="2:20" x14ac:dyDescent="0.2"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</row>
    <row r="3666" spans="2:20" x14ac:dyDescent="0.2"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</row>
    <row r="3667" spans="2:20" x14ac:dyDescent="0.2"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</row>
    <row r="3668" spans="2:20" x14ac:dyDescent="0.2"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</row>
    <row r="3669" spans="2:20" x14ac:dyDescent="0.2"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</row>
    <row r="3670" spans="2:20" x14ac:dyDescent="0.2"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</row>
    <row r="3671" spans="2:20" x14ac:dyDescent="0.2"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</row>
    <row r="3672" spans="2:20" x14ac:dyDescent="0.2"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</row>
    <row r="3673" spans="2:20" x14ac:dyDescent="0.2"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</row>
    <row r="3674" spans="2:20" x14ac:dyDescent="0.2"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</row>
    <row r="3675" spans="2:20" x14ac:dyDescent="0.2"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</row>
    <row r="3676" spans="2:20" x14ac:dyDescent="0.2"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</row>
    <row r="3677" spans="2:20" x14ac:dyDescent="0.2"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</row>
    <row r="3678" spans="2:20" x14ac:dyDescent="0.2"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</row>
    <row r="3679" spans="2:20" x14ac:dyDescent="0.2"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</row>
    <row r="3680" spans="2:20" x14ac:dyDescent="0.2"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</row>
    <row r="3681" spans="2:20" x14ac:dyDescent="0.2"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</row>
    <row r="3682" spans="2:20" x14ac:dyDescent="0.2"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</row>
    <row r="3683" spans="2:20" x14ac:dyDescent="0.2"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</row>
    <row r="3684" spans="2:20" x14ac:dyDescent="0.2"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</row>
    <row r="3685" spans="2:20" x14ac:dyDescent="0.2"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</row>
    <row r="3686" spans="2:20" x14ac:dyDescent="0.2"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</row>
    <row r="3687" spans="2:20" x14ac:dyDescent="0.2"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</row>
    <row r="3688" spans="2:20" x14ac:dyDescent="0.2"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</row>
    <row r="3689" spans="2:20" x14ac:dyDescent="0.2"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</row>
    <row r="3690" spans="2:20" x14ac:dyDescent="0.2"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</row>
    <row r="3691" spans="2:20" x14ac:dyDescent="0.2"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</row>
    <row r="3692" spans="2:20" x14ac:dyDescent="0.2"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</row>
    <row r="3693" spans="2:20" x14ac:dyDescent="0.2"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</row>
    <row r="3694" spans="2:20" x14ac:dyDescent="0.2"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</row>
    <row r="3695" spans="2:20" x14ac:dyDescent="0.2"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</row>
    <row r="3696" spans="2:20" x14ac:dyDescent="0.2"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</row>
    <row r="3697" spans="2:20" x14ac:dyDescent="0.2"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</row>
    <row r="3698" spans="2:20" x14ac:dyDescent="0.2"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</row>
    <row r="3699" spans="2:20" x14ac:dyDescent="0.2"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</row>
    <row r="3700" spans="2:20" x14ac:dyDescent="0.2"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</row>
    <row r="3701" spans="2:20" x14ac:dyDescent="0.2"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</row>
    <row r="3702" spans="2:20" x14ac:dyDescent="0.2"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</row>
    <row r="3703" spans="2:20" x14ac:dyDescent="0.2"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</row>
    <row r="3704" spans="2:20" x14ac:dyDescent="0.2"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</row>
    <row r="3705" spans="2:20" x14ac:dyDescent="0.2"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</row>
    <row r="3706" spans="2:20" x14ac:dyDescent="0.2"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</row>
    <row r="3707" spans="2:20" x14ac:dyDescent="0.2"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</row>
    <row r="3708" spans="2:20" x14ac:dyDescent="0.2"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</row>
    <row r="3709" spans="2:20" x14ac:dyDescent="0.2"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</row>
    <row r="3710" spans="2:20" x14ac:dyDescent="0.2"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</row>
    <row r="3711" spans="2:20" x14ac:dyDescent="0.2"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</row>
    <row r="3712" spans="2:20" x14ac:dyDescent="0.2"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</row>
    <row r="3713" spans="2:20" x14ac:dyDescent="0.2"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</row>
    <row r="3714" spans="2:20" x14ac:dyDescent="0.2"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</row>
    <row r="3715" spans="2:20" x14ac:dyDescent="0.2"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</row>
    <row r="3716" spans="2:20" x14ac:dyDescent="0.2"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</row>
    <row r="3717" spans="2:20" x14ac:dyDescent="0.2"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</row>
    <row r="3718" spans="2:20" x14ac:dyDescent="0.2"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</row>
    <row r="3719" spans="2:20" x14ac:dyDescent="0.2"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</row>
    <row r="3720" spans="2:20" x14ac:dyDescent="0.2"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</row>
    <row r="3721" spans="2:20" x14ac:dyDescent="0.2"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</row>
    <row r="3722" spans="2:20" x14ac:dyDescent="0.2"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</row>
    <row r="3723" spans="2:20" x14ac:dyDescent="0.2"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</row>
    <row r="3724" spans="2:20" x14ac:dyDescent="0.2"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</row>
    <row r="3725" spans="2:20" x14ac:dyDescent="0.2"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</row>
    <row r="3726" spans="2:20" x14ac:dyDescent="0.2"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</row>
    <row r="3727" spans="2:20" x14ac:dyDescent="0.2"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</row>
    <row r="3728" spans="2:20" x14ac:dyDescent="0.2"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</row>
    <row r="3729" spans="2:20" x14ac:dyDescent="0.2"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</row>
    <row r="3730" spans="2:20" x14ac:dyDescent="0.2"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</row>
    <row r="3731" spans="2:20" x14ac:dyDescent="0.2"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</row>
    <row r="3732" spans="2:20" x14ac:dyDescent="0.2"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</row>
    <row r="3733" spans="2:20" x14ac:dyDescent="0.2"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</row>
    <row r="3734" spans="2:20" x14ac:dyDescent="0.2"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</row>
    <row r="3735" spans="2:20" x14ac:dyDescent="0.2"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</row>
    <row r="3736" spans="2:20" x14ac:dyDescent="0.2"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</row>
    <row r="3737" spans="2:20" x14ac:dyDescent="0.2"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</row>
    <row r="3738" spans="2:20" x14ac:dyDescent="0.2"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</row>
    <row r="3739" spans="2:20" x14ac:dyDescent="0.2"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</row>
    <row r="3740" spans="2:20" x14ac:dyDescent="0.2"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</row>
    <row r="3741" spans="2:20" x14ac:dyDescent="0.2"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</row>
    <row r="3742" spans="2:20" x14ac:dyDescent="0.2"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</row>
    <row r="3743" spans="2:20" x14ac:dyDescent="0.2"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</row>
    <row r="3744" spans="2:20" x14ac:dyDescent="0.2"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</row>
    <row r="3745" spans="2:20" x14ac:dyDescent="0.2"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</row>
    <row r="3746" spans="2:20" x14ac:dyDescent="0.2"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</row>
    <row r="3747" spans="2:20" x14ac:dyDescent="0.2"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</row>
    <row r="3748" spans="2:20" x14ac:dyDescent="0.2"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</row>
    <row r="3749" spans="2:20" x14ac:dyDescent="0.2"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</row>
    <row r="3750" spans="2:20" x14ac:dyDescent="0.2"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</row>
    <row r="3751" spans="2:20" x14ac:dyDescent="0.2"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</row>
    <row r="3752" spans="2:20" x14ac:dyDescent="0.2"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</row>
    <row r="3753" spans="2:20" x14ac:dyDescent="0.2"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</row>
    <row r="3754" spans="2:20" x14ac:dyDescent="0.2"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</row>
    <row r="3755" spans="2:20" x14ac:dyDescent="0.2"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</row>
    <row r="3756" spans="2:20" x14ac:dyDescent="0.2"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</row>
    <row r="3757" spans="2:20" x14ac:dyDescent="0.2"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</row>
    <row r="3758" spans="2:20" x14ac:dyDescent="0.2"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</row>
    <row r="3759" spans="2:20" x14ac:dyDescent="0.2"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</row>
    <row r="3760" spans="2:20" x14ac:dyDescent="0.2"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</row>
    <row r="3761" spans="2:20" x14ac:dyDescent="0.2"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</row>
    <row r="3762" spans="2:20" x14ac:dyDescent="0.2"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</row>
    <row r="3763" spans="2:20" x14ac:dyDescent="0.2"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</row>
    <row r="3764" spans="2:20" x14ac:dyDescent="0.2"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</row>
    <row r="3765" spans="2:20" x14ac:dyDescent="0.2"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</row>
    <row r="3766" spans="2:20" x14ac:dyDescent="0.2"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</row>
    <row r="3767" spans="2:20" x14ac:dyDescent="0.2"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</row>
    <row r="3768" spans="2:20" x14ac:dyDescent="0.2"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</row>
    <row r="3769" spans="2:20" x14ac:dyDescent="0.2"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</row>
    <row r="3770" spans="2:20" x14ac:dyDescent="0.2"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</row>
    <row r="3771" spans="2:20" x14ac:dyDescent="0.2"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</row>
    <row r="3772" spans="2:20" x14ac:dyDescent="0.2"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</row>
    <row r="3773" spans="2:20" x14ac:dyDescent="0.2"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</row>
    <row r="3774" spans="2:20" x14ac:dyDescent="0.2"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</row>
    <row r="3775" spans="2:20" x14ac:dyDescent="0.2"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</row>
    <row r="3776" spans="2:20" x14ac:dyDescent="0.2"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</row>
    <row r="3777" spans="2:20" x14ac:dyDescent="0.2"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</row>
    <row r="3778" spans="2:20" x14ac:dyDescent="0.2"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</row>
    <row r="3779" spans="2:20" x14ac:dyDescent="0.2"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</row>
    <row r="3780" spans="2:20" x14ac:dyDescent="0.2"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</row>
    <row r="3781" spans="2:20" x14ac:dyDescent="0.2"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</row>
    <row r="3782" spans="2:20" x14ac:dyDescent="0.2"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</row>
    <row r="3783" spans="2:20" x14ac:dyDescent="0.2"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</row>
    <row r="3784" spans="2:20" x14ac:dyDescent="0.2"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</row>
    <row r="3785" spans="2:20" x14ac:dyDescent="0.2"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</row>
    <row r="3786" spans="2:20" x14ac:dyDescent="0.2"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</row>
    <row r="3787" spans="2:20" x14ac:dyDescent="0.2"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</row>
    <row r="3788" spans="2:20" x14ac:dyDescent="0.2"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</row>
    <row r="3789" spans="2:20" x14ac:dyDescent="0.2"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</row>
    <row r="3790" spans="2:20" x14ac:dyDescent="0.2"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</row>
    <row r="3791" spans="2:20" x14ac:dyDescent="0.2"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</row>
    <row r="3792" spans="2:20" x14ac:dyDescent="0.2"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</row>
    <row r="3793" spans="2:20" x14ac:dyDescent="0.2"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</row>
    <row r="3794" spans="2:20" x14ac:dyDescent="0.2"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</row>
    <row r="3795" spans="2:20" x14ac:dyDescent="0.2"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</row>
    <row r="3796" spans="2:20" x14ac:dyDescent="0.2"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</row>
    <row r="3797" spans="2:20" x14ac:dyDescent="0.2"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</row>
    <row r="3798" spans="2:20" x14ac:dyDescent="0.2"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</row>
    <row r="3799" spans="2:20" x14ac:dyDescent="0.2"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</row>
    <row r="3800" spans="2:20" x14ac:dyDescent="0.2"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</row>
    <row r="3801" spans="2:20" x14ac:dyDescent="0.2"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</row>
    <row r="3802" spans="2:20" x14ac:dyDescent="0.2"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</row>
    <row r="3803" spans="2:20" x14ac:dyDescent="0.2"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</row>
    <row r="3804" spans="2:20" x14ac:dyDescent="0.2"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</row>
    <row r="3805" spans="2:20" x14ac:dyDescent="0.2"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</row>
    <row r="3806" spans="2:20" x14ac:dyDescent="0.2"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</row>
    <row r="3807" spans="2:20" x14ac:dyDescent="0.2"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</row>
    <row r="3808" spans="2:20" x14ac:dyDescent="0.2"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</row>
    <row r="3809" spans="2:20" x14ac:dyDescent="0.2"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</row>
    <row r="3810" spans="2:20" x14ac:dyDescent="0.2"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</row>
    <row r="3811" spans="2:20" x14ac:dyDescent="0.2"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</row>
    <row r="3812" spans="2:20" x14ac:dyDescent="0.2"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</row>
    <row r="3813" spans="2:20" x14ac:dyDescent="0.2"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</row>
    <row r="3814" spans="2:20" x14ac:dyDescent="0.2"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</row>
    <row r="3815" spans="2:20" x14ac:dyDescent="0.2"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</row>
    <row r="3816" spans="2:20" x14ac:dyDescent="0.2"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</row>
    <row r="3817" spans="2:20" x14ac:dyDescent="0.2"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</row>
    <row r="3818" spans="2:20" x14ac:dyDescent="0.2"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</row>
    <row r="3819" spans="2:20" x14ac:dyDescent="0.2"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</row>
    <row r="3820" spans="2:20" x14ac:dyDescent="0.2"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</row>
    <row r="3821" spans="2:20" x14ac:dyDescent="0.2"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</row>
    <row r="3822" spans="2:20" x14ac:dyDescent="0.2"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</row>
    <row r="3823" spans="2:20" x14ac:dyDescent="0.2"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</row>
    <row r="3824" spans="2:20" x14ac:dyDescent="0.2"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</row>
    <row r="3825" spans="2:20" x14ac:dyDescent="0.2"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</row>
    <row r="3826" spans="2:20" x14ac:dyDescent="0.2"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</row>
    <row r="3827" spans="2:20" x14ac:dyDescent="0.2"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</row>
    <row r="3828" spans="2:20" x14ac:dyDescent="0.2"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</row>
    <row r="3829" spans="2:20" x14ac:dyDescent="0.2"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</row>
    <row r="3830" spans="2:20" x14ac:dyDescent="0.2"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</row>
    <row r="3831" spans="2:20" x14ac:dyDescent="0.2"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</row>
    <row r="3832" spans="2:20" x14ac:dyDescent="0.2"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</row>
    <row r="3833" spans="2:20" x14ac:dyDescent="0.2"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</row>
    <row r="3834" spans="2:20" x14ac:dyDescent="0.2"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</row>
    <row r="3835" spans="2:20" x14ac:dyDescent="0.2"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</row>
    <row r="3836" spans="2:20" x14ac:dyDescent="0.2"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</row>
    <row r="3837" spans="2:20" x14ac:dyDescent="0.2"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</row>
    <row r="3838" spans="2:20" x14ac:dyDescent="0.2"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</row>
    <row r="3839" spans="2:20" x14ac:dyDescent="0.2"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</row>
    <row r="3840" spans="2:20" x14ac:dyDescent="0.2"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</row>
    <row r="3841" spans="2:20" x14ac:dyDescent="0.2"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</row>
    <row r="3842" spans="2:20" x14ac:dyDescent="0.2"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</row>
    <row r="3843" spans="2:20" x14ac:dyDescent="0.2"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</row>
    <row r="3844" spans="2:20" x14ac:dyDescent="0.2"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</row>
    <row r="3845" spans="2:20" x14ac:dyDescent="0.2"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</row>
    <row r="3846" spans="2:20" x14ac:dyDescent="0.2"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</row>
    <row r="3847" spans="2:20" x14ac:dyDescent="0.2"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</row>
    <row r="3848" spans="2:20" x14ac:dyDescent="0.2"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</row>
    <row r="3849" spans="2:20" x14ac:dyDescent="0.2"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</row>
    <row r="3850" spans="2:20" x14ac:dyDescent="0.2"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</row>
    <row r="3851" spans="2:20" x14ac:dyDescent="0.2"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</row>
    <row r="3852" spans="2:20" x14ac:dyDescent="0.2"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</row>
    <row r="3853" spans="2:20" x14ac:dyDescent="0.2"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</row>
    <row r="3854" spans="2:20" x14ac:dyDescent="0.2"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</row>
    <row r="3855" spans="2:20" x14ac:dyDescent="0.2"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</row>
    <row r="3856" spans="2:20" x14ac:dyDescent="0.2"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</row>
    <row r="3857" spans="2:20" x14ac:dyDescent="0.2"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</row>
    <row r="3858" spans="2:20" x14ac:dyDescent="0.2"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</row>
    <row r="3859" spans="2:20" x14ac:dyDescent="0.2"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</row>
    <row r="3860" spans="2:20" x14ac:dyDescent="0.2"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</row>
    <row r="3861" spans="2:20" x14ac:dyDescent="0.2"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</row>
    <row r="3862" spans="2:20" x14ac:dyDescent="0.2"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</row>
    <row r="3863" spans="2:20" x14ac:dyDescent="0.2"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</row>
    <row r="3864" spans="2:20" x14ac:dyDescent="0.2"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</row>
    <row r="3865" spans="2:20" x14ac:dyDescent="0.2"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</row>
    <row r="3866" spans="2:20" x14ac:dyDescent="0.2"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</row>
    <row r="3867" spans="2:20" x14ac:dyDescent="0.2"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</row>
    <row r="3868" spans="2:20" x14ac:dyDescent="0.2"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</row>
    <row r="3869" spans="2:20" x14ac:dyDescent="0.2"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</row>
    <row r="3870" spans="2:20" x14ac:dyDescent="0.2"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</row>
    <row r="3871" spans="2:20" x14ac:dyDescent="0.2"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</row>
    <row r="3872" spans="2:20" x14ac:dyDescent="0.2"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</row>
    <row r="3873" spans="2:20" x14ac:dyDescent="0.2"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</row>
    <row r="3874" spans="2:20" x14ac:dyDescent="0.2"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</row>
    <row r="3875" spans="2:20" x14ac:dyDescent="0.2"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</row>
    <row r="3876" spans="2:20" x14ac:dyDescent="0.2"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</row>
    <row r="3877" spans="2:20" x14ac:dyDescent="0.2"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</row>
    <row r="3878" spans="2:20" x14ac:dyDescent="0.2"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</row>
    <row r="3879" spans="2:20" x14ac:dyDescent="0.2"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</row>
    <row r="3880" spans="2:20" x14ac:dyDescent="0.2"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</row>
    <row r="3881" spans="2:20" x14ac:dyDescent="0.2"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</row>
    <row r="3882" spans="2:20" x14ac:dyDescent="0.2"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</row>
    <row r="3883" spans="2:20" x14ac:dyDescent="0.2"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</row>
    <row r="3884" spans="2:20" x14ac:dyDescent="0.2"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</row>
    <row r="3885" spans="2:20" x14ac:dyDescent="0.2"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</row>
    <row r="3886" spans="2:20" x14ac:dyDescent="0.2"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</row>
    <row r="3887" spans="2:20" x14ac:dyDescent="0.2"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</row>
    <row r="3888" spans="2:20" x14ac:dyDescent="0.2"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</row>
    <row r="3889" spans="2:20" x14ac:dyDescent="0.2"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</row>
    <row r="3890" spans="2:20" x14ac:dyDescent="0.2"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</row>
    <row r="3891" spans="2:20" x14ac:dyDescent="0.2"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</row>
    <row r="3892" spans="2:20" x14ac:dyDescent="0.2"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</row>
    <row r="3893" spans="2:20" x14ac:dyDescent="0.2"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</row>
    <row r="3894" spans="2:20" x14ac:dyDescent="0.2"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</row>
    <row r="3895" spans="2:20" x14ac:dyDescent="0.2"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</row>
    <row r="3896" spans="2:20" x14ac:dyDescent="0.2"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</row>
    <row r="3897" spans="2:20" x14ac:dyDescent="0.2"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</row>
    <row r="3898" spans="2:20" x14ac:dyDescent="0.2"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</row>
    <row r="3899" spans="2:20" x14ac:dyDescent="0.2"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</row>
    <row r="3900" spans="2:20" x14ac:dyDescent="0.2"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</row>
    <row r="3901" spans="2:20" x14ac:dyDescent="0.2"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</row>
    <row r="3902" spans="2:20" x14ac:dyDescent="0.2"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</row>
    <row r="3903" spans="2:20" x14ac:dyDescent="0.2"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</row>
    <row r="3904" spans="2:20" x14ac:dyDescent="0.2"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</row>
    <row r="3905" spans="2:20" x14ac:dyDescent="0.2"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</row>
    <row r="3906" spans="2:20" x14ac:dyDescent="0.2"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</row>
    <row r="3907" spans="2:20" x14ac:dyDescent="0.2"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</row>
    <row r="3908" spans="2:20" x14ac:dyDescent="0.2"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</row>
    <row r="3909" spans="2:20" x14ac:dyDescent="0.2"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</row>
    <row r="3910" spans="2:20" x14ac:dyDescent="0.2"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</row>
    <row r="3911" spans="2:20" x14ac:dyDescent="0.2"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</row>
    <row r="3912" spans="2:20" x14ac:dyDescent="0.2"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</row>
    <row r="3913" spans="2:20" x14ac:dyDescent="0.2"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</row>
    <row r="3914" spans="2:20" x14ac:dyDescent="0.2"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</row>
    <row r="3915" spans="2:20" x14ac:dyDescent="0.2"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</row>
    <row r="3916" spans="2:20" x14ac:dyDescent="0.2"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</row>
    <row r="3917" spans="2:20" x14ac:dyDescent="0.2"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</row>
    <row r="3918" spans="2:20" x14ac:dyDescent="0.2"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</row>
    <row r="3919" spans="2:20" x14ac:dyDescent="0.2"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</row>
    <row r="3920" spans="2:20" x14ac:dyDescent="0.2"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</row>
    <row r="3921" spans="2:20" x14ac:dyDescent="0.2"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</row>
    <row r="3922" spans="2:20" x14ac:dyDescent="0.2"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</row>
    <row r="3923" spans="2:20" x14ac:dyDescent="0.2"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</row>
    <row r="3924" spans="2:20" x14ac:dyDescent="0.2"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</row>
    <row r="3925" spans="2:20" x14ac:dyDescent="0.2"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</row>
    <row r="3926" spans="2:20" x14ac:dyDescent="0.2"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</row>
    <row r="3927" spans="2:20" x14ac:dyDescent="0.2"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</row>
    <row r="3928" spans="2:20" x14ac:dyDescent="0.2"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</row>
    <row r="3929" spans="2:20" x14ac:dyDescent="0.2"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</row>
    <row r="3930" spans="2:20" x14ac:dyDescent="0.2"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</row>
    <row r="3931" spans="2:20" x14ac:dyDescent="0.2"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</row>
    <row r="3932" spans="2:20" x14ac:dyDescent="0.2"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</row>
    <row r="3933" spans="2:20" x14ac:dyDescent="0.2"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</row>
    <row r="3934" spans="2:20" x14ac:dyDescent="0.2"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</row>
    <row r="3935" spans="2:20" x14ac:dyDescent="0.2"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</row>
    <row r="3936" spans="2:20" x14ac:dyDescent="0.2"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</row>
    <row r="3937" spans="2:20" x14ac:dyDescent="0.2"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</row>
    <row r="3938" spans="2:20" x14ac:dyDescent="0.2"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</row>
    <row r="3939" spans="2:20" x14ac:dyDescent="0.2"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</row>
    <row r="3940" spans="2:20" x14ac:dyDescent="0.2"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</row>
    <row r="3941" spans="2:20" x14ac:dyDescent="0.2"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</row>
    <row r="3942" spans="2:20" x14ac:dyDescent="0.2"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</row>
    <row r="3943" spans="2:20" x14ac:dyDescent="0.2"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</row>
    <row r="3944" spans="2:20" x14ac:dyDescent="0.2"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</row>
    <row r="3945" spans="2:20" x14ac:dyDescent="0.2"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</row>
    <row r="3946" spans="2:20" x14ac:dyDescent="0.2"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</row>
    <row r="3947" spans="2:20" x14ac:dyDescent="0.2"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</row>
    <row r="3948" spans="2:20" x14ac:dyDescent="0.2"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</row>
    <row r="3949" spans="2:20" x14ac:dyDescent="0.2"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</row>
    <row r="3950" spans="2:20" x14ac:dyDescent="0.2"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</row>
    <row r="3951" spans="2:20" x14ac:dyDescent="0.2"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</row>
    <row r="3952" spans="2:20" x14ac:dyDescent="0.2"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</row>
    <row r="3953" spans="2:20" x14ac:dyDescent="0.2"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</row>
    <row r="3954" spans="2:20" x14ac:dyDescent="0.2"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</row>
    <row r="3955" spans="2:20" x14ac:dyDescent="0.2"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</row>
    <row r="3956" spans="2:20" x14ac:dyDescent="0.2"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</row>
    <row r="3957" spans="2:20" x14ac:dyDescent="0.2"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</row>
    <row r="3958" spans="2:20" x14ac:dyDescent="0.2"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</row>
    <row r="3959" spans="2:20" x14ac:dyDescent="0.2"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</row>
    <row r="3960" spans="2:20" x14ac:dyDescent="0.2"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</row>
    <row r="3961" spans="2:20" x14ac:dyDescent="0.2"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</row>
    <row r="3962" spans="2:20" x14ac:dyDescent="0.2"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</row>
    <row r="3963" spans="2:20" x14ac:dyDescent="0.2"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</row>
    <row r="3964" spans="2:20" x14ac:dyDescent="0.2"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</row>
    <row r="3965" spans="2:20" x14ac:dyDescent="0.2"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</row>
    <row r="3966" spans="2:20" x14ac:dyDescent="0.2"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</row>
    <row r="3967" spans="2:20" x14ac:dyDescent="0.2"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</row>
    <row r="3968" spans="2:20" x14ac:dyDescent="0.2"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</row>
    <row r="3969" spans="2:20" x14ac:dyDescent="0.2"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</row>
    <row r="3970" spans="2:20" x14ac:dyDescent="0.2"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</row>
    <row r="3971" spans="2:20" x14ac:dyDescent="0.2"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</row>
    <row r="3972" spans="2:20" x14ac:dyDescent="0.2"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</row>
    <row r="3973" spans="2:20" x14ac:dyDescent="0.2"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</row>
    <row r="3974" spans="2:20" x14ac:dyDescent="0.2"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</row>
    <row r="3975" spans="2:20" x14ac:dyDescent="0.2"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</row>
    <row r="3976" spans="2:20" x14ac:dyDescent="0.2"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</row>
    <row r="3977" spans="2:20" x14ac:dyDescent="0.2"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</row>
    <row r="3978" spans="2:20" x14ac:dyDescent="0.2"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</row>
    <row r="3979" spans="2:20" x14ac:dyDescent="0.2"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</row>
    <row r="3980" spans="2:20" x14ac:dyDescent="0.2"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</row>
    <row r="3981" spans="2:20" x14ac:dyDescent="0.2"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</row>
    <row r="3982" spans="2:20" x14ac:dyDescent="0.2"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</row>
    <row r="3983" spans="2:20" x14ac:dyDescent="0.2"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</row>
    <row r="3984" spans="2:20" x14ac:dyDescent="0.2"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</row>
    <row r="3985" spans="2:20" x14ac:dyDescent="0.2"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</row>
    <row r="3986" spans="2:20" x14ac:dyDescent="0.2"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</row>
    <row r="3987" spans="2:20" x14ac:dyDescent="0.2"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</row>
    <row r="3988" spans="2:20" x14ac:dyDescent="0.2"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</row>
    <row r="3989" spans="2:20" x14ac:dyDescent="0.2"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</row>
    <row r="3990" spans="2:20" x14ac:dyDescent="0.2"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</row>
    <row r="3991" spans="2:20" x14ac:dyDescent="0.2"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</row>
    <row r="3992" spans="2:20" x14ac:dyDescent="0.2"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</row>
    <row r="3993" spans="2:20" x14ac:dyDescent="0.2"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</row>
    <row r="3994" spans="2:20" x14ac:dyDescent="0.2"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</row>
    <row r="3995" spans="2:20" x14ac:dyDescent="0.2"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</row>
    <row r="3996" spans="2:20" x14ac:dyDescent="0.2"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</row>
    <row r="3997" spans="2:20" x14ac:dyDescent="0.2"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</row>
    <row r="3998" spans="2:20" x14ac:dyDescent="0.2"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</row>
    <row r="3999" spans="2:20" x14ac:dyDescent="0.2"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</row>
    <row r="4000" spans="2:20" x14ac:dyDescent="0.2"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</row>
    <row r="4001" spans="2:20" x14ac:dyDescent="0.2"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</row>
    <row r="4002" spans="2:20" x14ac:dyDescent="0.2"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</row>
    <row r="4003" spans="2:20" x14ac:dyDescent="0.2"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</row>
    <row r="4004" spans="2:20" x14ac:dyDescent="0.2"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</row>
    <row r="4005" spans="2:20" x14ac:dyDescent="0.2"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</row>
    <row r="4006" spans="2:20" x14ac:dyDescent="0.2"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</row>
    <row r="4007" spans="2:20" x14ac:dyDescent="0.2"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</row>
    <row r="4008" spans="2:20" x14ac:dyDescent="0.2"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</row>
    <row r="4009" spans="2:20" x14ac:dyDescent="0.2"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</row>
    <row r="4010" spans="2:20" x14ac:dyDescent="0.2"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</row>
    <row r="4011" spans="2:20" x14ac:dyDescent="0.2"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</row>
    <row r="4012" spans="2:20" x14ac:dyDescent="0.2"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</row>
    <row r="4013" spans="2:20" x14ac:dyDescent="0.2"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</row>
    <row r="4014" spans="2:20" x14ac:dyDescent="0.2"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</row>
    <row r="4015" spans="2:20" x14ac:dyDescent="0.2"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</row>
    <row r="4016" spans="2:20" x14ac:dyDescent="0.2"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</row>
    <row r="4017" spans="2:20" x14ac:dyDescent="0.2"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</row>
    <row r="4018" spans="2:20" x14ac:dyDescent="0.2"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</row>
    <row r="4019" spans="2:20" x14ac:dyDescent="0.2"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</row>
    <row r="4020" spans="2:20" x14ac:dyDescent="0.2"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</row>
    <row r="4021" spans="2:20" x14ac:dyDescent="0.2"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</row>
    <row r="4022" spans="2:20" x14ac:dyDescent="0.2"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</row>
    <row r="4023" spans="2:20" x14ac:dyDescent="0.2"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</row>
    <row r="4024" spans="2:20" x14ac:dyDescent="0.2"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</row>
    <row r="4025" spans="2:20" x14ac:dyDescent="0.2"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</row>
    <row r="4026" spans="2:20" x14ac:dyDescent="0.2"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</row>
    <row r="4027" spans="2:20" x14ac:dyDescent="0.2"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</row>
    <row r="4028" spans="2:20" x14ac:dyDescent="0.2"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</row>
    <row r="4029" spans="2:20" x14ac:dyDescent="0.2"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</row>
    <row r="4030" spans="2:20" x14ac:dyDescent="0.2"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</row>
    <row r="4031" spans="2:20" x14ac:dyDescent="0.2"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</row>
    <row r="4032" spans="2:20" x14ac:dyDescent="0.2"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</row>
    <row r="4033" spans="2:20" x14ac:dyDescent="0.2"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</row>
    <row r="4034" spans="2:20" x14ac:dyDescent="0.2"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</row>
    <row r="4035" spans="2:20" x14ac:dyDescent="0.2"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</row>
    <row r="4036" spans="2:20" x14ac:dyDescent="0.2"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</row>
    <row r="4037" spans="2:20" x14ac:dyDescent="0.2"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</row>
    <row r="4038" spans="2:20" x14ac:dyDescent="0.2"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</row>
    <row r="4039" spans="2:20" x14ac:dyDescent="0.2"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</row>
    <row r="4040" spans="2:20" x14ac:dyDescent="0.2"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</row>
    <row r="4041" spans="2:20" x14ac:dyDescent="0.2"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</row>
    <row r="4042" spans="2:20" x14ac:dyDescent="0.2"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</row>
    <row r="4043" spans="2:20" x14ac:dyDescent="0.2"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</row>
    <row r="4044" spans="2:20" x14ac:dyDescent="0.2"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</row>
    <row r="4045" spans="2:20" x14ac:dyDescent="0.2"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</row>
    <row r="4046" spans="2:20" x14ac:dyDescent="0.2"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</row>
    <row r="4047" spans="2:20" x14ac:dyDescent="0.2"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</row>
    <row r="4048" spans="2:20" x14ac:dyDescent="0.2"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</row>
    <row r="4049" spans="2:20" x14ac:dyDescent="0.2"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</row>
    <row r="4050" spans="2:20" x14ac:dyDescent="0.2"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</row>
    <row r="4051" spans="2:20" x14ac:dyDescent="0.2"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</row>
    <row r="4052" spans="2:20" x14ac:dyDescent="0.2"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</row>
    <row r="4053" spans="2:20" x14ac:dyDescent="0.2"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</row>
    <row r="4054" spans="2:20" x14ac:dyDescent="0.2"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</row>
    <row r="4055" spans="2:20" x14ac:dyDescent="0.2"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</row>
    <row r="4056" spans="2:20" x14ac:dyDescent="0.2"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</row>
    <row r="4057" spans="2:20" x14ac:dyDescent="0.2"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</row>
    <row r="4058" spans="2:20" x14ac:dyDescent="0.2"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</row>
    <row r="4059" spans="2:20" x14ac:dyDescent="0.2"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</row>
    <row r="4060" spans="2:20" x14ac:dyDescent="0.2"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</row>
    <row r="4061" spans="2:20" x14ac:dyDescent="0.2"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</row>
    <row r="4062" spans="2:20" x14ac:dyDescent="0.2"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</row>
    <row r="4063" spans="2:20" x14ac:dyDescent="0.2"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</row>
    <row r="4064" spans="2:20" x14ac:dyDescent="0.2"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</row>
    <row r="4065" spans="2:20" x14ac:dyDescent="0.2"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</row>
    <row r="4066" spans="2:20" x14ac:dyDescent="0.2"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</row>
    <row r="4067" spans="2:20" x14ac:dyDescent="0.2"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</row>
    <row r="4068" spans="2:20" x14ac:dyDescent="0.2"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</row>
    <row r="4069" spans="2:20" x14ac:dyDescent="0.2"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</row>
    <row r="4070" spans="2:20" x14ac:dyDescent="0.2"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</row>
    <row r="4071" spans="2:20" x14ac:dyDescent="0.2"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</row>
    <row r="4072" spans="2:20" x14ac:dyDescent="0.2"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</row>
    <row r="4073" spans="2:20" x14ac:dyDescent="0.2"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</row>
    <row r="4074" spans="2:20" x14ac:dyDescent="0.2"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</row>
    <row r="4075" spans="2:20" x14ac:dyDescent="0.2"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</row>
    <row r="4076" spans="2:20" x14ac:dyDescent="0.2"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</row>
    <row r="4077" spans="2:20" x14ac:dyDescent="0.2"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</row>
    <row r="4078" spans="2:20" x14ac:dyDescent="0.2"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</row>
    <row r="4079" spans="2:20" x14ac:dyDescent="0.2"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</row>
    <row r="4080" spans="2:20" x14ac:dyDescent="0.2"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</row>
    <row r="4081" spans="2:20" x14ac:dyDescent="0.2"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</row>
    <row r="4082" spans="2:20" x14ac:dyDescent="0.2"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</row>
    <row r="4083" spans="2:20" x14ac:dyDescent="0.2"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</row>
    <row r="4084" spans="2:20" x14ac:dyDescent="0.2"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</row>
    <row r="4085" spans="2:20" x14ac:dyDescent="0.2"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</row>
    <row r="4086" spans="2:20" x14ac:dyDescent="0.2"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</row>
    <row r="4087" spans="2:20" x14ac:dyDescent="0.2"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</row>
    <row r="4088" spans="2:20" x14ac:dyDescent="0.2"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</row>
    <row r="4089" spans="2:20" x14ac:dyDescent="0.2"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</row>
    <row r="4090" spans="2:20" x14ac:dyDescent="0.2"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</row>
    <row r="4091" spans="2:20" x14ac:dyDescent="0.2"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</row>
    <row r="4092" spans="2:20" x14ac:dyDescent="0.2"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</row>
    <row r="4093" spans="2:20" x14ac:dyDescent="0.2"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</row>
    <row r="4094" spans="2:20" x14ac:dyDescent="0.2"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</row>
    <row r="4095" spans="2:20" x14ac:dyDescent="0.2"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</row>
    <row r="4096" spans="2:20" x14ac:dyDescent="0.2"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</row>
    <row r="4097" spans="2:20" x14ac:dyDescent="0.2"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</row>
    <row r="4098" spans="2:20" x14ac:dyDescent="0.2"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</row>
    <row r="4099" spans="2:20" x14ac:dyDescent="0.2"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</row>
    <row r="4100" spans="2:20" x14ac:dyDescent="0.2"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</row>
    <row r="4101" spans="2:20" x14ac:dyDescent="0.2"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</row>
    <row r="4102" spans="2:20" x14ac:dyDescent="0.2"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</row>
    <row r="4103" spans="2:20" x14ac:dyDescent="0.2"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</row>
    <row r="4104" spans="2:20" x14ac:dyDescent="0.2"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</row>
    <row r="4105" spans="2:20" x14ac:dyDescent="0.2"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</row>
    <row r="4106" spans="2:20" x14ac:dyDescent="0.2"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</row>
    <row r="4107" spans="2:20" x14ac:dyDescent="0.2"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</row>
    <row r="4108" spans="2:20" x14ac:dyDescent="0.2"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</row>
    <row r="4109" spans="2:20" x14ac:dyDescent="0.2"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</row>
    <row r="4110" spans="2:20" x14ac:dyDescent="0.2"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</row>
    <row r="4111" spans="2:20" x14ac:dyDescent="0.2"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</row>
    <row r="4112" spans="2:20" x14ac:dyDescent="0.2"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</row>
    <row r="4113" spans="2:20" x14ac:dyDescent="0.2"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</row>
    <row r="4114" spans="2:20" x14ac:dyDescent="0.2"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</row>
    <row r="4115" spans="2:20" x14ac:dyDescent="0.2"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</row>
    <row r="4116" spans="2:20" x14ac:dyDescent="0.2"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</row>
    <row r="4117" spans="2:20" x14ac:dyDescent="0.2"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</row>
    <row r="4118" spans="2:20" x14ac:dyDescent="0.2"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</row>
    <row r="4119" spans="2:20" x14ac:dyDescent="0.2"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</row>
    <row r="4120" spans="2:20" x14ac:dyDescent="0.2"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</row>
    <row r="4121" spans="2:20" x14ac:dyDescent="0.2"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</row>
    <row r="4122" spans="2:20" x14ac:dyDescent="0.2"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</row>
    <row r="4123" spans="2:20" x14ac:dyDescent="0.2"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</row>
    <row r="4124" spans="2:20" x14ac:dyDescent="0.2"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</row>
    <row r="4125" spans="2:20" x14ac:dyDescent="0.2"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</row>
    <row r="4126" spans="2:20" x14ac:dyDescent="0.2"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</row>
    <row r="4127" spans="2:20" x14ac:dyDescent="0.2"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</row>
    <row r="4128" spans="2:20" x14ac:dyDescent="0.2"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</row>
    <row r="4129" spans="2:20" x14ac:dyDescent="0.2"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</row>
    <row r="4130" spans="2:20" x14ac:dyDescent="0.2"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</row>
    <row r="4131" spans="2:20" x14ac:dyDescent="0.2"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</row>
    <row r="4132" spans="2:20" x14ac:dyDescent="0.2"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</row>
    <row r="4133" spans="2:20" x14ac:dyDescent="0.2"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</row>
    <row r="4134" spans="2:20" x14ac:dyDescent="0.2"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</row>
    <row r="4135" spans="2:20" x14ac:dyDescent="0.2"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</row>
    <row r="4136" spans="2:20" x14ac:dyDescent="0.2"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</row>
    <row r="4137" spans="2:20" x14ac:dyDescent="0.2"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</row>
    <row r="4138" spans="2:20" x14ac:dyDescent="0.2"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</row>
    <row r="4139" spans="2:20" x14ac:dyDescent="0.2"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</row>
    <row r="4140" spans="2:20" x14ac:dyDescent="0.2"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</row>
    <row r="4141" spans="2:20" x14ac:dyDescent="0.2"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</row>
    <row r="4142" spans="2:20" x14ac:dyDescent="0.2"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</row>
    <row r="4143" spans="2:20" x14ac:dyDescent="0.2"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</row>
    <row r="4144" spans="2:20" x14ac:dyDescent="0.2"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</row>
    <row r="4145" spans="2:20" x14ac:dyDescent="0.2"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</row>
    <row r="4146" spans="2:20" x14ac:dyDescent="0.2"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</row>
    <row r="4147" spans="2:20" x14ac:dyDescent="0.2"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</row>
    <row r="4148" spans="2:20" x14ac:dyDescent="0.2"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</row>
    <row r="4149" spans="2:20" x14ac:dyDescent="0.2"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</row>
    <row r="4150" spans="2:20" x14ac:dyDescent="0.2"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</row>
    <row r="4151" spans="2:20" x14ac:dyDescent="0.2"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</row>
    <row r="4152" spans="2:20" x14ac:dyDescent="0.2"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</row>
    <row r="4153" spans="2:20" x14ac:dyDescent="0.2"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</row>
    <row r="4154" spans="2:20" x14ac:dyDescent="0.2"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</row>
    <row r="4155" spans="2:20" x14ac:dyDescent="0.2"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</row>
    <row r="4156" spans="2:20" x14ac:dyDescent="0.2"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</row>
    <row r="4157" spans="2:20" x14ac:dyDescent="0.2"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</row>
    <row r="4158" spans="2:20" x14ac:dyDescent="0.2"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</row>
    <row r="4159" spans="2:20" x14ac:dyDescent="0.2"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</row>
    <row r="4160" spans="2:20" x14ac:dyDescent="0.2"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</row>
    <row r="4161" spans="2:20" x14ac:dyDescent="0.2"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</row>
    <row r="4162" spans="2:20" x14ac:dyDescent="0.2"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</row>
    <row r="4163" spans="2:20" x14ac:dyDescent="0.2"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</row>
    <row r="4164" spans="2:20" x14ac:dyDescent="0.2"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</row>
    <row r="4165" spans="2:20" x14ac:dyDescent="0.2"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</row>
    <row r="4166" spans="2:20" x14ac:dyDescent="0.2"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</row>
    <row r="4167" spans="2:20" x14ac:dyDescent="0.2"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</row>
    <row r="4168" spans="2:20" x14ac:dyDescent="0.2"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</row>
    <row r="4169" spans="2:20" x14ac:dyDescent="0.2"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</row>
    <row r="4170" spans="2:20" x14ac:dyDescent="0.2"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</row>
    <row r="4171" spans="2:20" x14ac:dyDescent="0.2"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</row>
    <row r="4172" spans="2:20" x14ac:dyDescent="0.2"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</row>
    <row r="4173" spans="2:20" x14ac:dyDescent="0.2"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</row>
    <row r="4174" spans="2:20" x14ac:dyDescent="0.2"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</row>
    <row r="4175" spans="2:20" x14ac:dyDescent="0.2"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</row>
    <row r="4176" spans="2:20" x14ac:dyDescent="0.2"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</row>
    <row r="4177" spans="2:20" x14ac:dyDescent="0.2"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</row>
    <row r="4178" spans="2:20" x14ac:dyDescent="0.2"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</row>
    <row r="4179" spans="2:20" x14ac:dyDescent="0.2"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</row>
    <row r="4180" spans="2:20" x14ac:dyDescent="0.2"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</row>
    <row r="4181" spans="2:20" x14ac:dyDescent="0.2"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</row>
    <row r="4182" spans="2:20" x14ac:dyDescent="0.2"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</row>
    <row r="4183" spans="2:20" x14ac:dyDescent="0.2"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</row>
    <row r="4184" spans="2:20" x14ac:dyDescent="0.2"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</row>
    <row r="4185" spans="2:20" x14ac:dyDescent="0.2"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</row>
    <row r="4186" spans="2:20" x14ac:dyDescent="0.2"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</row>
    <row r="4187" spans="2:20" x14ac:dyDescent="0.2"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</row>
    <row r="4188" spans="2:20" x14ac:dyDescent="0.2"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</row>
    <row r="4189" spans="2:20" x14ac:dyDescent="0.2"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</row>
    <row r="4190" spans="2:20" x14ac:dyDescent="0.2"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</row>
    <row r="4191" spans="2:20" x14ac:dyDescent="0.2"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</row>
    <row r="4192" spans="2:20" x14ac:dyDescent="0.2"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</row>
    <row r="4193" spans="2:20" x14ac:dyDescent="0.2"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</row>
    <row r="4194" spans="2:20" x14ac:dyDescent="0.2"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</row>
    <row r="4195" spans="2:20" x14ac:dyDescent="0.2"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</row>
    <row r="4196" spans="2:20" x14ac:dyDescent="0.2"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</row>
    <row r="4197" spans="2:20" x14ac:dyDescent="0.2"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</row>
    <row r="4198" spans="2:20" x14ac:dyDescent="0.2"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</row>
    <row r="4199" spans="2:20" x14ac:dyDescent="0.2"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</row>
    <row r="4200" spans="2:20" x14ac:dyDescent="0.2"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</row>
    <row r="4201" spans="2:20" x14ac:dyDescent="0.2"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</row>
    <row r="4202" spans="2:20" x14ac:dyDescent="0.2"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</row>
    <row r="4203" spans="2:20" x14ac:dyDescent="0.2"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</row>
    <row r="4204" spans="2:20" x14ac:dyDescent="0.2"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</row>
    <row r="4205" spans="2:20" x14ac:dyDescent="0.2"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</row>
    <row r="4206" spans="2:20" x14ac:dyDescent="0.2"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</row>
    <row r="4207" spans="2:20" x14ac:dyDescent="0.2"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</row>
    <row r="4208" spans="2:20" x14ac:dyDescent="0.2"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</row>
    <row r="4209" spans="2:20" x14ac:dyDescent="0.2"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</row>
    <row r="4210" spans="2:20" x14ac:dyDescent="0.2"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</row>
    <row r="4211" spans="2:20" x14ac:dyDescent="0.2"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</row>
    <row r="4212" spans="2:20" x14ac:dyDescent="0.2"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</row>
    <row r="4213" spans="2:20" x14ac:dyDescent="0.2"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</row>
    <row r="4214" spans="2:20" x14ac:dyDescent="0.2"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</row>
    <row r="4215" spans="2:20" x14ac:dyDescent="0.2"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</row>
    <row r="4216" spans="2:20" x14ac:dyDescent="0.2"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</row>
    <row r="4217" spans="2:20" x14ac:dyDescent="0.2"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</row>
    <row r="4218" spans="2:20" x14ac:dyDescent="0.2"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</row>
    <row r="4219" spans="2:20" x14ac:dyDescent="0.2"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</row>
    <row r="4220" spans="2:20" x14ac:dyDescent="0.2"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</row>
    <row r="4221" spans="2:20" x14ac:dyDescent="0.2"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</row>
    <row r="4222" spans="2:20" x14ac:dyDescent="0.2"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</row>
    <row r="4223" spans="2:20" x14ac:dyDescent="0.2"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</row>
    <row r="4224" spans="2:20" x14ac:dyDescent="0.2"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</row>
    <row r="4225" spans="2:20" x14ac:dyDescent="0.2"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</row>
    <row r="4226" spans="2:20" x14ac:dyDescent="0.2"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</row>
    <row r="4227" spans="2:20" x14ac:dyDescent="0.2"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</row>
    <row r="4228" spans="2:20" x14ac:dyDescent="0.2"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</row>
    <row r="4229" spans="2:20" x14ac:dyDescent="0.2"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</row>
    <row r="4230" spans="2:20" x14ac:dyDescent="0.2"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</row>
    <row r="4231" spans="2:20" x14ac:dyDescent="0.2"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</row>
    <row r="4232" spans="2:20" x14ac:dyDescent="0.2"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</row>
    <row r="4233" spans="2:20" x14ac:dyDescent="0.2"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</row>
    <row r="4234" spans="2:20" x14ac:dyDescent="0.2"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</row>
    <row r="4235" spans="2:20" x14ac:dyDescent="0.2"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</row>
    <row r="4236" spans="2:20" x14ac:dyDescent="0.2"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</row>
    <row r="4237" spans="2:20" x14ac:dyDescent="0.2"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</row>
    <row r="4238" spans="2:20" x14ac:dyDescent="0.2"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</row>
    <row r="4239" spans="2:20" x14ac:dyDescent="0.2"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</row>
    <row r="4240" spans="2:20" x14ac:dyDescent="0.2"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</row>
    <row r="4241" spans="2:20" x14ac:dyDescent="0.2"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</row>
    <row r="4242" spans="2:20" x14ac:dyDescent="0.2"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</row>
    <row r="4243" spans="2:20" x14ac:dyDescent="0.2"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</row>
    <row r="4244" spans="2:20" x14ac:dyDescent="0.2"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</row>
    <row r="4245" spans="2:20" x14ac:dyDescent="0.2"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</row>
    <row r="4246" spans="2:20" x14ac:dyDescent="0.2"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</row>
    <row r="4247" spans="2:20" x14ac:dyDescent="0.2"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</row>
    <row r="4248" spans="2:20" x14ac:dyDescent="0.2"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</row>
    <row r="4249" spans="2:20" x14ac:dyDescent="0.2"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</row>
    <row r="4250" spans="2:20" x14ac:dyDescent="0.2"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</row>
    <row r="4251" spans="2:20" x14ac:dyDescent="0.2"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</row>
    <row r="4252" spans="2:20" x14ac:dyDescent="0.2"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</row>
    <row r="4253" spans="2:20" x14ac:dyDescent="0.2"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</row>
    <row r="4254" spans="2:20" x14ac:dyDescent="0.2"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</row>
    <row r="4255" spans="2:20" x14ac:dyDescent="0.2"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</row>
    <row r="4256" spans="2:20" x14ac:dyDescent="0.2"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</row>
    <row r="4257" spans="2:20" x14ac:dyDescent="0.2"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</row>
    <row r="4258" spans="2:20" x14ac:dyDescent="0.2"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</row>
    <row r="4259" spans="2:20" x14ac:dyDescent="0.2"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</row>
    <row r="4260" spans="2:20" x14ac:dyDescent="0.2"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</row>
    <row r="4261" spans="2:20" x14ac:dyDescent="0.2"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</row>
    <row r="4262" spans="2:20" x14ac:dyDescent="0.2"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</row>
    <row r="4263" spans="2:20" x14ac:dyDescent="0.2"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</row>
    <row r="4264" spans="2:20" x14ac:dyDescent="0.2"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</row>
    <row r="4265" spans="2:20" x14ac:dyDescent="0.2"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</row>
    <row r="4266" spans="2:20" x14ac:dyDescent="0.2"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</row>
    <row r="4267" spans="2:20" x14ac:dyDescent="0.2"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</row>
    <row r="4268" spans="2:20" x14ac:dyDescent="0.2"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</row>
    <row r="4269" spans="2:20" x14ac:dyDescent="0.2"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</row>
    <row r="4270" spans="2:20" x14ac:dyDescent="0.2"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</row>
    <row r="4271" spans="2:20" x14ac:dyDescent="0.2"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</row>
    <row r="4272" spans="2:20" x14ac:dyDescent="0.2"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</row>
    <row r="4273" spans="2:20" x14ac:dyDescent="0.2"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</row>
    <row r="4274" spans="2:20" x14ac:dyDescent="0.2"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</row>
    <row r="4275" spans="2:20" x14ac:dyDescent="0.2"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</row>
    <row r="4276" spans="2:20" x14ac:dyDescent="0.2"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</row>
    <row r="4277" spans="2:20" x14ac:dyDescent="0.2"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</row>
    <row r="4278" spans="2:20" x14ac:dyDescent="0.2"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</row>
    <row r="4279" spans="2:20" x14ac:dyDescent="0.2"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</row>
    <row r="4280" spans="2:20" x14ac:dyDescent="0.2"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</row>
    <row r="4281" spans="2:20" x14ac:dyDescent="0.2"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</row>
    <row r="4282" spans="2:20" x14ac:dyDescent="0.2"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</row>
    <row r="4283" spans="2:20" x14ac:dyDescent="0.2"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</row>
    <row r="4284" spans="2:20" x14ac:dyDescent="0.2"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</row>
    <row r="4285" spans="2:20" x14ac:dyDescent="0.2"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</row>
    <row r="4286" spans="2:20" x14ac:dyDescent="0.2"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</row>
    <row r="4287" spans="2:20" x14ac:dyDescent="0.2"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</row>
    <row r="4288" spans="2:20" x14ac:dyDescent="0.2"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</row>
    <row r="4289" spans="2:20" x14ac:dyDescent="0.2"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</row>
    <row r="4290" spans="2:20" x14ac:dyDescent="0.2"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</row>
    <row r="4291" spans="2:20" x14ac:dyDescent="0.2"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</row>
    <row r="4292" spans="2:20" x14ac:dyDescent="0.2"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</row>
    <row r="4293" spans="2:20" x14ac:dyDescent="0.2"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</row>
    <row r="4294" spans="2:20" x14ac:dyDescent="0.2"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</row>
    <row r="4295" spans="2:20" x14ac:dyDescent="0.2"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</row>
    <row r="4296" spans="2:20" x14ac:dyDescent="0.2"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</row>
    <row r="4297" spans="2:20" x14ac:dyDescent="0.2"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</row>
    <row r="4298" spans="2:20" x14ac:dyDescent="0.2"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</row>
    <row r="4299" spans="2:20" x14ac:dyDescent="0.2"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</row>
    <row r="4300" spans="2:20" x14ac:dyDescent="0.2"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</row>
    <row r="4301" spans="2:20" x14ac:dyDescent="0.2"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</row>
    <row r="4302" spans="2:20" x14ac:dyDescent="0.2"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</row>
    <row r="4303" spans="2:20" x14ac:dyDescent="0.2"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</row>
    <row r="4304" spans="2:20" x14ac:dyDescent="0.2"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</row>
    <row r="4305" spans="2:20" x14ac:dyDescent="0.2"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</row>
    <row r="4306" spans="2:20" x14ac:dyDescent="0.2"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</row>
    <row r="4307" spans="2:20" x14ac:dyDescent="0.2"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</row>
    <row r="4308" spans="2:20" x14ac:dyDescent="0.2"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</row>
    <row r="4309" spans="2:20" x14ac:dyDescent="0.2"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</row>
    <row r="4310" spans="2:20" x14ac:dyDescent="0.2"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</row>
    <row r="4311" spans="2:20" x14ac:dyDescent="0.2"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</row>
    <row r="4312" spans="2:20" x14ac:dyDescent="0.2"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</row>
    <row r="4313" spans="2:20" x14ac:dyDescent="0.2"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</row>
    <row r="4314" spans="2:20" x14ac:dyDescent="0.2"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</row>
    <row r="4315" spans="2:20" x14ac:dyDescent="0.2"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</row>
    <row r="4316" spans="2:20" x14ac:dyDescent="0.2"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</row>
    <row r="4317" spans="2:20" x14ac:dyDescent="0.2"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</row>
    <row r="4318" spans="2:20" x14ac:dyDescent="0.2"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</row>
    <row r="4319" spans="2:20" x14ac:dyDescent="0.2"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</row>
    <row r="4320" spans="2:20" x14ac:dyDescent="0.2"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</row>
    <row r="4321" spans="2:20" x14ac:dyDescent="0.2"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</row>
    <row r="4322" spans="2:20" x14ac:dyDescent="0.2"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</row>
    <row r="4323" spans="2:20" x14ac:dyDescent="0.2"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</row>
    <row r="4324" spans="2:20" x14ac:dyDescent="0.2"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</row>
    <row r="4325" spans="2:20" x14ac:dyDescent="0.2"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</row>
    <row r="4326" spans="2:20" x14ac:dyDescent="0.2"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</row>
    <row r="4327" spans="2:20" x14ac:dyDescent="0.2"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</row>
    <row r="4328" spans="2:20" x14ac:dyDescent="0.2"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</row>
    <row r="4329" spans="2:20" x14ac:dyDescent="0.2"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</row>
    <row r="4330" spans="2:20" x14ac:dyDescent="0.2"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</row>
    <row r="4331" spans="2:20" x14ac:dyDescent="0.2"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</row>
    <row r="4332" spans="2:20" x14ac:dyDescent="0.2"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</row>
    <row r="4333" spans="2:20" x14ac:dyDescent="0.2"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</row>
    <row r="4334" spans="2:20" x14ac:dyDescent="0.2"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</row>
    <row r="4335" spans="2:20" x14ac:dyDescent="0.2"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</row>
    <row r="4336" spans="2:20" x14ac:dyDescent="0.2"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</row>
    <row r="4337" spans="2:20" x14ac:dyDescent="0.2"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</row>
    <row r="4338" spans="2:20" x14ac:dyDescent="0.2"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</row>
    <row r="4339" spans="2:20" x14ac:dyDescent="0.2"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</row>
    <row r="4340" spans="2:20" x14ac:dyDescent="0.2"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</row>
    <row r="4341" spans="2:20" x14ac:dyDescent="0.2"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</row>
    <row r="4342" spans="2:20" x14ac:dyDescent="0.2"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</row>
    <row r="4343" spans="2:20" x14ac:dyDescent="0.2"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</row>
    <row r="4344" spans="2:20" x14ac:dyDescent="0.2"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</row>
    <row r="4345" spans="2:20" x14ac:dyDescent="0.2"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</row>
    <row r="4346" spans="2:20" x14ac:dyDescent="0.2"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</row>
    <row r="4347" spans="2:20" x14ac:dyDescent="0.2"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</row>
    <row r="4348" spans="2:20" x14ac:dyDescent="0.2"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</row>
    <row r="4349" spans="2:20" x14ac:dyDescent="0.2"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</row>
    <row r="4350" spans="2:20" x14ac:dyDescent="0.2"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</row>
    <row r="4351" spans="2:20" x14ac:dyDescent="0.2"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</row>
    <row r="4352" spans="2:20" x14ac:dyDescent="0.2"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</row>
    <row r="4353" spans="2:20" x14ac:dyDescent="0.2"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</row>
    <row r="4354" spans="2:20" x14ac:dyDescent="0.2"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</row>
    <row r="4355" spans="2:20" x14ac:dyDescent="0.2"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</row>
    <row r="4356" spans="2:20" x14ac:dyDescent="0.2"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</row>
    <row r="4357" spans="2:20" x14ac:dyDescent="0.2"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</row>
    <row r="4358" spans="2:20" x14ac:dyDescent="0.2"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</row>
    <row r="4359" spans="2:20" x14ac:dyDescent="0.2"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</row>
    <row r="4360" spans="2:20" x14ac:dyDescent="0.2"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</row>
    <row r="4361" spans="2:20" x14ac:dyDescent="0.2"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</row>
    <row r="4362" spans="2:20" x14ac:dyDescent="0.2"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</row>
    <row r="4363" spans="2:20" x14ac:dyDescent="0.2"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</row>
    <row r="4364" spans="2:20" x14ac:dyDescent="0.2"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</row>
    <row r="4365" spans="2:20" x14ac:dyDescent="0.2"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</row>
    <row r="4366" spans="2:20" x14ac:dyDescent="0.2"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</row>
    <row r="4367" spans="2:20" x14ac:dyDescent="0.2"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</row>
    <row r="4368" spans="2:20" x14ac:dyDescent="0.2"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</row>
    <row r="4369" spans="2:20" x14ac:dyDescent="0.2"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</row>
    <row r="4370" spans="2:20" x14ac:dyDescent="0.2"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</row>
    <row r="4371" spans="2:20" x14ac:dyDescent="0.2"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</row>
    <row r="4372" spans="2:20" x14ac:dyDescent="0.2"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</row>
    <row r="4373" spans="2:20" x14ac:dyDescent="0.2"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</row>
    <row r="4374" spans="2:20" x14ac:dyDescent="0.2"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</row>
    <row r="4375" spans="2:20" x14ac:dyDescent="0.2"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</row>
    <row r="4376" spans="2:20" x14ac:dyDescent="0.2"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</row>
    <row r="4377" spans="2:20" x14ac:dyDescent="0.2"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</row>
    <row r="4378" spans="2:20" x14ac:dyDescent="0.2"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</row>
    <row r="4379" spans="2:20" x14ac:dyDescent="0.2"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</row>
    <row r="4380" spans="2:20" x14ac:dyDescent="0.2"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</row>
    <row r="4381" spans="2:20" x14ac:dyDescent="0.2"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</row>
    <row r="4382" spans="2:20" x14ac:dyDescent="0.2"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</row>
    <row r="4383" spans="2:20" x14ac:dyDescent="0.2"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</row>
    <row r="4384" spans="2:20" x14ac:dyDescent="0.2"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</row>
    <row r="4385" spans="2:20" x14ac:dyDescent="0.2"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</row>
    <row r="4386" spans="2:20" x14ac:dyDescent="0.2"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</row>
    <row r="4387" spans="2:20" x14ac:dyDescent="0.2"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</row>
    <row r="4388" spans="2:20" x14ac:dyDescent="0.2"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</row>
    <row r="4389" spans="2:20" x14ac:dyDescent="0.2"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</row>
    <row r="4390" spans="2:20" x14ac:dyDescent="0.2"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</row>
    <row r="4391" spans="2:20" x14ac:dyDescent="0.2"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</row>
    <row r="4392" spans="2:20" x14ac:dyDescent="0.2"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</row>
    <row r="4393" spans="2:20" x14ac:dyDescent="0.2"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</row>
    <row r="4394" spans="2:20" x14ac:dyDescent="0.2"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</row>
    <row r="4395" spans="2:20" x14ac:dyDescent="0.2"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</row>
    <row r="4396" spans="2:20" x14ac:dyDescent="0.2"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</row>
    <row r="4397" spans="2:20" x14ac:dyDescent="0.2"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</row>
    <row r="4398" spans="2:20" x14ac:dyDescent="0.2"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</row>
    <row r="4399" spans="2:20" x14ac:dyDescent="0.2"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</row>
    <row r="4400" spans="2:20" x14ac:dyDescent="0.2"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</row>
    <row r="4401" spans="2:20" x14ac:dyDescent="0.2"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</row>
    <row r="4402" spans="2:20" x14ac:dyDescent="0.2"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</row>
    <row r="4403" spans="2:20" x14ac:dyDescent="0.2"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</row>
    <row r="4404" spans="2:20" x14ac:dyDescent="0.2"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</row>
    <row r="4405" spans="2:20" x14ac:dyDescent="0.2"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</row>
    <row r="4406" spans="2:20" x14ac:dyDescent="0.2"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</row>
    <row r="4407" spans="2:20" x14ac:dyDescent="0.2"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</row>
    <row r="4408" spans="2:20" x14ac:dyDescent="0.2"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</row>
    <row r="4409" spans="2:20" x14ac:dyDescent="0.2"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</row>
    <row r="4410" spans="2:20" x14ac:dyDescent="0.2"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</row>
    <row r="4411" spans="2:20" x14ac:dyDescent="0.2"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</row>
    <row r="4412" spans="2:20" x14ac:dyDescent="0.2"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</row>
    <row r="4413" spans="2:20" x14ac:dyDescent="0.2"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</row>
    <row r="4414" spans="2:20" x14ac:dyDescent="0.2"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</row>
    <row r="4415" spans="2:20" x14ac:dyDescent="0.2"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</row>
    <row r="4416" spans="2:20" x14ac:dyDescent="0.2"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</row>
    <row r="4417" spans="2:20" x14ac:dyDescent="0.2"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</row>
    <row r="4418" spans="2:20" x14ac:dyDescent="0.2"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</row>
    <row r="4419" spans="2:20" x14ac:dyDescent="0.2"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</row>
    <row r="4420" spans="2:20" x14ac:dyDescent="0.2"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</row>
    <row r="4421" spans="2:20" x14ac:dyDescent="0.2"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</row>
    <row r="4422" spans="2:20" x14ac:dyDescent="0.2"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</row>
    <row r="4423" spans="2:20" x14ac:dyDescent="0.2"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</row>
    <row r="4424" spans="2:20" x14ac:dyDescent="0.2"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</row>
    <row r="4425" spans="2:20" x14ac:dyDescent="0.2"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</row>
    <row r="4426" spans="2:20" x14ac:dyDescent="0.2"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</row>
    <row r="4427" spans="2:20" x14ac:dyDescent="0.2"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</row>
    <row r="4428" spans="2:20" x14ac:dyDescent="0.2"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</row>
    <row r="4429" spans="2:20" x14ac:dyDescent="0.2"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</row>
    <row r="4430" spans="2:20" x14ac:dyDescent="0.2"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</row>
    <row r="4431" spans="2:20" x14ac:dyDescent="0.2"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</row>
    <row r="4432" spans="2:20" x14ac:dyDescent="0.2"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</row>
    <row r="4433" spans="2:20" x14ac:dyDescent="0.2"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</row>
    <row r="4434" spans="2:20" x14ac:dyDescent="0.2"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</row>
    <row r="4435" spans="2:20" x14ac:dyDescent="0.2"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</row>
    <row r="4436" spans="2:20" x14ac:dyDescent="0.2"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</row>
    <row r="4437" spans="2:20" x14ac:dyDescent="0.2"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</row>
    <row r="4438" spans="2:20" x14ac:dyDescent="0.2"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</row>
    <row r="4439" spans="2:20" x14ac:dyDescent="0.2"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</row>
    <row r="4440" spans="2:20" x14ac:dyDescent="0.2"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</row>
    <row r="4441" spans="2:20" x14ac:dyDescent="0.2"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</row>
    <row r="4442" spans="2:20" x14ac:dyDescent="0.2"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</row>
    <row r="4443" spans="2:20" x14ac:dyDescent="0.2"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</row>
    <row r="4444" spans="2:20" x14ac:dyDescent="0.2"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</row>
    <row r="4445" spans="2:20" x14ac:dyDescent="0.2"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</row>
    <row r="4446" spans="2:20" x14ac:dyDescent="0.2"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</row>
    <row r="4447" spans="2:20" x14ac:dyDescent="0.2"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</row>
    <row r="4448" spans="2:20" x14ac:dyDescent="0.2"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</row>
    <row r="4449" spans="2:20" x14ac:dyDescent="0.2"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</row>
    <row r="4450" spans="2:20" x14ac:dyDescent="0.2"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</row>
    <row r="4451" spans="2:20" x14ac:dyDescent="0.2"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</row>
    <row r="4452" spans="2:20" x14ac:dyDescent="0.2"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</row>
    <row r="4453" spans="2:20" x14ac:dyDescent="0.2"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</row>
    <row r="4454" spans="2:20" x14ac:dyDescent="0.2"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</row>
    <row r="4455" spans="2:20" x14ac:dyDescent="0.2"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</row>
    <row r="4456" spans="2:20" x14ac:dyDescent="0.2"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</row>
    <row r="4457" spans="2:20" x14ac:dyDescent="0.2"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</row>
    <row r="4458" spans="2:20" x14ac:dyDescent="0.2"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</row>
    <row r="4459" spans="2:20" x14ac:dyDescent="0.2"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</row>
    <row r="4460" spans="2:20" x14ac:dyDescent="0.2"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</row>
    <row r="4461" spans="2:20" x14ac:dyDescent="0.2"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</row>
    <row r="4462" spans="2:20" x14ac:dyDescent="0.2"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</row>
    <row r="4463" spans="2:20" x14ac:dyDescent="0.2"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</row>
    <row r="4464" spans="2:20" x14ac:dyDescent="0.2"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</row>
    <row r="4465" spans="2:20" x14ac:dyDescent="0.2"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</row>
    <row r="4466" spans="2:20" x14ac:dyDescent="0.2"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</row>
    <row r="4467" spans="2:20" x14ac:dyDescent="0.2"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</row>
    <row r="4468" spans="2:20" x14ac:dyDescent="0.2"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</row>
    <row r="4469" spans="2:20" x14ac:dyDescent="0.2"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</row>
    <row r="4470" spans="2:20" x14ac:dyDescent="0.2"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</row>
    <row r="4471" spans="2:20" x14ac:dyDescent="0.2"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</row>
    <row r="4472" spans="2:20" x14ac:dyDescent="0.2"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</row>
    <row r="4473" spans="2:20" x14ac:dyDescent="0.2"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</row>
    <row r="4474" spans="2:20" x14ac:dyDescent="0.2"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</row>
    <row r="4475" spans="2:20" x14ac:dyDescent="0.2"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</row>
    <row r="4476" spans="2:20" x14ac:dyDescent="0.2"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</row>
    <row r="4477" spans="2:20" x14ac:dyDescent="0.2"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</row>
    <row r="4478" spans="2:20" x14ac:dyDescent="0.2"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</row>
    <row r="4479" spans="2:20" x14ac:dyDescent="0.2"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</row>
    <row r="4480" spans="2:20" x14ac:dyDescent="0.2"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</row>
    <row r="4481" spans="2:20" x14ac:dyDescent="0.2"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</row>
    <row r="4482" spans="2:20" x14ac:dyDescent="0.2"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</row>
    <row r="4483" spans="2:20" x14ac:dyDescent="0.2"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</row>
    <row r="4484" spans="2:20" x14ac:dyDescent="0.2"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</row>
    <row r="4485" spans="2:20" x14ac:dyDescent="0.2"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</row>
    <row r="4486" spans="2:20" x14ac:dyDescent="0.2"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</row>
    <row r="4487" spans="2:20" x14ac:dyDescent="0.2"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</row>
    <row r="4488" spans="2:20" x14ac:dyDescent="0.2"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</row>
    <row r="4489" spans="2:20" x14ac:dyDescent="0.2"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</row>
    <row r="4490" spans="2:20" x14ac:dyDescent="0.2"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</row>
    <row r="4491" spans="2:20" x14ac:dyDescent="0.2"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</row>
    <row r="4492" spans="2:20" x14ac:dyDescent="0.2"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</row>
    <row r="4493" spans="2:20" x14ac:dyDescent="0.2"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</row>
    <row r="4494" spans="2:20" x14ac:dyDescent="0.2"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</row>
    <row r="4495" spans="2:20" x14ac:dyDescent="0.2"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</row>
    <row r="4496" spans="2:20" x14ac:dyDescent="0.2"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</row>
    <row r="4497" spans="2:20" x14ac:dyDescent="0.2"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</row>
    <row r="4498" spans="2:20" x14ac:dyDescent="0.2"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</row>
    <row r="4499" spans="2:20" x14ac:dyDescent="0.2"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</row>
    <row r="4500" spans="2:20" x14ac:dyDescent="0.2"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</row>
    <row r="4501" spans="2:20" x14ac:dyDescent="0.2"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</row>
    <row r="4502" spans="2:20" x14ac:dyDescent="0.2"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</row>
    <row r="4503" spans="2:20" x14ac:dyDescent="0.2"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</row>
    <row r="4504" spans="2:20" x14ac:dyDescent="0.2"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</row>
    <row r="4505" spans="2:20" x14ac:dyDescent="0.2"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</row>
    <row r="4506" spans="2:20" x14ac:dyDescent="0.2"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</row>
    <row r="4507" spans="2:20" x14ac:dyDescent="0.2"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</row>
    <row r="4508" spans="2:20" x14ac:dyDescent="0.2"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</row>
    <row r="4509" spans="2:20" x14ac:dyDescent="0.2"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</row>
    <row r="4510" spans="2:20" x14ac:dyDescent="0.2"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</row>
    <row r="4511" spans="2:20" x14ac:dyDescent="0.2"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</row>
    <row r="4512" spans="2:20" x14ac:dyDescent="0.2"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</row>
    <row r="4513" spans="2:20" x14ac:dyDescent="0.2"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</row>
    <row r="4514" spans="2:20" x14ac:dyDescent="0.2"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</row>
    <row r="4515" spans="2:20" x14ac:dyDescent="0.2"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</row>
    <row r="4516" spans="2:20" x14ac:dyDescent="0.2"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</row>
    <row r="4517" spans="2:20" x14ac:dyDescent="0.2"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</row>
    <row r="4518" spans="2:20" x14ac:dyDescent="0.2"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</row>
    <row r="4519" spans="2:20" x14ac:dyDescent="0.2"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</row>
    <row r="4520" spans="2:20" x14ac:dyDescent="0.2"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</row>
    <row r="4521" spans="2:20" x14ac:dyDescent="0.2"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</row>
    <row r="4522" spans="2:20" x14ac:dyDescent="0.2"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</row>
    <row r="4523" spans="2:20" x14ac:dyDescent="0.2"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</row>
    <row r="4524" spans="2:20" x14ac:dyDescent="0.2"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</row>
    <row r="4525" spans="2:20" x14ac:dyDescent="0.2"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</row>
    <row r="4526" spans="2:20" x14ac:dyDescent="0.2"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</row>
    <row r="4527" spans="2:20" x14ac:dyDescent="0.2"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</row>
    <row r="4528" spans="2:20" x14ac:dyDescent="0.2"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</row>
    <row r="4529" spans="2:20" x14ac:dyDescent="0.2"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</row>
    <row r="4530" spans="2:20" x14ac:dyDescent="0.2"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</row>
    <row r="4531" spans="2:20" x14ac:dyDescent="0.2"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</row>
    <row r="4532" spans="2:20" x14ac:dyDescent="0.2"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</row>
    <row r="4533" spans="2:20" x14ac:dyDescent="0.2"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</row>
    <row r="4534" spans="2:20" x14ac:dyDescent="0.2"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</row>
    <row r="4535" spans="2:20" x14ac:dyDescent="0.2"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</row>
    <row r="4536" spans="2:20" x14ac:dyDescent="0.2"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</row>
    <row r="4537" spans="2:20" x14ac:dyDescent="0.2"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</row>
    <row r="4538" spans="2:20" x14ac:dyDescent="0.2"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</row>
    <row r="4539" spans="2:20" x14ac:dyDescent="0.2"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</row>
    <row r="4540" spans="2:20" x14ac:dyDescent="0.2"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</row>
    <row r="4541" spans="2:20" x14ac:dyDescent="0.2"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</row>
    <row r="4542" spans="2:20" x14ac:dyDescent="0.2"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</row>
    <row r="4543" spans="2:20" x14ac:dyDescent="0.2"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</row>
    <row r="4544" spans="2:20" x14ac:dyDescent="0.2"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</row>
    <row r="4545" spans="2:20" x14ac:dyDescent="0.2"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</row>
    <row r="4546" spans="2:20" x14ac:dyDescent="0.2"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</row>
    <row r="4547" spans="2:20" x14ac:dyDescent="0.2"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</row>
    <row r="4548" spans="2:20" x14ac:dyDescent="0.2"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</row>
    <row r="4549" spans="2:20" x14ac:dyDescent="0.2"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</row>
    <row r="4550" spans="2:20" x14ac:dyDescent="0.2"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</row>
    <row r="4551" spans="2:20" x14ac:dyDescent="0.2"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</row>
    <row r="4552" spans="2:20" x14ac:dyDescent="0.2"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</row>
    <row r="4553" spans="2:20" x14ac:dyDescent="0.2"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</row>
    <row r="4554" spans="2:20" x14ac:dyDescent="0.2"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</row>
    <row r="4555" spans="2:20" x14ac:dyDescent="0.2"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</row>
    <row r="4556" spans="2:20" x14ac:dyDescent="0.2"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</row>
    <row r="4557" spans="2:20" x14ac:dyDescent="0.2"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</row>
    <row r="4558" spans="2:20" x14ac:dyDescent="0.2"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</row>
    <row r="4559" spans="2:20" x14ac:dyDescent="0.2"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</row>
    <row r="4560" spans="2:20" x14ac:dyDescent="0.2"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</row>
    <row r="4561" spans="2:20" x14ac:dyDescent="0.2"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</row>
    <row r="4562" spans="2:20" x14ac:dyDescent="0.2"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</row>
    <row r="4563" spans="2:20" x14ac:dyDescent="0.2"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</row>
    <row r="4564" spans="2:20" x14ac:dyDescent="0.2"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</row>
    <row r="4565" spans="2:20" x14ac:dyDescent="0.2"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</row>
    <row r="4566" spans="2:20" x14ac:dyDescent="0.2"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</row>
    <row r="4567" spans="2:20" x14ac:dyDescent="0.2"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</row>
    <row r="4568" spans="2:20" x14ac:dyDescent="0.2"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</row>
    <row r="4569" spans="2:20" x14ac:dyDescent="0.2"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</row>
    <row r="4570" spans="2:20" x14ac:dyDescent="0.2"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</row>
    <row r="4571" spans="2:20" x14ac:dyDescent="0.2"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</row>
    <row r="4572" spans="2:20" x14ac:dyDescent="0.2"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</row>
    <row r="4573" spans="2:20" x14ac:dyDescent="0.2"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</row>
    <row r="4574" spans="2:20" x14ac:dyDescent="0.2"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</row>
    <row r="4575" spans="2:20" x14ac:dyDescent="0.2"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</row>
    <row r="4576" spans="2:20" x14ac:dyDescent="0.2"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</row>
    <row r="4577" spans="2:20" x14ac:dyDescent="0.2"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</row>
    <row r="4578" spans="2:20" x14ac:dyDescent="0.2"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</row>
    <row r="4579" spans="2:20" x14ac:dyDescent="0.2"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</row>
    <row r="4580" spans="2:20" x14ac:dyDescent="0.2"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</row>
    <row r="4581" spans="2:20" x14ac:dyDescent="0.2"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</row>
    <row r="4582" spans="2:20" x14ac:dyDescent="0.2"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</row>
    <row r="4583" spans="2:20" x14ac:dyDescent="0.2"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</row>
    <row r="4584" spans="2:20" x14ac:dyDescent="0.2"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</row>
    <row r="4585" spans="2:20" x14ac:dyDescent="0.2"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</row>
    <row r="4586" spans="2:20" x14ac:dyDescent="0.2"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</row>
    <row r="4587" spans="2:20" x14ac:dyDescent="0.2"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</row>
    <row r="4588" spans="2:20" x14ac:dyDescent="0.2"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</row>
    <row r="4589" spans="2:20" x14ac:dyDescent="0.2"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</row>
    <row r="4590" spans="2:20" x14ac:dyDescent="0.2"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</row>
    <row r="4591" spans="2:20" x14ac:dyDescent="0.2"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</row>
    <row r="4592" spans="2:20" x14ac:dyDescent="0.2"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</row>
    <row r="4593" spans="2:20" x14ac:dyDescent="0.2"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</row>
    <row r="4594" spans="2:20" x14ac:dyDescent="0.2"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</row>
    <row r="4595" spans="2:20" x14ac:dyDescent="0.2"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</row>
    <row r="4596" spans="2:20" x14ac:dyDescent="0.2"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</row>
    <row r="4597" spans="2:20" x14ac:dyDescent="0.2"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</row>
    <row r="4598" spans="2:20" x14ac:dyDescent="0.2"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</row>
    <row r="4599" spans="2:20" x14ac:dyDescent="0.2"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</row>
    <row r="4600" spans="2:20" x14ac:dyDescent="0.2"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</row>
    <row r="4601" spans="2:20" x14ac:dyDescent="0.2"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</row>
    <row r="4602" spans="2:20" x14ac:dyDescent="0.2"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</row>
    <row r="4603" spans="2:20" x14ac:dyDescent="0.2"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</row>
    <row r="4604" spans="2:20" x14ac:dyDescent="0.2"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</row>
    <row r="4605" spans="2:20" x14ac:dyDescent="0.2"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</row>
    <row r="4606" spans="2:20" x14ac:dyDescent="0.2"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</row>
    <row r="4607" spans="2:20" x14ac:dyDescent="0.2"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</row>
    <row r="4608" spans="2:20" x14ac:dyDescent="0.2"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</row>
    <row r="4609" spans="2:20" x14ac:dyDescent="0.2"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</row>
    <row r="4610" spans="2:20" x14ac:dyDescent="0.2"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</row>
    <row r="4611" spans="2:20" x14ac:dyDescent="0.2"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</row>
    <row r="4612" spans="2:20" x14ac:dyDescent="0.2"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</row>
    <row r="4613" spans="2:20" x14ac:dyDescent="0.2"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</row>
    <row r="4614" spans="2:20" x14ac:dyDescent="0.2"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</row>
    <row r="4615" spans="2:20" x14ac:dyDescent="0.2"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</row>
    <row r="4616" spans="2:20" x14ac:dyDescent="0.2"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</row>
    <row r="4617" spans="2:20" x14ac:dyDescent="0.2"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</row>
    <row r="4618" spans="2:20" x14ac:dyDescent="0.2"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</row>
    <row r="4619" spans="2:20" x14ac:dyDescent="0.2"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</row>
    <row r="4620" spans="2:20" x14ac:dyDescent="0.2"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</row>
    <row r="4621" spans="2:20" x14ac:dyDescent="0.2"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</row>
    <row r="4622" spans="2:20" x14ac:dyDescent="0.2"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</row>
    <row r="4623" spans="2:20" x14ac:dyDescent="0.2"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</row>
    <row r="4624" spans="2:20" x14ac:dyDescent="0.2"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</row>
    <row r="4625" spans="2:20" x14ac:dyDescent="0.2"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</row>
    <row r="4626" spans="2:20" x14ac:dyDescent="0.2"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</row>
    <row r="4627" spans="2:20" x14ac:dyDescent="0.2"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</row>
    <row r="4628" spans="2:20" x14ac:dyDescent="0.2"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</row>
    <row r="4629" spans="2:20" x14ac:dyDescent="0.2"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</row>
    <row r="4630" spans="2:20" x14ac:dyDescent="0.2"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</row>
    <row r="4631" spans="2:20" x14ac:dyDescent="0.2"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</row>
    <row r="4632" spans="2:20" x14ac:dyDescent="0.2"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</row>
    <row r="4633" spans="2:20" x14ac:dyDescent="0.2"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</row>
    <row r="4634" spans="2:20" x14ac:dyDescent="0.2"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</row>
    <row r="4635" spans="2:20" x14ac:dyDescent="0.2"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</row>
    <row r="4636" spans="2:20" x14ac:dyDescent="0.2"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</row>
    <row r="4637" spans="2:20" x14ac:dyDescent="0.2"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</row>
    <row r="4638" spans="2:20" x14ac:dyDescent="0.2"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</row>
    <row r="4639" spans="2:20" x14ac:dyDescent="0.2"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</row>
    <row r="4640" spans="2:20" x14ac:dyDescent="0.2"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</row>
    <row r="4641" spans="2:20" x14ac:dyDescent="0.2"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</row>
    <row r="4642" spans="2:20" x14ac:dyDescent="0.2"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</row>
    <row r="4643" spans="2:20" x14ac:dyDescent="0.2"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</row>
    <row r="4644" spans="2:20" x14ac:dyDescent="0.2"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</row>
    <row r="4645" spans="2:20" x14ac:dyDescent="0.2"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</row>
    <row r="4646" spans="2:20" x14ac:dyDescent="0.2"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</row>
    <row r="4647" spans="2:20" x14ac:dyDescent="0.2"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</row>
    <row r="4648" spans="2:20" x14ac:dyDescent="0.2"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</row>
    <row r="4649" spans="2:20" x14ac:dyDescent="0.2"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</row>
    <row r="4650" spans="2:20" x14ac:dyDescent="0.2"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</row>
    <row r="4651" spans="2:20" x14ac:dyDescent="0.2"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</row>
    <row r="4652" spans="2:20" x14ac:dyDescent="0.2"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</row>
    <row r="4653" spans="2:20" x14ac:dyDescent="0.2"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</row>
    <row r="4654" spans="2:20" x14ac:dyDescent="0.2"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</row>
    <row r="4655" spans="2:20" x14ac:dyDescent="0.2"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</row>
    <row r="4656" spans="2:20" x14ac:dyDescent="0.2"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</row>
    <row r="4657" spans="2:20" x14ac:dyDescent="0.2"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</row>
    <row r="4658" spans="2:20" x14ac:dyDescent="0.2"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</row>
    <row r="4659" spans="2:20" x14ac:dyDescent="0.2"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</row>
    <row r="4660" spans="2:20" x14ac:dyDescent="0.2"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</row>
    <row r="4661" spans="2:20" x14ac:dyDescent="0.2"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</row>
    <row r="4662" spans="2:20" x14ac:dyDescent="0.2"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</row>
    <row r="4663" spans="2:20" x14ac:dyDescent="0.2"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</row>
    <row r="4664" spans="2:20" x14ac:dyDescent="0.2"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</row>
    <row r="4665" spans="2:20" x14ac:dyDescent="0.2"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</row>
    <row r="4666" spans="2:20" x14ac:dyDescent="0.2"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</row>
    <row r="4667" spans="2:20" x14ac:dyDescent="0.2"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</row>
    <row r="4668" spans="2:20" x14ac:dyDescent="0.2"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</row>
    <row r="4669" spans="2:20" x14ac:dyDescent="0.2"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</row>
    <row r="4670" spans="2:20" x14ac:dyDescent="0.2"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</row>
    <row r="4671" spans="2:20" x14ac:dyDescent="0.2"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</row>
    <row r="4672" spans="2:20" x14ac:dyDescent="0.2"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</row>
    <row r="4673" spans="2:20" x14ac:dyDescent="0.2"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</row>
    <row r="4674" spans="2:20" x14ac:dyDescent="0.2"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</row>
    <row r="4675" spans="2:20" x14ac:dyDescent="0.2"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</row>
    <row r="4676" spans="2:20" x14ac:dyDescent="0.2"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</row>
    <row r="4677" spans="2:20" x14ac:dyDescent="0.2"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</row>
    <row r="4678" spans="2:20" x14ac:dyDescent="0.2"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</row>
    <row r="4679" spans="2:20" x14ac:dyDescent="0.2"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</row>
    <row r="4680" spans="2:20" x14ac:dyDescent="0.2"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</row>
    <row r="4681" spans="2:20" x14ac:dyDescent="0.2"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</row>
    <row r="4682" spans="2:20" x14ac:dyDescent="0.2"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</row>
    <row r="4683" spans="2:20" x14ac:dyDescent="0.2"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</row>
    <row r="4684" spans="2:20" x14ac:dyDescent="0.2"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</row>
    <row r="4685" spans="2:20" x14ac:dyDescent="0.2"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</row>
    <row r="4686" spans="2:20" x14ac:dyDescent="0.2"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</row>
    <row r="4687" spans="2:20" x14ac:dyDescent="0.2"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</row>
    <row r="4688" spans="2:20" x14ac:dyDescent="0.2"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</row>
    <row r="4689" spans="2:20" x14ac:dyDescent="0.2"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</row>
    <row r="4690" spans="2:20" x14ac:dyDescent="0.2"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</row>
    <row r="4691" spans="2:20" x14ac:dyDescent="0.2"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</row>
    <row r="4692" spans="2:20" x14ac:dyDescent="0.2"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</row>
    <row r="4693" spans="2:20" x14ac:dyDescent="0.2"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</row>
    <row r="4694" spans="2:20" x14ac:dyDescent="0.2"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</row>
    <row r="4695" spans="2:20" x14ac:dyDescent="0.2"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</row>
    <row r="4696" spans="2:20" x14ac:dyDescent="0.2"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</row>
    <row r="4697" spans="2:20" x14ac:dyDescent="0.2"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</row>
    <row r="4698" spans="2:20" x14ac:dyDescent="0.2"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</row>
    <row r="4699" spans="2:20" x14ac:dyDescent="0.2"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</row>
    <row r="4700" spans="2:20" x14ac:dyDescent="0.2"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</row>
    <row r="4701" spans="2:20" x14ac:dyDescent="0.2"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</row>
    <row r="4702" spans="2:20" x14ac:dyDescent="0.2"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</row>
    <row r="4703" spans="2:20" x14ac:dyDescent="0.2"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</row>
    <row r="4704" spans="2:20" x14ac:dyDescent="0.2"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</row>
    <row r="4705" spans="2:20" x14ac:dyDescent="0.2"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</row>
    <row r="4706" spans="2:20" x14ac:dyDescent="0.2"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</row>
    <row r="4707" spans="2:20" x14ac:dyDescent="0.2"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</row>
    <row r="4708" spans="2:20" x14ac:dyDescent="0.2"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</row>
    <row r="4709" spans="2:20" x14ac:dyDescent="0.2"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</row>
    <row r="4710" spans="2:20" x14ac:dyDescent="0.2"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</row>
    <row r="4711" spans="2:20" x14ac:dyDescent="0.2"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</row>
    <row r="4712" spans="2:20" x14ac:dyDescent="0.2"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</row>
    <row r="4713" spans="2:20" x14ac:dyDescent="0.2"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</row>
    <row r="4714" spans="2:20" x14ac:dyDescent="0.2"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</row>
    <row r="4715" spans="2:20" x14ac:dyDescent="0.2"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</row>
    <row r="4716" spans="2:20" x14ac:dyDescent="0.2"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</row>
    <row r="4717" spans="2:20" x14ac:dyDescent="0.2"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</row>
    <row r="4718" spans="2:20" x14ac:dyDescent="0.2"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</row>
    <row r="4719" spans="2:20" x14ac:dyDescent="0.2"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</row>
    <row r="4720" spans="2:20" x14ac:dyDescent="0.2"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</row>
    <row r="4721" spans="2:20" x14ac:dyDescent="0.2"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</row>
    <row r="4722" spans="2:20" x14ac:dyDescent="0.2"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</row>
    <row r="4723" spans="2:20" x14ac:dyDescent="0.2"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</row>
    <row r="4724" spans="2:20" x14ac:dyDescent="0.2"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</row>
    <row r="4725" spans="2:20" x14ac:dyDescent="0.2"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</row>
    <row r="4726" spans="2:20" x14ac:dyDescent="0.2"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</row>
    <row r="4727" spans="2:20" x14ac:dyDescent="0.2"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</row>
    <row r="4728" spans="2:20" x14ac:dyDescent="0.2"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</row>
    <row r="4729" spans="2:20" x14ac:dyDescent="0.2"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</row>
    <row r="4730" spans="2:20" x14ac:dyDescent="0.2"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</row>
    <row r="4731" spans="2:20" x14ac:dyDescent="0.2"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</row>
    <row r="4732" spans="2:20" x14ac:dyDescent="0.2"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</row>
    <row r="4733" spans="2:20" x14ac:dyDescent="0.2"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</row>
    <row r="4734" spans="2:20" x14ac:dyDescent="0.2"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</row>
    <row r="4735" spans="2:20" x14ac:dyDescent="0.2"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</row>
    <row r="4736" spans="2:20" x14ac:dyDescent="0.2"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</row>
    <row r="4737" spans="2:20" x14ac:dyDescent="0.2"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</row>
    <row r="4738" spans="2:20" x14ac:dyDescent="0.2"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</row>
    <row r="4739" spans="2:20" x14ac:dyDescent="0.2"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</row>
    <row r="4740" spans="2:20" x14ac:dyDescent="0.2"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</row>
    <row r="4741" spans="2:20" x14ac:dyDescent="0.2"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</row>
    <row r="4742" spans="2:20" x14ac:dyDescent="0.2"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</row>
    <row r="4743" spans="2:20" x14ac:dyDescent="0.2"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</row>
    <row r="4744" spans="2:20" x14ac:dyDescent="0.2"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</row>
    <row r="4745" spans="2:20" x14ac:dyDescent="0.2"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</row>
    <row r="4746" spans="2:20" x14ac:dyDescent="0.2"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</row>
    <row r="4747" spans="2:20" x14ac:dyDescent="0.2"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</row>
    <row r="4748" spans="2:20" x14ac:dyDescent="0.2"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</row>
    <row r="4749" spans="2:20" x14ac:dyDescent="0.2"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</row>
    <row r="4750" spans="2:20" x14ac:dyDescent="0.2"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</row>
    <row r="4751" spans="2:20" x14ac:dyDescent="0.2"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</row>
    <row r="4752" spans="2:20" x14ac:dyDescent="0.2"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</row>
    <row r="4753" spans="2:20" x14ac:dyDescent="0.2"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</row>
    <row r="4754" spans="2:20" x14ac:dyDescent="0.2"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</row>
    <row r="4755" spans="2:20" x14ac:dyDescent="0.2"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</row>
    <row r="4756" spans="2:20" x14ac:dyDescent="0.2"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</row>
    <row r="4757" spans="2:20" x14ac:dyDescent="0.2"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</row>
    <row r="4758" spans="2:20" x14ac:dyDescent="0.2"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</row>
    <row r="4759" spans="2:20" x14ac:dyDescent="0.2"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</row>
    <row r="4760" spans="2:20" x14ac:dyDescent="0.2"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</row>
    <row r="4761" spans="2:20" x14ac:dyDescent="0.2"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</row>
    <row r="4762" spans="2:20" x14ac:dyDescent="0.2"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</row>
    <row r="4763" spans="2:20" x14ac:dyDescent="0.2"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</row>
    <row r="4764" spans="2:20" x14ac:dyDescent="0.2"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</row>
    <row r="4765" spans="2:20" x14ac:dyDescent="0.2"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</row>
    <row r="4766" spans="2:20" x14ac:dyDescent="0.2"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</row>
    <row r="4767" spans="2:20" x14ac:dyDescent="0.2"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</row>
    <row r="4768" spans="2:20" x14ac:dyDescent="0.2"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</row>
    <row r="4769" spans="2:20" x14ac:dyDescent="0.2"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</row>
    <row r="4770" spans="2:20" x14ac:dyDescent="0.2"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</row>
    <row r="4771" spans="2:20" x14ac:dyDescent="0.2"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</row>
    <row r="4772" spans="2:20" x14ac:dyDescent="0.2"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</row>
    <row r="4773" spans="2:20" x14ac:dyDescent="0.2"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</row>
    <row r="4774" spans="2:20" x14ac:dyDescent="0.2"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</row>
    <row r="4775" spans="2:20" x14ac:dyDescent="0.2"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</row>
    <row r="4776" spans="2:20" x14ac:dyDescent="0.2"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</row>
    <row r="4777" spans="2:20" x14ac:dyDescent="0.2"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</row>
    <row r="4778" spans="2:20" x14ac:dyDescent="0.2"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</row>
    <row r="4779" spans="2:20" x14ac:dyDescent="0.2"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</row>
    <row r="4780" spans="2:20" x14ac:dyDescent="0.2"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</row>
    <row r="4781" spans="2:20" x14ac:dyDescent="0.2"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</row>
    <row r="4782" spans="2:20" x14ac:dyDescent="0.2"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</row>
    <row r="4783" spans="2:20" x14ac:dyDescent="0.2"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</row>
    <row r="4784" spans="2:20" x14ac:dyDescent="0.2"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</row>
    <row r="4785" spans="2:20" x14ac:dyDescent="0.2"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</row>
    <row r="4786" spans="2:20" x14ac:dyDescent="0.2"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</row>
    <row r="4787" spans="2:20" x14ac:dyDescent="0.2"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</row>
    <row r="4788" spans="2:20" x14ac:dyDescent="0.2"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</row>
    <row r="4789" spans="2:20" x14ac:dyDescent="0.2"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</row>
    <row r="4790" spans="2:20" x14ac:dyDescent="0.2"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</row>
    <row r="4791" spans="2:20" x14ac:dyDescent="0.2"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</row>
    <row r="4792" spans="2:20" x14ac:dyDescent="0.2"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</row>
    <row r="4793" spans="2:20" x14ac:dyDescent="0.2"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</row>
    <row r="4794" spans="2:20" x14ac:dyDescent="0.2"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</row>
    <row r="4795" spans="2:20" x14ac:dyDescent="0.2"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</row>
    <row r="4796" spans="2:20" x14ac:dyDescent="0.2"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</row>
    <row r="4797" spans="2:20" x14ac:dyDescent="0.2"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</row>
    <row r="4798" spans="2:20" x14ac:dyDescent="0.2"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</row>
    <row r="4799" spans="2:20" x14ac:dyDescent="0.2"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</row>
    <row r="4800" spans="2:20" x14ac:dyDescent="0.2"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</row>
    <row r="4801" spans="2:20" x14ac:dyDescent="0.2"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</row>
    <row r="4802" spans="2:20" x14ac:dyDescent="0.2"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</row>
    <row r="4803" spans="2:20" x14ac:dyDescent="0.2"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</row>
    <row r="4804" spans="2:20" x14ac:dyDescent="0.2"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</row>
    <row r="4805" spans="2:20" x14ac:dyDescent="0.2"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</row>
    <row r="4806" spans="2:20" x14ac:dyDescent="0.2"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</row>
    <row r="4807" spans="2:20" x14ac:dyDescent="0.2"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</row>
    <row r="4808" spans="2:20" x14ac:dyDescent="0.2"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</row>
    <row r="4809" spans="2:20" x14ac:dyDescent="0.2"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</row>
    <row r="4810" spans="2:20" x14ac:dyDescent="0.2"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</row>
    <row r="4811" spans="2:20" x14ac:dyDescent="0.2"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</row>
    <row r="4812" spans="2:20" x14ac:dyDescent="0.2"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</row>
    <row r="4813" spans="2:20" x14ac:dyDescent="0.2"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</row>
    <row r="4814" spans="2:20" x14ac:dyDescent="0.2"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</row>
    <row r="4815" spans="2:20" x14ac:dyDescent="0.2"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</row>
    <row r="4816" spans="2:20" x14ac:dyDescent="0.2"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</row>
    <row r="4817" spans="2:20" x14ac:dyDescent="0.2"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</row>
    <row r="4818" spans="2:20" x14ac:dyDescent="0.2"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</row>
    <row r="4819" spans="2:20" x14ac:dyDescent="0.2"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</row>
    <row r="4820" spans="2:20" x14ac:dyDescent="0.2"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</row>
    <row r="4821" spans="2:20" x14ac:dyDescent="0.2"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</row>
    <row r="4822" spans="2:20" x14ac:dyDescent="0.2"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</row>
    <row r="4823" spans="2:20" x14ac:dyDescent="0.2"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</row>
    <row r="4824" spans="2:20" x14ac:dyDescent="0.2"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</row>
    <row r="4825" spans="2:20" x14ac:dyDescent="0.2"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</row>
    <row r="4826" spans="2:20" x14ac:dyDescent="0.2"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</row>
    <row r="4827" spans="2:20" x14ac:dyDescent="0.2"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</row>
    <row r="4828" spans="2:20" x14ac:dyDescent="0.2"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</row>
    <row r="4829" spans="2:20" x14ac:dyDescent="0.2"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</row>
    <row r="4830" spans="2:20" x14ac:dyDescent="0.2"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</row>
    <row r="4831" spans="2:20" x14ac:dyDescent="0.2"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</row>
    <row r="4832" spans="2:20" x14ac:dyDescent="0.2"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</row>
    <row r="4833" spans="2:20" x14ac:dyDescent="0.2"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</row>
    <row r="4834" spans="2:20" x14ac:dyDescent="0.2"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</row>
    <row r="4835" spans="2:20" x14ac:dyDescent="0.2"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</row>
    <row r="4836" spans="2:20" x14ac:dyDescent="0.2"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</row>
    <row r="4837" spans="2:20" x14ac:dyDescent="0.2"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</row>
    <row r="4838" spans="2:20" x14ac:dyDescent="0.2"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</row>
    <row r="4839" spans="2:20" x14ac:dyDescent="0.2"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</row>
    <row r="4840" spans="2:20" x14ac:dyDescent="0.2"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</row>
    <row r="4841" spans="2:20" x14ac:dyDescent="0.2"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</row>
    <row r="4842" spans="2:20" x14ac:dyDescent="0.2"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</row>
    <row r="4843" spans="2:20" x14ac:dyDescent="0.2"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</row>
    <row r="4844" spans="2:20" x14ac:dyDescent="0.2"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</row>
    <row r="4845" spans="2:20" x14ac:dyDescent="0.2"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</row>
    <row r="4846" spans="2:20" x14ac:dyDescent="0.2"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</row>
    <row r="4847" spans="2:20" x14ac:dyDescent="0.2"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</row>
    <row r="4848" spans="2:20" x14ac:dyDescent="0.2"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</row>
    <row r="4849" spans="2:20" x14ac:dyDescent="0.2"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</row>
    <row r="4850" spans="2:20" x14ac:dyDescent="0.2"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</row>
    <row r="4851" spans="2:20" x14ac:dyDescent="0.2"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</row>
    <row r="4852" spans="2:20" x14ac:dyDescent="0.2"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</row>
    <row r="4853" spans="2:20" x14ac:dyDescent="0.2"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</row>
    <row r="4854" spans="2:20" x14ac:dyDescent="0.2"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</row>
    <row r="4855" spans="2:20" x14ac:dyDescent="0.2"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</row>
    <row r="4856" spans="2:20" x14ac:dyDescent="0.2"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</row>
    <row r="4857" spans="2:20" x14ac:dyDescent="0.2"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</row>
    <row r="4858" spans="2:20" x14ac:dyDescent="0.2"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</row>
    <row r="4859" spans="2:20" x14ac:dyDescent="0.2"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</row>
    <row r="4860" spans="2:20" x14ac:dyDescent="0.2"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</row>
    <row r="4861" spans="2:20" x14ac:dyDescent="0.2"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</row>
    <row r="4862" spans="2:20" x14ac:dyDescent="0.2"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</row>
    <row r="4863" spans="2:20" x14ac:dyDescent="0.2"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</row>
    <row r="4864" spans="2:20" x14ac:dyDescent="0.2"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</row>
    <row r="4865" spans="2:20" x14ac:dyDescent="0.2"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</row>
    <row r="4866" spans="2:20" x14ac:dyDescent="0.2"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</row>
    <row r="4867" spans="2:20" x14ac:dyDescent="0.2"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</row>
    <row r="4868" spans="2:20" x14ac:dyDescent="0.2"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</row>
    <row r="4869" spans="2:20" x14ac:dyDescent="0.2"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</row>
    <row r="4870" spans="2:20" x14ac:dyDescent="0.2"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</row>
    <row r="4871" spans="2:20" x14ac:dyDescent="0.2"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</row>
    <row r="4872" spans="2:20" x14ac:dyDescent="0.2"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</row>
    <row r="4873" spans="2:20" x14ac:dyDescent="0.2"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</row>
    <row r="4874" spans="2:20" x14ac:dyDescent="0.2"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</row>
    <row r="4875" spans="2:20" x14ac:dyDescent="0.2"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</row>
    <row r="4876" spans="2:20" x14ac:dyDescent="0.2"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</row>
    <row r="4877" spans="2:20" x14ac:dyDescent="0.2"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</row>
    <row r="4878" spans="2:20" x14ac:dyDescent="0.2"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</row>
    <row r="4879" spans="2:20" x14ac:dyDescent="0.2"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</row>
    <row r="4880" spans="2:20" x14ac:dyDescent="0.2"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</row>
    <row r="4881" spans="2:20" x14ac:dyDescent="0.2"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</row>
    <row r="4882" spans="2:20" x14ac:dyDescent="0.2"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</row>
    <row r="4883" spans="2:20" x14ac:dyDescent="0.2"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</row>
    <row r="4884" spans="2:20" x14ac:dyDescent="0.2"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</row>
    <row r="4885" spans="2:20" x14ac:dyDescent="0.2"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</row>
    <row r="4886" spans="2:20" x14ac:dyDescent="0.2"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</row>
    <row r="4887" spans="2:20" x14ac:dyDescent="0.2"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</row>
    <row r="4888" spans="2:20" x14ac:dyDescent="0.2"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</row>
    <row r="4889" spans="2:20" x14ac:dyDescent="0.2"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</row>
    <row r="4890" spans="2:20" x14ac:dyDescent="0.2"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</row>
    <row r="4891" spans="2:20" x14ac:dyDescent="0.2"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</row>
    <row r="4892" spans="2:20" x14ac:dyDescent="0.2"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</row>
    <row r="4893" spans="2:20" x14ac:dyDescent="0.2"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</row>
    <row r="4894" spans="2:20" x14ac:dyDescent="0.2"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</row>
    <row r="4895" spans="2:20" x14ac:dyDescent="0.2"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</row>
    <row r="4896" spans="2:20" x14ac:dyDescent="0.2"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</row>
    <row r="4897" spans="2:20" x14ac:dyDescent="0.2"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</row>
    <row r="4898" spans="2:20" x14ac:dyDescent="0.2"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</row>
    <row r="4899" spans="2:20" x14ac:dyDescent="0.2"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</row>
    <row r="4900" spans="2:20" x14ac:dyDescent="0.2"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</row>
    <row r="4901" spans="2:20" x14ac:dyDescent="0.2"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</row>
    <row r="4902" spans="2:20" x14ac:dyDescent="0.2"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</row>
    <row r="4903" spans="2:20" x14ac:dyDescent="0.2"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</row>
    <row r="4904" spans="2:20" x14ac:dyDescent="0.2"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</row>
    <row r="4905" spans="2:20" x14ac:dyDescent="0.2"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</row>
    <row r="4906" spans="2:20" x14ac:dyDescent="0.2"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</row>
    <row r="4907" spans="2:20" x14ac:dyDescent="0.2"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</row>
    <row r="4908" spans="2:20" x14ac:dyDescent="0.2"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</row>
    <row r="4909" spans="2:20" x14ac:dyDescent="0.2"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</row>
    <row r="4910" spans="2:20" x14ac:dyDescent="0.2"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</row>
    <row r="4911" spans="2:20" x14ac:dyDescent="0.2"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</row>
    <row r="4912" spans="2:20" x14ac:dyDescent="0.2"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</row>
    <row r="4913" spans="2:20" x14ac:dyDescent="0.2"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</row>
    <row r="4914" spans="2:20" x14ac:dyDescent="0.2"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</row>
    <row r="4915" spans="2:20" x14ac:dyDescent="0.2"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</row>
    <row r="4916" spans="2:20" x14ac:dyDescent="0.2"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</row>
    <row r="4917" spans="2:20" x14ac:dyDescent="0.2"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</row>
    <row r="4918" spans="2:20" x14ac:dyDescent="0.2"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</row>
    <row r="4919" spans="2:20" x14ac:dyDescent="0.2"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</row>
    <row r="4920" spans="2:20" x14ac:dyDescent="0.2"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</row>
    <row r="4921" spans="2:20" x14ac:dyDescent="0.2"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</row>
    <row r="4922" spans="2:20" x14ac:dyDescent="0.2"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</row>
    <row r="4923" spans="2:20" x14ac:dyDescent="0.2"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</row>
    <row r="4924" spans="2:20" x14ac:dyDescent="0.2"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</row>
    <row r="4925" spans="2:20" x14ac:dyDescent="0.2"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</row>
    <row r="4926" spans="2:20" x14ac:dyDescent="0.2"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</row>
    <row r="4927" spans="2:20" x14ac:dyDescent="0.2"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</row>
    <row r="4928" spans="2:20" x14ac:dyDescent="0.2"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</row>
    <row r="4929" spans="2:20" x14ac:dyDescent="0.2"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</row>
    <row r="4930" spans="2:20" x14ac:dyDescent="0.2"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</row>
    <row r="4931" spans="2:20" x14ac:dyDescent="0.2"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</row>
    <row r="4932" spans="2:20" x14ac:dyDescent="0.2"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</row>
    <row r="4933" spans="2:20" x14ac:dyDescent="0.2"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</row>
    <row r="4934" spans="2:20" x14ac:dyDescent="0.2"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</row>
    <row r="4935" spans="2:20" x14ac:dyDescent="0.2"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</row>
    <row r="4936" spans="2:20" x14ac:dyDescent="0.2"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</row>
    <row r="4937" spans="2:20" x14ac:dyDescent="0.2"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</row>
    <row r="4938" spans="2:20" x14ac:dyDescent="0.2"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</row>
    <row r="4939" spans="2:20" x14ac:dyDescent="0.2"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</row>
    <row r="4940" spans="2:20" x14ac:dyDescent="0.2"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</row>
    <row r="4941" spans="2:20" x14ac:dyDescent="0.2"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</row>
    <row r="4942" spans="2:20" x14ac:dyDescent="0.2"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</row>
    <row r="4943" spans="2:20" x14ac:dyDescent="0.2"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</row>
    <row r="4944" spans="2:20" x14ac:dyDescent="0.2"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</row>
    <row r="4945" spans="2:20" x14ac:dyDescent="0.2"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</row>
    <row r="4946" spans="2:20" x14ac:dyDescent="0.2"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</row>
    <row r="4947" spans="2:20" x14ac:dyDescent="0.2"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</row>
    <row r="4948" spans="2:20" x14ac:dyDescent="0.2"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</row>
    <row r="4949" spans="2:20" x14ac:dyDescent="0.2"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</row>
    <row r="4950" spans="2:20" x14ac:dyDescent="0.2"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</row>
    <row r="4951" spans="2:20" x14ac:dyDescent="0.2"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</row>
    <row r="4952" spans="2:20" x14ac:dyDescent="0.2"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</row>
    <row r="4953" spans="2:20" x14ac:dyDescent="0.2"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</row>
    <row r="4954" spans="2:20" x14ac:dyDescent="0.2"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</row>
    <row r="4955" spans="2:20" x14ac:dyDescent="0.2"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</row>
    <row r="4956" spans="2:20" x14ac:dyDescent="0.2"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</row>
    <row r="4957" spans="2:20" x14ac:dyDescent="0.2"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</row>
    <row r="4958" spans="2:20" x14ac:dyDescent="0.2"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</row>
    <row r="4959" spans="2:20" x14ac:dyDescent="0.2"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</row>
    <row r="4960" spans="2:20" x14ac:dyDescent="0.2"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</row>
    <row r="4961" spans="2:20" x14ac:dyDescent="0.2"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</row>
    <row r="4962" spans="2:20" x14ac:dyDescent="0.2"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</row>
    <row r="4963" spans="2:20" x14ac:dyDescent="0.2"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</row>
    <row r="4964" spans="2:20" x14ac:dyDescent="0.2"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</row>
    <row r="4965" spans="2:20" x14ac:dyDescent="0.2"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</row>
    <row r="4966" spans="2:20" x14ac:dyDescent="0.2"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</row>
    <row r="4967" spans="2:20" x14ac:dyDescent="0.2"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</row>
    <row r="4968" spans="2:20" x14ac:dyDescent="0.2"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</row>
    <row r="4969" spans="2:20" x14ac:dyDescent="0.2"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</row>
    <row r="4970" spans="2:20" x14ac:dyDescent="0.2"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</row>
    <row r="4971" spans="2:20" x14ac:dyDescent="0.2"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</row>
    <row r="4972" spans="2:20" x14ac:dyDescent="0.2"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</row>
    <row r="4973" spans="2:20" x14ac:dyDescent="0.2"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</row>
    <row r="4974" spans="2:20" x14ac:dyDescent="0.2"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</row>
    <row r="4975" spans="2:20" x14ac:dyDescent="0.2"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</row>
    <row r="4976" spans="2:20" x14ac:dyDescent="0.2"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</row>
    <row r="4977" spans="2:20" x14ac:dyDescent="0.2"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</row>
    <row r="4978" spans="2:20" x14ac:dyDescent="0.2"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</row>
    <row r="4979" spans="2:20" x14ac:dyDescent="0.2"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</row>
    <row r="4980" spans="2:20" x14ac:dyDescent="0.2"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</row>
    <row r="4981" spans="2:20" x14ac:dyDescent="0.2"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</row>
    <row r="4982" spans="2:20" x14ac:dyDescent="0.2"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</row>
    <row r="4983" spans="2:20" x14ac:dyDescent="0.2"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</row>
    <row r="4984" spans="2:20" x14ac:dyDescent="0.2"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</row>
    <row r="4985" spans="2:20" x14ac:dyDescent="0.2"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</row>
    <row r="4986" spans="2:20" x14ac:dyDescent="0.2"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</row>
    <row r="4987" spans="2:20" x14ac:dyDescent="0.2"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</row>
    <row r="4988" spans="2:20" x14ac:dyDescent="0.2"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</row>
    <row r="4989" spans="2:20" x14ac:dyDescent="0.2"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</row>
    <row r="4990" spans="2:20" x14ac:dyDescent="0.2"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</row>
    <row r="4991" spans="2:20" x14ac:dyDescent="0.2"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</row>
    <row r="4992" spans="2:20" x14ac:dyDescent="0.2"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</row>
    <row r="4993" spans="2:20" x14ac:dyDescent="0.2"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</row>
    <row r="4994" spans="2:20" x14ac:dyDescent="0.2"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</row>
    <row r="4995" spans="2:20" x14ac:dyDescent="0.2"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</row>
    <row r="4996" spans="2:20" x14ac:dyDescent="0.2"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</row>
    <row r="4997" spans="2:20" x14ac:dyDescent="0.2"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</row>
    <row r="4998" spans="2:20" x14ac:dyDescent="0.2"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</row>
    <row r="4999" spans="2:20" x14ac:dyDescent="0.2"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</row>
    <row r="5000" spans="2:20" x14ac:dyDescent="0.2"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</row>
    <row r="5001" spans="2:20" x14ac:dyDescent="0.2"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</row>
    <row r="5002" spans="2:20" x14ac:dyDescent="0.2"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</row>
    <row r="5003" spans="2:20" x14ac:dyDescent="0.2"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</row>
    <row r="5004" spans="2:20" x14ac:dyDescent="0.2"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</row>
    <row r="5005" spans="2:20" x14ac:dyDescent="0.2"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</row>
    <row r="5006" spans="2:20" x14ac:dyDescent="0.2"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</row>
    <row r="5007" spans="2:20" x14ac:dyDescent="0.2"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</row>
    <row r="5008" spans="2:20" x14ac:dyDescent="0.2"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</row>
    <row r="5009" spans="2:20" x14ac:dyDescent="0.2"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</row>
    <row r="5010" spans="2:20" x14ac:dyDescent="0.2"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</row>
    <row r="5011" spans="2:20" x14ac:dyDescent="0.2"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</row>
    <row r="5012" spans="2:20" x14ac:dyDescent="0.2"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</row>
    <row r="5013" spans="2:20" x14ac:dyDescent="0.2"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</row>
    <row r="5014" spans="2:20" x14ac:dyDescent="0.2"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</row>
    <row r="5015" spans="2:20" x14ac:dyDescent="0.2"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</row>
    <row r="5016" spans="2:20" x14ac:dyDescent="0.2"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</row>
    <row r="5017" spans="2:20" x14ac:dyDescent="0.2"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</row>
    <row r="5018" spans="2:20" x14ac:dyDescent="0.2"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</row>
    <row r="5019" spans="2:20" x14ac:dyDescent="0.2"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</row>
    <row r="5020" spans="2:20" x14ac:dyDescent="0.2"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</row>
    <row r="5021" spans="2:20" x14ac:dyDescent="0.2"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</row>
    <row r="5022" spans="2:20" x14ac:dyDescent="0.2"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</row>
    <row r="5023" spans="2:20" x14ac:dyDescent="0.2"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</row>
    <row r="5024" spans="2:20" x14ac:dyDescent="0.2"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</row>
    <row r="5025" spans="2:20" x14ac:dyDescent="0.2"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</row>
    <row r="5026" spans="2:20" x14ac:dyDescent="0.2"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</row>
    <row r="5027" spans="2:20" x14ac:dyDescent="0.2"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</row>
    <row r="5028" spans="2:20" x14ac:dyDescent="0.2"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</row>
    <row r="5029" spans="2:20" x14ac:dyDescent="0.2"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</row>
    <row r="5030" spans="2:20" x14ac:dyDescent="0.2"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</row>
    <row r="5031" spans="2:20" x14ac:dyDescent="0.2"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</row>
    <row r="5032" spans="2:20" x14ac:dyDescent="0.2"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</row>
    <row r="5033" spans="2:20" x14ac:dyDescent="0.2"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</row>
    <row r="5034" spans="2:20" x14ac:dyDescent="0.2"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</row>
    <row r="5035" spans="2:20" x14ac:dyDescent="0.2"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</row>
    <row r="5036" spans="2:20" x14ac:dyDescent="0.2"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</row>
    <row r="5037" spans="2:20" x14ac:dyDescent="0.2"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</row>
    <row r="5038" spans="2:20" x14ac:dyDescent="0.2"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</row>
    <row r="5039" spans="2:20" x14ac:dyDescent="0.2"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</row>
    <row r="5040" spans="2:20" x14ac:dyDescent="0.2"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</row>
    <row r="5041" spans="2:20" x14ac:dyDescent="0.2"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</row>
    <row r="5042" spans="2:20" x14ac:dyDescent="0.2"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</row>
    <row r="5043" spans="2:20" x14ac:dyDescent="0.2"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</row>
    <row r="5044" spans="2:20" x14ac:dyDescent="0.2"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</row>
    <row r="5045" spans="2:20" x14ac:dyDescent="0.2"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</row>
    <row r="5046" spans="2:20" x14ac:dyDescent="0.2"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</row>
    <row r="5047" spans="2:20" x14ac:dyDescent="0.2"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</row>
    <row r="5048" spans="2:20" x14ac:dyDescent="0.2"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</row>
    <row r="5049" spans="2:20" x14ac:dyDescent="0.2"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</row>
    <row r="5050" spans="2:20" x14ac:dyDescent="0.2"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</row>
    <row r="5051" spans="2:20" x14ac:dyDescent="0.2"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</row>
    <row r="5052" spans="2:20" x14ac:dyDescent="0.2"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</row>
    <row r="5053" spans="2:20" x14ac:dyDescent="0.2"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</row>
    <row r="5054" spans="2:20" x14ac:dyDescent="0.2"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</row>
    <row r="5055" spans="2:20" x14ac:dyDescent="0.2"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</row>
    <row r="5056" spans="2:20" x14ac:dyDescent="0.2"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</row>
    <row r="5057" spans="2:20" x14ac:dyDescent="0.2"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</row>
    <row r="5058" spans="2:20" x14ac:dyDescent="0.2"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</row>
    <row r="5059" spans="2:20" x14ac:dyDescent="0.2"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</row>
    <row r="5060" spans="2:20" x14ac:dyDescent="0.2"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</row>
    <row r="5061" spans="2:20" x14ac:dyDescent="0.2"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</row>
    <row r="5062" spans="2:20" x14ac:dyDescent="0.2"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</row>
    <row r="5063" spans="2:20" x14ac:dyDescent="0.2"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</row>
    <row r="5064" spans="2:20" x14ac:dyDescent="0.2"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</row>
    <row r="5065" spans="2:20" x14ac:dyDescent="0.2"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</row>
    <row r="5066" spans="2:20" x14ac:dyDescent="0.2"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</row>
    <row r="5067" spans="2:20" x14ac:dyDescent="0.2"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</row>
    <row r="5068" spans="2:20" x14ac:dyDescent="0.2"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</row>
    <row r="5069" spans="2:20" x14ac:dyDescent="0.2"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</row>
    <row r="5070" spans="2:20" x14ac:dyDescent="0.2"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</row>
    <row r="5071" spans="2:20" x14ac:dyDescent="0.2"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</row>
    <row r="5072" spans="2:20" x14ac:dyDescent="0.2"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</row>
    <row r="5073" spans="2:20" x14ac:dyDescent="0.2"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</row>
    <row r="5074" spans="2:20" x14ac:dyDescent="0.2"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</row>
    <row r="5075" spans="2:20" x14ac:dyDescent="0.2"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</row>
    <row r="5076" spans="2:20" x14ac:dyDescent="0.2"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</row>
    <row r="5077" spans="2:20" x14ac:dyDescent="0.2"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</row>
    <row r="5078" spans="2:20" x14ac:dyDescent="0.2"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</row>
    <row r="5079" spans="2:20" x14ac:dyDescent="0.2"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</row>
    <row r="5080" spans="2:20" x14ac:dyDescent="0.2"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</row>
    <row r="5081" spans="2:20" x14ac:dyDescent="0.2"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</row>
    <row r="5082" spans="2:20" x14ac:dyDescent="0.2"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</row>
    <row r="5083" spans="2:20" x14ac:dyDescent="0.2"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</row>
    <row r="5084" spans="2:20" x14ac:dyDescent="0.2"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</row>
    <row r="5085" spans="2:20" x14ac:dyDescent="0.2"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</row>
    <row r="5086" spans="2:20" x14ac:dyDescent="0.2"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</row>
    <row r="5087" spans="2:20" x14ac:dyDescent="0.2"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</row>
    <row r="5088" spans="2:20" x14ac:dyDescent="0.2"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</row>
    <row r="5089" spans="2:20" x14ac:dyDescent="0.2"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</row>
    <row r="5090" spans="2:20" x14ac:dyDescent="0.2"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</row>
    <row r="5091" spans="2:20" x14ac:dyDescent="0.2"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</row>
    <row r="5092" spans="2:20" x14ac:dyDescent="0.2"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</row>
    <row r="5093" spans="2:20" x14ac:dyDescent="0.2"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</row>
    <row r="5094" spans="2:20" x14ac:dyDescent="0.2"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</row>
    <row r="5095" spans="2:20" x14ac:dyDescent="0.2"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</row>
    <row r="5096" spans="2:20" x14ac:dyDescent="0.2"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</row>
    <row r="5097" spans="2:20" x14ac:dyDescent="0.2"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</row>
    <row r="5098" spans="2:20" x14ac:dyDescent="0.2"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</row>
    <row r="5099" spans="2:20" x14ac:dyDescent="0.2"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</row>
    <row r="5100" spans="2:20" x14ac:dyDescent="0.2"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</row>
    <row r="5101" spans="2:20" x14ac:dyDescent="0.2"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</row>
    <row r="5102" spans="2:20" x14ac:dyDescent="0.2"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</row>
    <row r="5103" spans="2:20" x14ac:dyDescent="0.2"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</row>
    <row r="5104" spans="2:20" x14ac:dyDescent="0.2"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</row>
    <row r="5105" spans="2:20" x14ac:dyDescent="0.2"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</row>
    <row r="5106" spans="2:20" x14ac:dyDescent="0.2"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</row>
    <row r="5107" spans="2:20" x14ac:dyDescent="0.2"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</row>
    <row r="5108" spans="2:20" x14ac:dyDescent="0.2"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</row>
    <row r="5109" spans="2:20" x14ac:dyDescent="0.2"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</row>
    <row r="5110" spans="2:20" x14ac:dyDescent="0.2"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</row>
    <row r="5111" spans="2:20" x14ac:dyDescent="0.2"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</row>
    <row r="5112" spans="2:20" x14ac:dyDescent="0.2"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</row>
    <row r="5113" spans="2:20" x14ac:dyDescent="0.2"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</row>
    <row r="5114" spans="2:20" x14ac:dyDescent="0.2"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</row>
    <row r="5115" spans="2:20" x14ac:dyDescent="0.2"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</row>
    <row r="5116" spans="2:20" x14ac:dyDescent="0.2"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</row>
    <row r="5117" spans="2:20" x14ac:dyDescent="0.2"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</row>
    <row r="5118" spans="2:20" x14ac:dyDescent="0.2"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</row>
    <row r="5119" spans="2:20" x14ac:dyDescent="0.2"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</row>
    <row r="5120" spans="2:20" x14ac:dyDescent="0.2"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</row>
    <row r="5121" spans="2:20" x14ac:dyDescent="0.2"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</row>
    <row r="5122" spans="2:20" x14ac:dyDescent="0.2"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</row>
    <row r="5123" spans="2:20" x14ac:dyDescent="0.2"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</row>
    <row r="5124" spans="2:20" x14ac:dyDescent="0.2"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</row>
    <row r="5125" spans="2:20" x14ac:dyDescent="0.2"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</row>
    <row r="5126" spans="2:20" x14ac:dyDescent="0.2"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</row>
    <row r="5127" spans="2:20" x14ac:dyDescent="0.2"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</row>
    <row r="5128" spans="2:20" x14ac:dyDescent="0.2"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</row>
    <row r="5129" spans="2:20" x14ac:dyDescent="0.2"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</row>
    <row r="5130" spans="2:20" x14ac:dyDescent="0.2"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</row>
    <row r="5131" spans="2:20" x14ac:dyDescent="0.2"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</row>
    <row r="5132" spans="2:20" x14ac:dyDescent="0.2"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</row>
    <row r="5133" spans="2:20" x14ac:dyDescent="0.2"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</row>
    <row r="5134" spans="2:20" x14ac:dyDescent="0.2"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</row>
    <row r="5135" spans="2:20" x14ac:dyDescent="0.2"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</row>
    <row r="5136" spans="2:20" x14ac:dyDescent="0.2"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</row>
    <row r="5137" spans="2:20" x14ac:dyDescent="0.2"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</row>
    <row r="5138" spans="2:20" x14ac:dyDescent="0.2"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</row>
    <row r="5139" spans="2:20" x14ac:dyDescent="0.2"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</row>
    <row r="5140" spans="2:20" x14ac:dyDescent="0.2"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</row>
    <row r="5141" spans="2:20" x14ac:dyDescent="0.2"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</row>
    <row r="5142" spans="2:20" x14ac:dyDescent="0.2"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</row>
    <row r="5143" spans="2:20" x14ac:dyDescent="0.2"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</row>
    <row r="5144" spans="2:20" x14ac:dyDescent="0.2"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</row>
    <row r="5145" spans="2:20" x14ac:dyDescent="0.2"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</row>
    <row r="5146" spans="2:20" x14ac:dyDescent="0.2"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</row>
    <row r="5147" spans="2:20" x14ac:dyDescent="0.2"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</row>
    <row r="5148" spans="2:20" x14ac:dyDescent="0.2"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</row>
    <row r="5149" spans="2:20" x14ac:dyDescent="0.2"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</row>
    <row r="5150" spans="2:20" x14ac:dyDescent="0.2"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</row>
    <row r="5151" spans="2:20" x14ac:dyDescent="0.2"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</row>
    <row r="5152" spans="2:20" x14ac:dyDescent="0.2"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</row>
    <row r="5153" spans="2:20" x14ac:dyDescent="0.2"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</row>
    <row r="5154" spans="2:20" x14ac:dyDescent="0.2"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</row>
    <row r="5155" spans="2:20" x14ac:dyDescent="0.2"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</row>
    <row r="5156" spans="2:20" x14ac:dyDescent="0.2"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</row>
    <row r="5157" spans="2:20" x14ac:dyDescent="0.2"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</row>
    <row r="5158" spans="2:20" x14ac:dyDescent="0.2"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</row>
    <row r="5159" spans="2:20" x14ac:dyDescent="0.2"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</row>
    <row r="5160" spans="2:20" x14ac:dyDescent="0.2"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</row>
    <row r="5161" spans="2:20" x14ac:dyDescent="0.2"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</row>
    <row r="5162" spans="2:20" x14ac:dyDescent="0.2"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</row>
    <row r="5163" spans="2:20" x14ac:dyDescent="0.2"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</row>
    <row r="5164" spans="2:20" x14ac:dyDescent="0.2"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</row>
    <row r="5165" spans="2:20" x14ac:dyDescent="0.2"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</row>
    <row r="5166" spans="2:20" x14ac:dyDescent="0.2"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</row>
    <row r="5167" spans="2:20" x14ac:dyDescent="0.2"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</row>
    <row r="5168" spans="2:20" x14ac:dyDescent="0.2"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</row>
    <row r="5169" spans="2:20" x14ac:dyDescent="0.2"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</row>
    <row r="5170" spans="2:20" x14ac:dyDescent="0.2"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</row>
    <row r="5171" spans="2:20" x14ac:dyDescent="0.2"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</row>
    <row r="5172" spans="2:20" x14ac:dyDescent="0.2"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</row>
    <row r="5173" spans="2:20" x14ac:dyDescent="0.2"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</row>
    <row r="5174" spans="2:20" x14ac:dyDescent="0.2"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</row>
    <row r="5175" spans="2:20" x14ac:dyDescent="0.2"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</row>
    <row r="5176" spans="2:20" x14ac:dyDescent="0.2"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</row>
    <row r="5177" spans="2:20" x14ac:dyDescent="0.2"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</row>
    <row r="5178" spans="2:20" x14ac:dyDescent="0.2"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</row>
    <row r="5179" spans="2:20" x14ac:dyDescent="0.2"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</row>
    <row r="5180" spans="2:20" x14ac:dyDescent="0.2"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</row>
    <row r="5181" spans="2:20" x14ac:dyDescent="0.2"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</row>
    <row r="5182" spans="2:20" x14ac:dyDescent="0.2"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</row>
    <row r="5183" spans="2:20" x14ac:dyDescent="0.2"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</row>
    <row r="5184" spans="2:20" x14ac:dyDescent="0.2"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</row>
    <row r="5185" spans="2:20" x14ac:dyDescent="0.2"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</row>
    <row r="5186" spans="2:20" x14ac:dyDescent="0.2"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</row>
    <row r="5187" spans="2:20" x14ac:dyDescent="0.2"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</row>
    <row r="5188" spans="2:20" x14ac:dyDescent="0.2"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</row>
    <row r="5189" spans="2:20" x14ac:dyDescent="0.2"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</row>
    <row r="5190" spans="2:20" x14ac:dyDescent="0.2"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</row>
    <row r="5191" spans="2:20" x14ac:dyDescent="0.2"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</row>
    <row r="5192" spans="2:20" x14ac:dyDescent="0.2"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</row>
    <row r="5193" spans="2:20" x14ac:dyDescent="0.2"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</row>
    <row r="5194" spans="2:20" x14ac:dyDescent="0.2"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</row>
    <row r="5195" spans="2:20" x14ac:dyDescent="0.2"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</row>
    <row r="5196" spans="2:20" x14ac:dyDescent="0.2"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</row>
    <row r="5197" spans="2:20" x14ac:dyDescent="0.2"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</row>
    <row r="5198" spans="2:20" x14ac:dyDescent="0.2"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</row>
    <row r="5199" spans="2:20" x14ac:dyDescent="0.2"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</row>
    <row r="5200" spans="2:20" x14ac:dyDescent="0.2"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</row>
    <row r="5201" spans="2:20" x14ac:dyDescent="0.2"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</row>
    <row r="5202" spans="2:20" x14ac:dyDescent="0.2"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</row>
    <row r="5203" spans="2:20" x14ac:dyDescent="0.2"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</row>
    <row r="5204" spans="2:20" x14ac:dyDescent="0.2"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</row>
    <row r="5205" spans="2:20" x14ac:dyDescent="0.2"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</row>
    <row r="5206" spans="2:20" x14ac:dyDescent="0.2"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</row>
    <row r="5207" spans="2:20" x14ac:dyDescent="0.2"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</row>
    <row r="5208" spans="2:20" x14ac:dyDescent="0.2"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</row>
    <row r="5209" spans="2:20" x14ac:dyDescent="0.2"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</row>
    <row r="5210" spans="2:20" x14ac:dyDescent="0.2"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</row>
    <row r="5211" spans="2:20" x14ac:dyDescent="0.2"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</row>
    <row r="5212" spans="2:20" x14ac:dyDescent="0.2"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</row>
    <row r="5213" spans="2:20" x14ac:dyDescent="0.2"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</row>
    <row r="5214" spans="2:20" x14ac:dyDescent="0.2"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</row>
    <row r="5215" spans="2:20" x14ac:dyDescent="0.2"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</row>
    <row r="5216" spans="2:20" x14ac:dyDescent="0.2"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</row>
    <row r="5217" spans="2:20" x14ac:dyDescent="0.2"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</row>
    <row r="5218" spans="2:20" x14ac:dyDescent="0.2"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</row>
    <row r="5219" spans="2:20" x14ac:dyDescent="0.2"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</row>
    <row r="5220" spans="2:20" x14ac:dyDescent="0.2"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</row>
    <row r="5221" spans="2:20" x14ac:dyDescent="0.2"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</row>
    <row r="5222" spans="2:20" x14ac:dyDescent="0.2"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</row>
    <row r="5223" spans="2:20" x14ac:dyDescent="0.2"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</row>
    <row r="5224" spans="2:20" x14ac:dyDescent="0.2"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</row>
    <row r="5225" spans="2:20" x14ac:dyDescent="0.2"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</row>
    <row r="5226" spans="2:20" x14ac:dyDescent="0.2"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</row>
    <row r="5227" spans="2:20" x14ac:dyDescent="0.2"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</row>
    <row r="5228" spans="2:20" x14ac:dyDescent="0.2"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</row>
    <row r="5229" spans="2:20" x14ac:dyDescent="0.2"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</row>
    <row r="5230" spans="2:20" x14ac:dyDescent="0.2"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</row>
    <row r="5231" spans="2:20" x14ac:dyDescent="0.2"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</row>
    <row r="5232" spans="2:20" x14ac:dyDescent="0.2"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</row>
    <row r="5233" spans="2:20" x14ac:dyDescent="0.2"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</row>
    <row r="5234" spans="2:20" x14ac:dyDescent="0.2"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</row>
    <row r="5235" spans="2:20" x14ac:dyDescent="0.2"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</row>
    <row r="5236" spans="2:20" x14ac:dyDescent="0.2"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</row>
    <row r="5237" spans="2:20" x14ac:dyDescent="0.2"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</row>
    <row r="5238" spans="2:20" x14ac:dyDescent="0.2"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</row>
    <row r="5239" spans="2:20" x14ac:dyDescent="0.2"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</row>
    <row r="5240" spans="2:20" x14ac:dyDescent="0.2"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</row>
    <row r="5241" spans="2:20" x14ac:dyDescent="0.2"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</row>
    <row r="5242" spans="2:20" x14ac:dyDescent="0.2"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</row>
    <row r="5243" spans="2:20" x14ac:dyDescent="0.2"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</row>
    <row r="5244" spans="2:20" x14ac:dyDescent="0.2"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</row>
    <row r="5245" spans="2:20" x14ac:dyDescent="0.2"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</row>
    <row r="5246" spans="2:20" x14ac:dyDescent="0.2"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</row>
    <row r="5247" spans="2:20" x14ac:dyDescent="0.2"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</row>
    <row r="5248" spans="2:20" x14ac:dyDescent="0.2"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</row>
    <row r="5249" spans="2:20" x14ac:dyDescent="0.2"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</row>
    <row r="5250" spans="2:20" x14ac:dyDescent="0.2"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</row>
    <row r="5251" spans="2:20" x14ac:dyDescent="0.2"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</row>
    <row r="5252" spans="2:20" x14ac:dyDescent="0.2"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</row>
    <row r="5253" spans="2:20" x14ac:dyDescent="0.2"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</row>
    <row r="5254" spans="2:20" x14ac:dyDescent="0.2"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</row>
    <row r="5255" spans="2:20" x14ac:dyDescent="0.2"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</row>
    <row r="5256" spans="2:20" x14ac:dyDescent="0.2"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</row>
    <row r="5257" spans="2:20" x14ac:dyDescent="0.2"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</row>
    <row r="5258" spans="2:20" x14ac:dyDescent="0.2"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</row>
    <row r="5259" spans="2:20" x14ac:dyDescent="0.2"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</row>
    <row r="5260" spans="2:20" x14ac:dyDescent="0.2"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</row>
    <row r="5261" spans="2:20" x14ac:dyDescent="0.2"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</row>
    <row r="5262" spans="2:20" x14ac:dyDescent="0.2"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</row>
    <row r="5263" spans="2:20" x14ac:dyDescent="0.2"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</row>
    <row r="5264" spans="2:20" x14ac:dyDescent="0.2"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</row>
    <row r="5265" spans="2:20" x14ac:dyDescent="0.2"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</row>
    <row r="5266" spans="2:20" x14ac:dyDescent="0.2"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</row>
    <row r="5267" spans="2:20" x14ac:dyDescent="0.2"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</row>
    <row r="5268" spans="2:20" x14ac:dyDescent="0.2"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</row>
    <row r="5269" spans="2:20" x14ac:dyDescent="0.2"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</row>
    <row r="5270" spans="2:20" x14ac:dyDescent="0.2"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</row>
    <row r="5271" spans="2:20" x14ac:dyDescent="0.2"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</row>
    <row r="5272" spans="2:20" x14ac:dyDescent="0.2"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</row>
    <row r="5273" spans="2:20" x14ac:dyDescent="0.2"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</row>
    <row r="5274" spans="2:20" x14ac:dyDescent="0.2"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</row>
    <row r="5275" spans="2:20" x14ac:dyDescent="0.2"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</row>
    <row r="5276" spans="2:20" x14ac:dyDescent="0.2"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</row>
    <row r="5277" spans="2:20" x14ac:dyDescent="0.2"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</row>
    <row r="5278" spans="2:20" x14ac:dyDescent="0.2"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</row>
    <row r="5279" spans="2:20" x14ac:dyDescent="0.2"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</row>
    <row r="5280" spans="2:20" x14ac:dyDescent="0.2"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</row>
    <row r="5281" spans="2:20" x14ac:dyDescent="0.2"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</row>
    <row r="5282" spans="2:20" x14ac:dyDescent="0.2"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</row>
    <row r="5283" spans="2:20" x14ac:dyDescent="0.2"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</row>
    <row r="5284" spans="2:20" x14ac:dyDescent="0.2"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</row>
    <row r="5285" spans="2:20" x14ac:dyDescent="0.2"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</row>
    <row r="5286" spans="2:20" x14ac:dyDescent="0.2"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</row>
    <row r="5287" spans="2:20" x14ac:dyDescent="0.2"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</row>
    <row r="5288" spans="2:20" x14ac:dyDescent="0.2"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</row>
    <row r="5289" spans="2:20" x14ac:dyDescent="0.2"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</row>
    <row r="5290" spans="2:20" x14ac:dyDescent="0.2"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</row>
    <row r="5291" spans="2:20" x14ac:dyDescent="0.2"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</row>
    <row r="5292" spans="2:20" x14ac:dyDescent="0.2"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</row>
    <row r="5293" spans="2:20" x14ac:dyDescent="0.2"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</row>
    <row r="5294" spans="2:20" x14ac:dyDescent="0.2"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</row>
    <row r="5295" spans="2:20" x14ac:dyDescent="0.2"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</row>
    <row r="5296" spans="2:20" x14ac:dyDescent="0.2"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</row>
    <row r="5297" spans="2:20" x14ac:dyDescent="0.2"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</row>
    <row r="5298" spans="2:20" x14ac:dyDescent="0.2"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</row>
    <row r="5299" spans="2:20" x14ac:dyDescent="0.2"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</row>
    <row r="5300" spans="2:20" x14ac:dyDescent="0.2"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</row>
    <row r="5301" spans="2:20" x14ac:dyDescent="0.2"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</row>
    <row r="5302" spans="2:20" x14ac:dyDescent="0.2"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</row>
    <row r="5303" spans="2:20" x14ac:dyDescent="0.2"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</row>
    <row r="5304" spans="2:20" x14ac:dyDescent="0.2"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</row>
    <row r="5305" spans="2:20" x14ac:dyDescent="0.2"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</row>
    <row r="5306" spans="2:20" x14ac:dyDescent="0.2"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</row>
    <row r="5307" spans="2:20" x14ac:dyDescent="0.2"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</row>
    <row r="5308" spans="2:20" x14ac:dyDescent="0.2"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</row>
    <row r="5309" spans="2:20" x14ac:dyDescent="0.2"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</row>
    <row r="5310" spans="2:20" x14ac:dyDescent="0.2"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</row>
    <row r="5311" spans="2:20" x14ac:dyDescent="0.2"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</row>
    <row r="5312" spans="2:20" x14ac:dyDescent="0.2"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</row>
    <row r="5313" spans="2:20" x14ac:dyDescent="0.2"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</row>
    <row r="5314" spans="2:20" x14ac:dyDescent="0.2"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</row>
    <row r="5315" spans="2:20" x14ac:dyDescent="0.2"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</row>
    <row r="5316" spans="2:20" x14ac:dyDescent="0.2"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</row>
    <row r="5317" spans="2:20" x14ac:dyDescent="0.2"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</row>
    <row r="5318" spans="2:20" x14ac:dyDescent="0.2"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</row>
    <row r="5319" spans="2:20" x14ac:dyDescent="0.2"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</row>
    <row r="5320" spans="2:20" x14ac:dyDescent="0.2"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</row>
    <row r="5321" spans="2:20" x14ac:dyDescent="0.2"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</row>
    <row r="5322" spans="2:20" x14ac:dyDescent="0.2"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</row>
    <row r="5323" spans="2:20" x14ac:dyDescent="0.2"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</row>
    <row r="5324" spans="2:20" x14ac:dyDescent="0.2"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</row>
    <row r="5325" spans="2:20" x14ac:dyDescent="0.2"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</row>
    <row r="5326" spans="2:20" x14ac:dyDescent="0.2"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</row>
    <row r="5327" spans="2:20" x14ac:dyDescent="0.2"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</row>
    <row r="5328" spans="2:20" x14ac:dyDescent="0.2"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</row>
    <row r="5329" spans="2:20" x14ac:dyDescent="0.2"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</row>
    <row r="5330" spans="2:20" x14ac:dyDescent="0.2"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</row>
    <row r="5331" spans="2:20" x14ac:dyDescent="0.2"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</row>
    <row r="5332" spans="2:20" x14ac:dyDescent="0.2"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</row>
    <row r="5333" spans="2:20" x14ac:dyDescent="0.2"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</row>
    <row r="5334" spans="2:20" x14ac:dyDescent="0.2"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</row>
    <row r="5335" spans="2:20" x14ac:dyDescent="0.2"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</row>
    <row r="5336" spans="2:20" x14ac:dyDescent="0.2"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</row>
    <row r="5337" spans="2:20" x14ac:dyDescent="0.2"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</row>
    <row r="5338" spans="2:20" x14ac:dyDescent="0.2"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</row>
    <row r="5339" spans="2:20" x14ac:dyDescent="0.2"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</row>
    <row r="5340" spans="2:20" x14ac:dyDescent="0.2"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</row>
    <row r="5341" spans="2:20" x14ac:dyDescent="0.2"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</row>
    <row r="5342" spans="2:20" x14ac:dyDescent="0.2"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</row>
    <row r="5343" spans="2:20" x14ac:dyDescent="0.2"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</row>
    <row r="5344" spans="2:20" x14ac:dyDescent="0.2"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</row>
    <row r="5345" spans="2:20" x14ac:dyDescent="0.2"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</row>
    <row r="5346" spans="2:20" x14ac:dyDescent="0.2"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</row>
    <row r="5347" spans="2:20" x14ac:dyDescent="0.2"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</row>
    <row r="5348" spans="2:20" x14ac:dyDescent="0.2"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</row>
    <row r="5349" spans="2:20" x14ac:dyDescent="0.2"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</row>
    <row r="5350" spans="2:20" x14ac:dyDescent="0.2"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</row>
    <row r="5351" spans="2:20" x14ac:dyDescent="0.2"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</row>
    <row r="5352" spans="2:20" x14ac:dyDescent="0.2"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</row>
    <row r="5353" spans="2:20" x14ac:dyDescent="0.2"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</row>
    <row r="5354" spans="2:20" x14ac:dyDescent="0.2"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</row>
    <row r="5355" spans="2:20" x14ac:dyDescent="0.2"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</row>
    <row r="5356" spans="2:20" x14ac:dyDescent="0.2"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</row>
    <row r="5357" spans="2:20" x14ac:dyDescent="0.2"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</row>
    <row r="5358" spans="2:20" x14ac:dyDescent="0.2"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</row>
    <row r="5359" spans="2:20" x14ac:dyDescent="0.2"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</row>
    <row r="5360" spans="2:20" x14ac:dyDescent="0.2"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</row>
    <row r="5361" spans="2:20" x14ac:dyDescent="0.2"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</row>
    <row r="5362" spans="2:20" x14ac:dyDescent="0.2"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</row>
    <row r="5363" spans="2:20" x14ac:dyDescent="0.2"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</row>
    <row r="5364" spans="2:20" x14ac:dyDescent="0.2"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</row>
    <row r="5365" spans="2:20" x14ac:dyDescent="0.2"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</row>
    <row r="5366" spans="2:20" x14ac:dyDescent="0.2"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</row>
    <row r="5367" spans="2:20" x14ac:dyDescent="0.2"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</row>
    <row r="5368" spans="2:20" x14ac:dyDescent="0.2"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</row>
    <row r="5369" spans="2:20" x14ac:dyDescent="0.2"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</row>
    <row r="5370" spans="2:20" x14ac:dyDescent="0.2"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</row>
    <row r="5371" spans="2:20" x14ac:dyDescent="0.2"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</row>
    <row r="5372" spans="2:20" x14ac:dyDescent="0.2"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</row>
    <row r="5373" spans="2:20" x14ac:dyDescent="0.2"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</row>
    <row r="5374" spans="2:20" x14ac:dyDescent="0.2"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</row>
    <row r="5375" spans="2:20" x14ac:dyDescent="0.2"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</row>
    <row r="5376" spans="2:20" x14ac:dyDescent="0.2"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</row>
    <row r="5377" spans="2:20" x14ac:dyDescent="0.2"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</row>
    <row r="5378" spans="2:20" x14ac:dyDescent="0.2"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</row>
    <row r="5379" spans="2:20" x14ac:dyDescent="0.2"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</row>
    <row r="5380" spans="2:20" x14ac:dyDescent="0.2"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</row>
    <row r="5381" spans="2:20" x14ac:dyDescent="0.2"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</row>
    <row r="5382" spans="2:20" x14ac:dyDescent="0.2"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</row>
    <row r="5383" spans="2:20" x14ac:dyDescent="0.2"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</row>
    <row r="5384" spans="2:20" x14ac:dyDescent="0.2"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</row>
    <row r="5385" spans="2:20" x14ac:dyDescent="0.2"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</row>
    <row r="5386" spans="2:20" x14ac:dyDescent="0.2"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</row>
    <row r="5387" spans="2:20" x14ac:dyDescent="0.2"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</row>
    <row r="5388" spans="2:20" x14ac:dyDescent="0.2"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</row>
    <row r="5389" spans="2:20" x14ac:dyDescent="0.2"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</row>
    <row r="5390" spans="2:20" x14ac:dyDescent="0.2"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</row>
    <row r="5391" spans="2:20" x14ac:dyDescent="0.2"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</row>
    <row r="5392" spans="2:20" x14ac:dyDescent="0.2"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</row>
    <row r="5393" spans="2:20" x14ac:dyDescent="0.2"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</row>
    <row r="5394" spans="2:20" x14ac:dyDescent="0.2"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</row>
    <row r="5395" spans="2:20" x14ac:dyDescent="0.2"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</row>
    <row r="5396" spans="2:20" x14ac:dyDescent="0.2"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</row>
    <row r="5397" spans="2:20" x14ac:dyDescent="0.2"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</row>
    <row r="5398" spans="2:20" x14ac:dyDescent="0.2"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</row>
    <row r="5399" spans="2:20" x14ac:dyDescent="0.2"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</row>
    <row r="5400" spans="2:20" x14ac:dyDescent="0.2"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</row>
    <row r="5401" spans="2:20" x14ac:dyDescent="0.2"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</row>
    <row r="5402" spans="2:20" x14ac:dyDescent="0.2"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</row>
    <row r="5403" spans="2:20" x14ac:dyDescent="0.2"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</row>
    <row r="5404" spans="2:20" x14ac:dyDescent="0.2"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</row>
    <row r="5405" spans="2:20" x14ac:dyDescent="0.2"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</row>
    <row r="5406" spans="2:20" x14ac:dyDescent="0.2"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</row>
    <row r="5407" spans="2:20" x14ac:dyDescent="0.2"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</row>
    <row r="5408" spans="2:20" x14ac:dyDescent="0.2"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</row>
    <row r="5409" spans="2:20" x14ac:dyDescent="0.2"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</row>
    <row r="5410" spans="2:20" x14ac:dyDescent="0.2"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</row>
    <row r="5411" spans="2:20" x14ac:dyDescent="0.2"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</row>
    <row r="5412" spans="2:20" x14ac:dyDescent="0.2"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</row>
    <row r="5413" spans="2:20" x14ac:dyDescent="0.2"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</row>
    <row r="5414" spans="2:20" x14ac:dyDescent="0.2"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</row>
    <row r="5415" spans="2:20" x14ac:dyDescent="0.2"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</row>
    <row r="5416" spans="2:20" x14ac:dyDescent="0.2"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</row>
    <row r="5417" spans="2:20" x14ac:dyDescent="0.2"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</row>
    <row r="5418" spans="2:20" x14ac:dyDescent="0.2"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</row>
    <row r="5419" spans="2:20" x14ac:dyDescent="0.2"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</row>
    <row r="5420" spans="2:20" x14ac:dyDescent="0.2"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</row>
    <row r="5421" spans="2:20" x14ac:dyDescent="0.2"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</row>
    <row r="5422" spans="2:20" x14ac:dyDescent="0.2"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</row>
    <row r="5423" spans="2:20" x14ac:dyDescent="0.2"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</row>
    <row r="5424" spans="2:20" x14ac:dyDescent="0.2"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</row>
    <row r="5425" spans="2:20" x14ac:dyDescent="0.2"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</row>
    <row r="5426" spans="2:20" x14ac:dyDescent="0.2"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</row>
    <row r="5427" spans="2:20" x14ac:dyDescent="0.2"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</row>
    <row r="5428" spans="2:20" x14ac:dyDescent="0.2"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</row>
    <row r="5429" spans="2:20" x14ac:dyDescent="0.2"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</row>
    <row r="5430" spans="2:20" x14ac:dyDescent="0.2"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</row>
    <row r="5431" spans="2:20" x14ac:dyDescent="0.2"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</row>
    <row r="5432" spans="2:20" x14ac:dyDescent="0.2"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</row>
    <row r="5433" spans="2:20" x14ac:dyDescent="0.2"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</row>
    <row r="5434" spans="2:20" x14ac:dyDescent="0.2"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</row>
    <row r="5435" spans="2:20" x14ac:dyDescent="0.2"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</row>
    <row r="5436" spans="2:20" x14ac:dyDescent="0.2"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</row>
    <row r="5437" spans="2:20" x14ac:dyDescent="0.2"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</row>
    <row r="5438" spans="2:20" x14ac:dyDescent="0.2"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</row>
    <row r="5439" spans="2:20" x14ac:dyDescent="0.2"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</row>
    <row r="5440" spans="2:20" x14ac:dyDescent="0.2"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</row>
    <row r="5441" spans="2:20" x14ac:dyDescent="0.2"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</row>
    <row r="5442" spans="2:20" x14ac:dyDescent="0.2"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</row>
    <row r="5443" spans="2:20" x14ac:dyDescent="0.2"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</row>
    <row r="5444" spans="2:20" x14ac:dyDescent="0.2"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</row>
    <row r="5445" spans="2:20" x14ac:dyDescent="0.2"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</row>
    <row r="5446" spans="2:20" x14ac:dyDescent="0.2"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</row>
    <row r="5447" spans="2:20" x14ac:dyDescent="0.2"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</row>
    <row r="5448" spans="2:20" x14ac:dyDescent="0.2"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</row>
    <row r="5449" spans="2:20" x14ac:dyDescent="0.2"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</row>
    <row r="5450" spans="2:20" x14ac:dyDescent="0.2"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</row>
    <row r="5451" spans="2:20" x14ac:dyDescent="0.2"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</row>
    <row r="5452" spans="2:20" x14ac:dyDescent="0.2"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</row>
    <row r="5453" spans="2:20" x14ac:dyDescent="0.2"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</row>
    <row r="5454" spans="2:20" x14ac:dyDescent="0.2"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</row>
    <row r="5455" spans="2:20" x14ac:dyDescent="0.2"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</row>
    <row r="5456" spans="2:20" x14ac:dyDescent="0.2"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</row>
    <row r="5457" spans="2:20" x14ac:dyDescent="0.2"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</row>
    <row r="5458" spans="2:20" x14ac:dyDescent="0.2"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</row>
    <row r="5459" spans="2:20" x14ac:dyDescent="0.2"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</row>
    <row r="5460" spans="2:20" x14ac:dyDescent="0.2"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</row>
    <row r="5461" spans="2:20" x14ac:dyDescent="0.2"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</row>
    <row r="5462" spans="2:20" x14ac:dyDescent="0.2"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</row>
    <row r="5463" spans="2:20" x14ac:dyDescent="0.2"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</row>
    <row r="5464" spans="2:20" x14ac:dyDescent="0.2"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</row>
    <row r="5465" spans="2:20" x14ac:dyDescent="0.2"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</row>
    <row r="5466" spans="2:20" x14ac:dyDescent="0.2"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</row>
    <row r="5467" spans="2:20" x14ac:dyDescent="0.2"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</row>
    <row r="5468" spans="2:20" x14ac:dyDescent="0.2"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</row>
    <row r="5469" spans="2:20" x14ac:dyDescent="0.2"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</row>
    <row r="5470" spans="2:20" x14ac:dyDescent="0.2"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</row>
    <row r="5471" spans="2:20" x14ac:dyDescent="0.2"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</row>
    <row r="5472" spans="2:20" x14ac:dyDescent="0.2"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</row>
    <row r="5473" spans="2:20" x14ac:dyDescent="0.2"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</row>
    <row r="5474" spans="2:20" x14ac:dyDescent="0.2"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</row>
    <row r="5475" spans="2:20" x14ac:dyDescent="0.2"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</row>
    <row r="5476" spans="2:20" x14ac:dyDescent="0.2"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</row>
    <row r="5477" spans="2:20" x14ac:dyDescent="0.2"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</row>
    <row r="5478" spans="2:20" x14ac:dyDescent="0.2"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</row>
    <row r="5479" spans="2:20" x14ac:dyDescent="0.2"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</row>
    <row r="5480" spans="2:20" x14ac:dyDescent="0.2"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</row>
    <row r="5481" spans="2:20" x14ac:dyDescent="0.2"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</row>
    <row r="5482" spans="2:20" x14ac:dyDescent="0.2"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</row>
    <row r="5483" spans="2:20" x14ac:dyDescent="0.2"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</row>
    <row r="5484" spans="2:20" x14ac:dyDescent="0.2"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</row>
    <row r="5485" spans="2:20" x14ac:dyDescent="0.2"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</row>
    <row r="5486" spans="2:20" x14ac:dyDescent="0.2"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</row>
    <row r="5487" spans="2:20" x14ac:dyDescent="0.2"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</row>
    <row r="5488" spans="2:20" x14ac:dyDescent="0.2"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</row>
    <row r="5489" spans="2:20" x14ac:dyDescent="0.2"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</row>
    <row r="5490" spans="2:20" x14ac:dyDescent="0.2"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</row>
    <row r="5491" spans="2:20" x14ac:dyDescent="0.2"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</row>
    <row r="5492" spans="2:20" x14ac:dyDescent="0.2"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</row>
    <row r="5493" spans="2:20" x14ac:dyDescent="0.2"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</row>
    <row r="5494" spans="2:20" x14ac:dyDescent="0.2"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</row>
    <row r="5495" spans="2:20" x14ac:dyDescent="0.2"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</row>
    <row r="5496" spans="2:20" x14ac:dyDescent="0.2"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</row>
    <row r="5497" spans="2:20" x14ac:dyDescent="0.2"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</row>
    <row r="5498" spans="2:20" x14ac:dyDescent="0.2"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</row>
    <row r="5499" spans="2:20" x14ac:dyDescent="0.2"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</row>
    <row r="5500" spans="2:20" x14ac:dyDescent="0.2"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</row>
    <row r="5501" spans="2:20" x14ac:dyDescent="0.2"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</row>
    <row r="5502" spans="2:20" x14ac:dyDescent="0.2"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</row>
    <row r="5503" spans="2:20" x14ac:dyDescent="0.2"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</row>
    <row r="5504" spans="2:20" x14ac:dyDescent="0.2"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</row>
    <row r="5505" spans="2:20" x14ac:dyDescent="0.2"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</row>
    <row r="5506" spans="2:20" x14ac:dyDescent="0.2"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</row>
    <row r="5507" spans="2:20" x14ac:dyDescent="0.2"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</row>
    <row r="5508" spans="2:20" x14ac:dyDescent="0.2"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</row>
    <row r="5509" spans="2:20" x14ac:dyDescent="0.2"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</row>
    <row r="5510" spans="2:20" x14ac:dyDescent="0.2"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</row>
    <row r="5511" spans="2:20" x14ac:dyDescent="0.2"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</row>
    <row r="5512" spans="2:20" x14ac:dyDescent="0.2"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</row>
    <row r="5513" spans="2:20" x14ac:dyDescent="0.2"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</row>
    <row r="5514" spans="2:20" x14ac:dyDescent="0.2"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</row>
    <row r="5515" spans="2:20" x14ac:dyDescent="0.2"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</row>
    <row r="5516" spans="2:20" x14ac:dyDescent="0.2"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</row>
    <row r="5517" spans="2:20" x14ac:dyDescent="0.2"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</row>
    <row r="5518" spans="2:20" x14ac:dyDescent="0.2"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</row>
    <row r="5519" spans="2:20" x14ac:dyDescent="0.2"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</row>
    <row r="5520" spans="2:20" x14ac:dyDescent="0.2"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</row>
    <row r="5521" spans="2:20" x14ac:dyDescent="0.2"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</row>
    <row r="5522" spans="2:20" x14ac:dyDescent="0.2"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</row>
    <row r="5523" spans="2:20" x14ac:dyDescent="0.2"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</row>
    <row r="5524" spans="2:20" x14ac:dyDescent="0.2"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</row>
    <row r="5525" spans="2:20" x14ac:dyDescent="0.2"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</row>
    <row r="5526" spans="2:20" x14ac:dyDescent="0.2"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</row>
    <row r="5527" spans="2:20" x14ac:dyDescent="0.2"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</row>
    <row r="5528" spans="2:20" x14ac:dyDescent="0.2"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</row>
    <row r="5529" spans="2:20" x14ac:dyDescent="0.2"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</row>
    <row r="5530" spans="2:20" x14ac:dyDescent="0.2"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</row>
    <row r="5531" spans="2:20" x14ac:dyDescent="0.2"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</row>
    <row r="5532" spans="2:20" x14ac:dyDescent="0.2"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</row>
    <row r="5533" spans="2:20" x14ac:dyDescent="0.2"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</row>
    <row r="5534" spans="2:20" x14ac:dyDescent="0.2"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</row>
    <row r="5535" spans="2:20" x14ac:dyDescent="0.2"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</row>
    <row r="5536" spans="2:20" x14ac:dyDescent="0.2"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</row>
    <row r="5537" spans="2:20" x14ac:dyDescent="0.2"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</row>
    <row r="5538" spans="2:20" x14ac:dyDescent="0.2"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</row>
    <row r="5539" spans="2:20" x14ac:dyDescent="0.2"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</row>
    <row r="5540" spans="2:20" x14ac:dyDescent="0.2"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</row>
    <row r="5541" spans="2:20" x14ac:dyDescent="0.2"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</row>
    <row r="5542" spans="2:20" x14ac:dyDescent="0.2"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</row>
    <row r="5543" spans="2:20" x14ac:dyDescent="0.2"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</row>
    <row r="5544" spans="2:20" x14ac:dyDescent="0.2"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</row>
    <row r="5545" spans="2:20" x14ac:dyDescent="0.2"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</row>
    <row r="5546" spans="2:20" x14ac:dyDescent="0.2"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</row>
    <row r="5547" spans="2:20" x14ac:dyDescent="0.2"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</row>
    <row r="5548" spans="2:20" x14ac:dyDescent="0.2"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</row>
    <row r="5549" spans="2:20" x14ac:dyDescent="0.2"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</row>
    <row r="5550" spans="2:20" x14ac:dyDescent="0.2"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</row>
    <row r="5551" spans="2:20" x14ac:dyDescent="0.2"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</row>
    <row r="5552" spans="2:20" x14ac:dyDescent="0.2"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</row>
    <row r="5553" spans="2:20" x14ac:dyDescent="0.2"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</row>
    <row r="5554" spans="2:20" x14ac:dyDescent="0.2"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</row>
    <row r="5555" spans="2:20" x14ac:dyDescent="0.2"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</row>
    <row r="5556" spans="2:20" x14ac:dyDescent="0.2"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</row>
    <row r="5557" spans="2:20" x14ac:dyDescent="0.2"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</row>
    <row r="5558" spans="2:20" x14ac:dyDescent="0.2"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</row>
    <row r="5559" spans="2:20" x14ac:dyDescent="0.2"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</row>
    <row r="5560" spans="2:20" x14ac:dyDescent="0.2"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</row>
    <row r="5561" spans="2:20" x14ac:dyDescent="0.2"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</row>
    <row r="5562" spans="2:20" x14ac:dyDescent="0.2"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</row>
    <row r="5563" spans="2:20" x14ac:dyDescent="0.2"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</row>
    <row r="5564" spans="2:20" x14ac:dyDescent="0.2"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</row>
    <row r="5565" spans="2:20" x14ac:dyDescent="0.2"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</row>
    <row r="5566" spans="2:20" x14ac:dyDescent="0.2"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</row>
    <row r="5567" spans="2:20" x14ac:dyDescent="0.2"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</row>
    <row r="5568" spans="2:20" x14ac:dyDescent="0.2"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</row>
    <row r="5569" spans="2:20" x14ac:dyDescent="0.2"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</row>
    <row r="5570" spans="2:20" x14ac:dyDescent="0.2"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</row>
    <row r="5571" spans="2:20" x14ac:dyDescent="0.2"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</row>
    <row r="5572" spans="2:20" x14ac:dyDescent="0.2"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</row>
    <row r="5573" spans="2:20" x14ac:dyDescent="0.2"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</row>
    <row r="5574" spans="2:20" x14ac:dyDescent="0.2"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</row>
    <row r="5575" spans="2:20" x14ac:dyDescent="0.2"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</row>
    <row r="5576" spans="2:20" x14ac:dyDescent="0.2"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</row>
    <row r="5577" spans="2:20" x14ac:dyDescent="0.2"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</row>
    <row r="5578" spans="2:20" x14ac:dyDescent="0.2"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</row>
    <row r="5579" spans="2:20" x14ac:dyDescent="0.2"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</row>
    <row r="5580" spans="2:20" x14ac:dyDescent="0.2"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</row>
    <row r="5581" spans="2:20" x14ac:dyDescent="0.2"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</row>
    <row r="5582" spans="2:20" x14ac:dyDescent="0.2"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</row>
    <row r="5583" spans="2:20" x14ac:dyDescent="0.2"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</row>
    <row r="5584" spans="2:20" x14ac:dyDescent="0.2"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</row>
    <row r="5585" spans="2:20" x14ac:dyDescent="0.2"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</row>
    <row r="5586" spans="2:20" x14ac:dyDescent="0.2"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</row>
    <row r="5587" spans="2:20" x14ac:dyDescent="0.2"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</row>
    <row r="5588" spans="2:20" x14ac:dyDescent="0.2"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</row>
    <row r="5589" spans="2:20" x14ac:dyDescent="0.2"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</row>
    <row r="5590" spans="2:20" x14ac:dyDescent="0.2"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</row>
    <row r="5591" spans="2:20" x14ac:dyDescent="0.2"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</row>
    <row r="5592" spans="2:20" x14ac:dyDescent="0.2"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</row>
    <row r="5593" spans="2:20" x14ac:dyDescent="0.2"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</row>
    <row r="5594" spans="2:20" x14ac:dyDescent="0.2"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</row>
    <row r="5595" spans="2:20" x14ac:dyDescent="0.2"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</row>
    <row r="5596" spans="2:20" x14ac:dyDescent="0.2"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</row>
    <row r="5597" spans="2:20" x14ac:dyDescent="0.2"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</row>
    <row r="5598" spans="2:20" x14ac:dyDescent="0.2"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</row>
    <row r="5599" spans="2:20" x14ac:dyDescent="0.2"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</row>
    <row r="5600" spans="2:20" x14ac:dyDescent="0.2"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</row>
    <row r="5601" spans="2:20" x14ac:dyDescent="0.2"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</row>
    <row r="5602" spans="2:20" x14ac:dyDescent="0.2"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</row>
    <row r="5603" spans="2:20" x14ac:dyDescent="0.2"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</row>
    <row r="5604" spans="2:20" x14ac:dyDescent="0.2"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</row>
    <row r="5605" spans="2:20" x14ac:dyDescent="0.2"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</row>
    <row r="5606" spans="2:20" x14ac:dyDescent="0.2"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</row>
    <row r="5607" spans="2:20" x14ac:dyDescent="0.2"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</row>
    <row r="5608" spans="2:20" x14ac:dyDescent="0.2"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</row>
    <row r="5609" spans="2:20" x14ac:dyDescent="0.2"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</row>
    <row r="5610" spans="2:20" x14ac:dyDescent="0.2"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</row>
    <row r="5611" spans="2:20" x14ac:dyDescent="0.2"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</row>
    <row r="5612" spans="2:20" x14ac:dyDescent="0.2"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</row>
    <row r="5613" spans="2:20" x14ac:dyDescent="0.2"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</row>
    <row r="5614" spans="2:20" x14ac:dyDescent="0.2"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</row>
    <row r="5615" spans="2:20" x14ac:dyDescent="0.2"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</row>
    <row r="5616" spans="2:20" x14ac:dyDescent="0.2"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</row>
    <row r="5617" spans="2:20" x14ac:dyDescent="0.2"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</row>
    <row r="5618" spans="2:20" x14ac:dyDescent="0.2"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</row>
    <row r="5619" spans="2:20" x14ac:dyDescent="0.2"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</row>
    <row r="5620" spans="2:20" x14ac:dyDescent="0.2"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</row>
    <row r="5621" spans="2:20" x14ac:dyDescent="0.2"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</row>
    <row r="5622" spans="2:20" x14ac:dyDescent="0.2"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</row>
    <row r="5623" spans="2:20" x14ac:dyDescent="0.2"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</row>
    <row r="5624" spans="2:20" x14ac:dyDescent="0.2"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</row>
    <row r="5625" spans="2:20" x14ac:dyDescent="0.2"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</row>
    <row r="5626" spans="2:20" x14ac:dyDescent="0.2"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</row>
    <row r="5627" spans="2:20" x14ac:dyDescent="0.2"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</row>
    <row r="5628" spans="2:20" x14ac:dyDescent="0.2"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</row>
    <row r="5629" spans="2:20" x14ac:dyDescent="0.2"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</row>
    <row r="5630" spans="2:20" x14ac:dyDescent="0.2"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</row>
    <row r="5631" spans="2:20" x14ac:dyDescent="0.2"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</row>
    <row r="5632" spans="2:20" x14ac:dyDescent="0.2"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</row>
    <row r="5633" spans="2:20" x14ac:dyDescent="0.2"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</row>
    <row r="5634" spans="2:20" x14ac:dyDescent="0.2"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</row>
    <row r="5635" spans="2:20" x14ac:dyDescent="0.2"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</row>
    <row r="5636" spans="2:20" x14ac:dyDescent="0.2"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</row>
    <row r="5637" spans="2:20" x14ac:dyDescent="0.2"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</row>
    <row r="5638" spans="2:20" x14ac:dyDescent="0.2"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</row>
    <row r="5639" spans="2:20" x14ac:dyDescent="0.2"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</row>
    <row r="5640" spans="2:20" x14ac:dyDescent="0.2"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</row>
    <row r="5641" spans="2:20" x14ac:dyDescent="0.2"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</row>
    <row r="5642" spans="2:20" x14ac:dyDescent="0.2"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</row>
    <row r="5643" spans="2:20" x14ac:dyDescent="0.2"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</row>
    <row r="5644" spans="2:20" x14ac:dyDescent="0.2"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</row>
    <row r="5645" spans="2:20" x14ac:dyDescent="0.2"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</row>
    <row r="5646" spans="2:20" x14ac:dyDescent="0.2"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</row>
    <row r="5647" spans="2:20" x14ac:dyDescent="0.2"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</row>
    <row r="5648" spans="2:20" x14ac:dyDescent="0.2"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</row>
    <row r="5649" spans="2:20" x14ac:dyDescent="0.2"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</row>
    <row r="5650" spans="2:20" x14ac:dyDescent="0.2"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</row>
    <row r="5651" spans="2:20" x14ac:dyDescent="0.2"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</row>
    <row r="5652" spans="2:20" x14ac:dyDescent="0.2"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</row>
    <row r="5653" spans="2:20" x14ac:dyDescent="0.2"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</row>
    <row r="5654" spans="2:20" x14ac:dyDescent="0.2"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</row>
    <row r="5655" spans="2:20" x14ac:dyDescent="0.2"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</row>
    <row r="5656" spans="2:20" x14ac:dyDescent="0.2"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</row>
    <row r="5657" spans="2:20" x14ac:dyDescent="0.2"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</row>
    <row r="5658" spans="2:20" x14ac:dyDescent="0.2"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</row>
    <row r="5659" spans="2:20" x14ac:dyDescent="0.2"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</row>
    <row r="5660" spans="2:20" x14ac:dyDescent="0.2"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</row>
    <row r="5661" spans="2:20" x14ac:dyDescent="0.2"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</row>
    <row r="5662" spans="2:20" x14ac:dyDescent="0.2"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</row>
    <row r="5663" spans="2:20" x14ac:dyDescent="0.2"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</row>
    <row r="5664" spans="2:20" x14ac:dyDescent="0.2"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</row>
    <row r="5665" spans="2:20" x14ac:dyDescent="0.2"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</row>
    <row r="5666" spans="2:20" x14ac:dyDescent="0.2"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</row>
    <row r="5667" spans="2:20" x14ac:dyDescent="0.2"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</row>
    <row r="5668" spans="2:20" x14ac:dyDescent="0.2"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</row>
    <row r="5669" spans="2:20" x14ac:dyDescent="0.2"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</row>
    <row r="5670" spans="2:20" x14ac:dyDescent="0.2"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</row>
    <row r="5671" spans="2:20" x14ac:dyDescent="0.2"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</row>
    <row r="5672" spans="2:20" x14ac:dyDescent="0.2"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</row>
    <row r="5673" spans="2:20" x14ac:dyDescent="0.2"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</row>
    <row r="5674" spans="2:20" x14ac:dyDescent="0.2"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</row>
    <row r="5675" spans="2:20" x14ac:dyDescent="0.2"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</row>
    <row r="5676" spans="2:20" x14ac:dyDescent="0.2"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</row>
    <row r="5677" spans="2:20" x14ac:dyDescent="0.2"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</row>
    <row r="5678" spans="2:20" x14ac:dyDescent="0.2"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</row>
    <row r="5679" spans="2:20" x14ac:dyDescent="0.2"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</row>
    <row r="5680" spans="2:20" x14ac:dyDescent="0.2"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</row>
    <row r="5681" spans="2:20" x14ac:dyDescent="0.2"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</row>
    <row r="5682" spans="2:20" x14ac:dyDescent="0.2"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</row>
    <row r="5683" spans="2:20" x14ac:dyDescent="0.2"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</row>
    <row r="5684" spans="2:20" x14ac:dyDescent="0.2"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</row>
    <row r="5685" spans="2:20" x14ac:dyDescent="0.2"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</row>
    <row r="5686" spans="2:20" x14ac:dyDescent="0.2"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</row>
    <row r="5687" spans="2:20" x14ac:dyDescent="0.2"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</row>
    <row r="5688" spans="2:20" x14ac:dyDescent="0.2"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</row>
    <row r="5689" spans="2:20" x14ac:dyDescent="0.2"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</row>
    <row r="5690" spans="2:20" x14ac:dyDescent="0.2"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</row>
    <row r="5691" spans="2:20" x14ac:dyDescent="0.2"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</row>
    <row r="5692" spans="2:20" x14ac:dyDescent="0.2"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</row>
    <row r="5693" spans="2:20" x14ac:dyDescent="0.2"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</row>
    <row r="5694" spans="2:20" x14ac:dyDescent="0.2"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</row>
    <row r="5695" spans="2:20" x14ac:dyDescent="0.2"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</row>
    <row r="5696" spans="2:20" x14ac:dyDescent="0.2"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</row>
    <row r="5697" spans="2:20" x14ac:dyDescent="0.2"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</row>
    <row r="5698" spans="2:20" x14ac:dyDescent="0.2"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</row>
    <row r="5699" spans="2:20" x14ac:dyDescent="0.2"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</row>
    <row r="5700" spans="2:20" x14ac:dyDescent="0.2"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</row>
    <row r="5701" spans="2:20" x14ac:dyDescent="0.2"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</row>
    <row r="5702" spans="2:20" x14ac:dyDescent="0.2"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</row>
    <row r="5703" spans="2:20" x14ac:dyDescent="0.2"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</row>
    <row r="5704" spans="2:20" x14ac:dyDescent="0.2"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</row>
    <row r="5705" spans="2:20" x14ac:dyDescent="0.2"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</row>
    <row r="5706" spans="2:20" x14ac:dyDescent="0.2"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</row>
    <row r="5707" spans="2:20" x14ac:dyDescent="0.2"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</row>
    <row r="5708" spans="2:20" x14ac:dyDescent="0.2"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</row>
    <row r="5709" spans="2:20" x14ac:dyDescent="0.2"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</row>
    <row r="5710" spans="2:20" x14ac:dyDescent="0.2"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</row>
    <row r="5711" spans="2:20" x14ac:dyDescent="0.2"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</row>
    <row r="5712" spans="2:20" x14ac:dyDescent="0.2"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</row>
    <row r="5713" spans="2:20" x14ac:dyDescent="0.2"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</row>
    <row r="5714" spans="2:20" x14ac:dyDescent="0.2"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</row>
    <row r="5715" spans="2:20" x14ac:dyDescent="0.2"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</row>
    <row r="5716" spans="2:20" x14ac:dyDescent="0.2"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</row>
    <row r="5717" spans="2:20" x14ac:dyDescent="0.2"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</row>
    <row r="5718" spans="2:20" x14ac:dyDescent="0.2"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</row>
    <row r="5719" spans="2:20" x14ac:dyDescent="0.2"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</row>
    <row r="5720" spans="2:20" x14ac:dyDescent="0.2"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</row>
    <row r="5721" spans="2:20" x14ac:dyDescent="0.2"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</row>
    <row r="5722" spans="2:20" x14ac:dyDescent="0.2"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</row>
    <row r="5723" spans="2:20" x14ac:dyDescent="0.2"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</row>
    <row r="5724" spans="2:20" x14ac:dyDescent="0.2"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</row>
    <row r="5725" spans="2:20" x14ac:dyDescent="0.2"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</row>
    <row r="5726" spans="2:20" x14ac:dyDescent="0.2"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</row>
    <row r="5727" spans="2:20" x14ac:dyDescent="0.2"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</row>
    <row r="5728" spans="2:20" x14ac:dyDescent="0.2"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</row>
    <row r="5729" spans="2:20" x14ac:dyDescent="0.2"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</row>
    <row r="5730" spans="2:20" x14ac:dyDescent="0.2"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</row>
    <row r="5731" spans="2:20" x14ac:dyDescent="0.2"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</row>
    <row r="5732" spans="2:20" x14ac:dyDescent="0.2"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</row>
    <row r="5733" spans="2:20" x14ac:dyDescent="0.2"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</row>
    <row r="5734" spans="2:20" x14ac:dyDescent="0.2"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</row>
    <row r="5735" spans="2:20" x14ac:dyDescent="0.2"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</row>
    <row r="5736" spans="2:20" x14ac:dyDescent="0.2"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</row>
    <row r="5737" spans="2:20" x14ac:dyDescent="0.2"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</row>
    <row r="5738" spans="2:20" x14ac:dyDescent="0.2"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</row>
    <row r="5739" spans="2:20" x14ac:dyDescent="0.2"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</row>
    <row r="5740" spans="2:20" x14ac:dyDescent="0.2"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</row>
    <row r="5741" spans="2:20" x14ac:dyDescent="0.2"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</row>
    <row r="5742" spans="2:20" x14ac:dyDescent="0.2"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</row>
    <row r="5743" spans="2:20" x14ac:dyDescent="0.2"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</row>
    <row r="5744" spans="2:20" x14ac:dyDescent="0.2"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</row>
    <row r="5745" spans="2:20" x14ac:dyDescent="0.2"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</row>
    <row r="5746" spans="2:20" x14ac:dyDescent="0.2"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</row>
    <row r="5747" spans="2:20" x14ac:dyDescent="0.2"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</row>
    <row r="5748" spans="2:20" x14ac:dyDescent="0.2"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</row>
    <row r="5749" spans="2:20" x14ac:dyDescent="0.2"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</row>
    <row r="5750" spans="2:20" x14ac:dyDescent="0.2"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</row>
    <row r="5751" spans="2:20" x14ac:dyDescent="0.2"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</row>
    <row r="5752" spans="2:20" x14ac:dyDescent="0.2"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</row>
    <row r="5753" spans="2:20" x14ac:dyDescent="0.2"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</row>
    <row r="5754" spans="2:20" x14ac:dyDescent="0.2"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</row>
    <row r="5755" spans="2:20" x14ac:dyDescent="0.2"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</row>
    <row r="5756" spans="2:20" x14ac:dyDescent="0.2"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</row>
    <row r="5757" spans="2:20" x14ac:dyDescent="0.2"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</row>
    <row r="5758" spans="2:20" x14ac:dyDescent="0.2"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</row>
    <row r="5759" spans="2:20" x14ac:dyDescent="0.2"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</row>
    <row r="5760" spans="2:20" x14ac:dyDescent="0.2"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</row>
    <row r="5761" spans="2:20" x14ac:dyDescent="0.2"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</row>
    <row r="5762" spans="2:20" x14ac:dyDescent="0.2"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</row>
    <row r="5763" spans="2:20" x14ac:dyDescent="0.2"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</row>
    <row r="5764" spans="2:20" x14ac:dyDescent="0.2"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</row>
    <row r="5765" spans="2:20" x14ac:dyDescent="0.2"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</row>
    <row r="5766" spans="2:20" x14ac:dyDescent="0.2"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</row>
    <row r="5767" spans="2:20" x14ac:dyDescent="0.2"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</row>
    <row r="5768" spans="2:20" x14ac:dyDescent="0.2"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</row>
    <row r="5769" spans="2:20" x14ac:dyDescent="0.2"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</row>
    <row r="5770" spans="2:20" x14ac:dyDescent="0.2"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</row>
    <row r="5771" spans="2:20" x14ac:dyDescent="0.2"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</row>
    <row r="5772" spans="2:20" x14ac:dyDescent="0.2"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</row>
    <row r="5773" spans="2:20" x14ac:dyDescent="0.2"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</row>
    <row r="5774" spans="2:20" x14ac:dyDescent="0.2"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</row>
    <row r="5775" spans="2:20" x14ac:dyDescent="0.2"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</row>
    <row r="5776" spans="2:20" x14ac:dyDescent="0.2"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</row>
    <row r="5777" spans="2:20" x14ac:dyDescent="0.2"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</row>
    <row r="5778" spans="2:20" x14ac:dyDescent="0.2"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</row>
    <row r="5779" spans="2:20" x14ac:dyDescent="0.2"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</row>
    <row r="5780" spans="2:20" x14ac:dyDescent="0.2"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</row>
    <row r="5781" spans="2:20" x14ac:dyDescent="0.2"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</row>
    <row r="5782" spans="2:20" x14ac:dyDescent="0.2"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</row>
    <row r="5783" spans="2:20" x14ac:dyDescent="0.2"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</row>
    <row r="5784" spans="2:20" x14ac:dyDescent="0.2"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</row>
    <row r="5785" spans="2:20" x14ac:dyDescent="0.2"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</row>
    <row r="5786" spans="2:20" x14ac:dyDescent="0.2"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</row>
    <row r="5787" spans="2:20" x14ac:dyDescent="0.2"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</row>
    <row r="5788" spans="2:20" x14ac:dyDescent="0.2"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</row>
    <row r="5789" spans="2:20" x14ac:dyDescent="0.2"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</row>
    <row r="5790" spans="2:20" x14ac:dyDescent="0.2"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</row>
    <row r="5791" spans="2:20" x14ac:dyDescent="0.2"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</row>
    <row r="5792" spans="2:20" x14ac:dyDescent="0.2"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</row>
    <row r="5793" spans="2:20" x14ac:dyDescent="0.2"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</row>
    <row r="5794" spans="2:20" x14ac:dyDescent="0.2"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</row>
    <row r="5795" spans="2:20" x14ac:dyDescent="0.2"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</row>
    <row r="5796" spans="2:20" x14ac:dyDescent="0.2"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</row>
    <row r="5797" spans="2:20" x14ac:dyDescent="0.2"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</row>
    <row r="5798" spans="2:20" x14ac:dyDescent="0.2"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</row>
    <row r="5799" spans="2:20" x14ac:dyDescent="0.2"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</row>
    <row r="5800" spans="2:20" x14ac:dyDescent="0.2"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</row>
    <row r="5801" spans="2:20" x14ac:dyDescent="0.2"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</row>
    <row r="5802" spans="2:20" x14ac:dyDescent="0.2"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</row>
    <row r="5803" spans="2:20" x14ac:dyDescent="0.2"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</row>
    <row r="5804" spans="2:20" x14ac:dyDescent="0.2"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</row>
    <row r="5805" spans="2:20" x14ac:dyDescent="0.2"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</row>
    <row r="5806" spans="2:20" x14ac:dyDescent="0.2"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</row>
    <row r="5807" spans="2:20" x14ac:dyDescent="0.2"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</row>
    <row r="5808" spans="2:20" x14ac:dyDescent="0.2"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</row>
    <row r="5809" spans="2:20" x14ac:dyDescent="0.2"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</row>
    <row r="5810" spans="2:20" x14ac:dyDescent="0.2"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</row>
    <row r="5811" spans="2:20" x14ac:dyDescent="0.2"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</row>
    <row r="5812" spans="2:20" x14ac:dyDescent="0.2"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</row>
    <row r="5813" spans="2:20" x14ac:dyDescent="0.2"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</row>
    <row r="5814" spans="2:20" x14ac:dyDescent="0.2"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</row>
    <row r="5815" spans="2:20" x14ac:dyDescent="0.2"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</row>
    <row r="5816" spans="2:20" x14ac:dyDescent="0.2"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</row>
    <row r="5817" spans="2:20" x14ac:dyDescent="0.2"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</row>
    <row r="5818" spans="2:20" x14ac:dyDescent="0.2"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</row>
    <row r="5819" spans="2:20" x14ac:dyDescent="0.2"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</row>
    <row r="5820" spans="2:20" x14ac:dyDescent="0.2"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</row>
    <row r="5821" spans="2:20" x14ac:dyDescent="0.2"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</row>
    <row r="5822" spans="2:20" x14ac:dyDescent="0.2"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</row>
    <row r="5823" spans="2:20" x14ac:dyDescent="0.2"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</row>
    <row r="5824" spans="2:20" x14ac:dyDescent="0.2"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</row>
    <row r="5825" spans="2:20" x14ac:dyDescent="0.2"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</row>
    <row r="5826" spans="2:20" x14ac:dyDescent="0.2"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</row>
    <row r="5827" spans="2:20" x14ac:dyDescent="0.2"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</row>
    <row r="5828" spans="2:20" x14ac:dyDescent="0.2"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</row>
    <row r="5829" spans="2:20" x14ac:dyDescent="0.2"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</row>
    <row r="5830" spans="2:20" x14ac:dyDescent="0.2"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</row>
    <row r="5831" spans="2:20" x14ac:dyDescent="0.2"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</row>
    <row r="5832" spans="2:20" x14ac:dyDescent="0.2"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</row>
    <row r="5833" spans="2:20" x14ac:dyDescent="0.2"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</row>
    <row r="5834" spans="2:20" x14ac:dyDescent="0.2"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</row>
    <row r="5835" spans="2:20" x14ac:dyDescent="0.2"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</row>
    <row r="5836" spans="2:20" x14ac:dyDescent="0.2"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</row>
    <row r="5837" spans="2:20" x14ac:dyDescent="0.2"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</row>
    <row r="5838" spans="2:20" x14ac:dyDescent="0.2"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</row>
    <row r="5839" spans="2:20" x14ac:dyDescent="0.2"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</row>
    <row r="5840" spans="2:20" x14ac:dyDescent="0.2"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</row>
    <row r="5841" spans="2:20" x14ac:dyDescent="0.2"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</row>
    <row r="5842" spans="2:20" x14ac:dyDescent="0.2"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</row>
    <row r="5843" spans="2:20" x14ac:dyDescent="0.2"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</row>
    <row r="5844" spans="2:20" x14ac:dyDescent="0.2"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</row>
    <row r="5845" spans="2:20" x14ac:dyDescent="0.2"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</row>
    <row r="5846" spans="2:20" x14ac:dyDescent="0.2"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</row>
    <row r="5847" spans="2:20" x14ac:dyDescent="0.2"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</row>
    <row r="5848" spans="2:20" x14ac:dyDescent="0.2"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</row>
    <row r="5849" spans="2:20" x14ac:dyDescent="0.2"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</row>
    <row r="5850" spans="2:20" x14ac:dyDescent="0.2"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</row>
    <row r="5851" spans="2:20" x14ac:dyDescent="0.2"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</row>
    <row r="5852" spans="2:20" x14ac:dyDescent="0.2"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</row>
    <row r="5853" spans="2:20" x14ac:dyDescent="0.2"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</row>
    <row r="5854" spans="2:20" x14ac:dyDescent="0.2"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</row>
    <row r="5855" spans="2:20" x14ac:dyDescent="0.2"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</row>
    <row r="5856" spans="2:20" x14ac:dyDescent="0.2"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</row>
    <row r="5857" spans="2:20" x14ac:dyDescent="0.2"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</row>
    <row r="5858" spans="2:20" x14ac:dyDescent="0.2"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</row>
    <row r="5859" spans="2:20" x14ac:dyDescent="0.2"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</row>
    <row r="5860" spans="2:20" x14ac:dyDescent="0.2"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</row>
    <row r="5861" spans="2:20" x14ac:dyDescent="0.2"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</row>
    <row r="5862" spans="2:20" x14ac:dyDescent="0.2"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</row>
    <row r="5863" spans="2:20" x14ac:dyDescent="0.2"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</row>
    <row r="5864" spans="2:20" x14ac:dyDescent="0.2"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</row>
    <row r="5865" spans="2:20" x14ac:dyDescent="0.2"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</row>
    <row r="5866" spans="2:20" x14ac:dyDescent="0.2"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</row>
    <row r="5867" spans="2:20" x14ac:dyDescent="0.2"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</row>
    <row r="5868" spans="2:20" x14ac:dyDescent="0.2"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</row>
    <row r="5869" spans="2:20" x14ac:dyDescent="0.2"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</row>
    <row r="5870" spans="2:20" x14ac:dyDescent="0.2"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</row>
    <row r="5871" spans="2:20" x14ac:dyDescent="0.2"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</row>
    <row r="5872" spans="2:20" x14ac:dyDescent="0.2"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</row>
    <row r="5873" spans="2:20" x14ac:dyDescent="0.2"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</row>
    <row r="5874" spans="2:20" x14ac:dyDescent="0.2"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</row>
    <row r="5875" spans="2:20" x14ac:dyDescent="0.2"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</row>
    <row r="5876" spans="2:20" x14ac:dyDescent="0.2"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</row>
    <row r="5877" spans="2:20" x14ac:dyDescent="0.2"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</row>
    <row r="5878" spans="2:20" x14ac:dyDescent="0.2"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</row>
    <row r="5879" spans="2:20" x14ac:dyDescent="0.2"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</row>
    <row r="5880" spans="2:20" x14ac:dyDescent="0.2"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</row>
    <row r="5881" spans="2:20" x14ac:dyDescent="0.2"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</row>
    <row r="5882" spans="2:20" x14ac:dyDescent="0.2"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</row>
    <row r="5883" spans="2:20" x14ac:dyDescent="0.2"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</row>
    <row r="5884" spans="2:20" x14ac:dyDescent="0.2"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</row>
    <row r="5885" spans="2:20" x14ac:dyDescent="0.2"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</row>
    <row r="5886" spans="2:20" x14ac:dyDescent="0.2"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</row>
    <row r="5887" spans="2:20" x14ac:dyDescent="0.2"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</row>
    <row r="5888" spans="2:20" x14ac:dyDescent="0.2"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</row>
    <row r="5889" spans="2:20" x14ac:dyDescent="0.2"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</row>
    <row r="5890" spans="2:20" x14ac:dyDescent="0.2"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</row>
    <row r="5891" spans="2:20" x14ac:dyDescent="0.2"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</row>
    <row r="5892" spans="2:20" x14ac:dyDescent="0.2"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</row>
    <row r="5893" spans="2:20" x14ac:dyDescent="0.2"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</row>
    <row r="5894" spans="2:20" x14ac:dyDescent="0.2"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</row>
    <row r="5895" spans="2:20" x14ac:dyDescent="0.2"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</row>
    <row r="5896" spans="2:20" x14ac:dyDescent="0.2"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</row>
    <row r="5897" spans="2:20" x14ac:dyDescent="0.2"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</row>
    <row r="5898" spans="2:20" x14ac:dyDescent="0.2"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</row>
    <row r="5899" spans="2:20" x14ac:dyDescent="0.2"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</row>
    <row r="5900" spans="2:20" x14ac:dyDescent="0.2"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</row>
    <row r="5901" spans="2:20" x14ac:dyDescent="0.2"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</row>
    <row r="5902" spans="2:20" x14ac:dyDescent="0.2"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</row>
    <row r="5903" spans="2:20" x14ac:dyDescent="0.2"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</row>
    <row r="5904" spans="2:20" x14ac:dyDescent="0.2"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</row>
    <row r="5905" spans="2:20" x14ac:dyDescent="0.2"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</row>
    <row r="5906" spans="2:20" x14ac:dyDescent="0.2"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</row>
    <row r="5907" spans="2:20" x14ac:dyDescent="0.2"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</row>
    <row r="5908" spans="2:20" x14ac:dyDescent="0.2"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</row>
    <row r="5909" spans="2:20" x14ac:dyDescent="0.2"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</row>
    <row r="5910" spans="2:20" x14ac:dyDescent="0.2"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</row>
    <row r="5911" spans="2:20" x14ac:dyDescent="0.2"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</row>
    <row r="5912" spans="2:20" x14ac:dyDescent="0.2"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</row>
    <row r="5913" spans="2:20" x14ac:dyDescent="0.2"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</row>
    <row r="5914" spans="2:20" x14ac:dyDescent="0.2"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</row>
    <row r="5915" spans="2:20" x14ac:dyDescent="0.2"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</row>
    <row r="5916" spans="2:20" x14ac:dyDescent="0.2"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</row>
    <row r="5917" spans="2:20" x14ac:dyDescent="0.2"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</row>
    <row r="5918" spans="2:20" x14ac:dyDescent="0.2"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</row>
    <row r="5919" spans="2:20" x14ac:dyDescent="0.2"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</row>
    <row r="5920" spans="2:20" x14ac:dyDescent="0.2"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</row>
    <row r="5921" spans="2:20" x14ac:dyDescent="0.2"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</row>
    <row r="5922" spans="2:20" x14ac:dyDescent="0.2"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</row>
    <row r="5923" spans="2:20" x14ac:dyDescent="0.2"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</row>
    <row r="5924" spans="2:20" x14ac:dyDescent="0.2"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</row>
    <row r="5925" spans="2:20" x14ac:dyDescent="0.2"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</row>
    <row r="5926" spans="2:20" x14ac:dyDescent="0.2"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</row>
    <row r="5927" spans="2:20" x14ac:dyDescent="0.2"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</row>
    <row r="5928" spans="2:20" x14ac:dyDescent="0.2"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</row>
    <row r="5929" spans="2:20" x14ac:dyDescent="0.2"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</row>
    <row r="5930" spans="2:20" x14ac:dyDescent="0.2"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</row>
    <row r="5931" spans="2:20" x14ac:dyDescent="0.2"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</row>
    <row r="5932" spans="2:20" x14ac:dyDescent="0.2"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</row>
    <row r="5933" spans="2:20" x14ac:dyDescent="0.2"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</row>
    <row r="5934" spans="2:20" x14ac:dyDescent="0.2"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</row>
    <row r="5935" spans="2:20" x14ac:dyDescent="0.2"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</row>
    <row r="5936" spans="2:20" x14ac:dyDescent="0.2"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</row>
    <row r="5937" spans="2:20" x14ac:dyDescent="0.2"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</row>
    <row r="5938" spans="2:20" x14ac:dyDescent="0.2"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</row>
    <row r="5939" spans="2:20" x14ac:dyDescent="0.2"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</row>
    <row r="5940" spans="2:20" x14ac:dyDescent="0.2"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</row>
    <row r="5941" spans="2:20" x14ac:dyDescent="0.2"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</row>
    <row r="5942" spans="2:20" x14ac:dyDescent="0.2"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</row>
    <row r="5943" spans="2:20" x14ac:dyDescent="0.2"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</row>
    <row r="5944" spans="2:20" x14ac:dyDescent="0.2"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</row>
    <row r="5945" spans="2:20" x14ac:dyDescent="0.2"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</row>
    <row r="5946" spans="2:20" x14ac:dyDescent="0.2"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</row>
    <row r="5947" spans="2:20" x14ac:dyDescent="0.2"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</row>
    <row r="5948" spans="2:20" x14ac:dyDescent="0.2"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</row>
    <row r="5949" spans="2:20" x14ac:dyDescent="0.2"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</row>
    <row r="5950" spans="2:20" x14ac:dyDescent="0.2"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</row>
    <row r="5951" spans="2:20" x14ac:dyDescent="0.2"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</row>
    <row r="5952" spans="2:20" x14ac:dyDescent="0.2"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</row>
    <row r="5953" spans="2:20" x14ac:dyDescent="0.2"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</row>
    <row r="5954" spans="2:20" x14ac:dyDescent="0.2"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</row>
    <row r="5955" spans="2:20" x14ac:dyDescent="0.2"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</row>
    <row r="5956" spans="2:20" x14ac:dyDescent="0.2"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</row>
    <row r="5957" spans="2:20" x14ac:dyDescent="0.2"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</row>
    <row r="5958" spans="2:20" x14ac:dyDescent="0.2"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</row>
    <row r="5959" spans="2:20" x14ac:dyDescent="0.2"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</row>
    <row r="5960" spans="2:20" x14ac:dyDescent="0.2"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</row>
    <row r="5961" spans="2:20" x14ac:dyDescent="0.2"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</row>
    <row r="5962" spans="2:20" x14ac:dyDescent="0.2"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</row>
    <row r="5963" spans="2:20" x14ac:dyDescent="0.2"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</row>
    <row r="5964" spans="2:20" x14ac:dyDescent="0.2"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</row>
    <row r="5965" spans="2:20" x14ac:dyDescent="0.2"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</row>
    <row r="5966" spans="2:20" x14ac:dyDescent="0.2"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</row>
    <row r="5967" spans="2:20" x14ac:dyDescent="0.2"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</row>
    <row r="5968" spans="2:20" x14ac:dyDescent="0.2"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</row>
    <row r="5969" spans="2:20" x14ac:dyDescent="0.2"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</row>
    <row r="5970" spans="2:20" x14ac:dyDescent="0.2"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</row>
    <row r="5971" spans="2:20" x14ac:dyDescent="0.2"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</row>
    <row r="5972" spans="2:20" x14ac:dyDescent="0.2"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</row>
    <row r="5973" spans="2:20" x14ac:dyDescent="0.2"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</row>
    <row r="5974" spans="2:20" x14ac:dyDescent="0.2"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</row>
    <row r="5975" spans="2:20" x14ac:dyDescent="0.2"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</row>
    <row r="5976" spans="2:20" x14ac:dyDescent="0.2"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</row>
    <row r="5977" spans="2:20" x14ac:dyDescent="0.2"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</row>
    <row r="5978" spans="2:20" x14ac:dyDescent="0.2"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</row>
    <row r="5979" spans="2:20" x14ac:dyDescent="0.2"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</row>
    <row r="5980" spans="2:20" x14ac:dyDescent="0.2"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</row>
    <row r="5981" spans="2:20" x14ac:dyDescent="0.2"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</row>
    <row r="5982" spans="2:20" x14ac:dyDescent="0.2"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</row>
    <row r="5983" spans="2:20" x14ac:dyDescent="0.2"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</row>
    <row r="5984" spans="2:20" x14ac:dyDescent="0.2"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</row>
    <row r="5985" spans="2:20" x14ac:dyDescent="0.2"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</row>
    <row r="5986" spans="2:20" x14ac:dyDescent="0.2"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</row>
    <row r="5987" spans="2:20" x14ac:dyDescent="0.2"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</row>
    <row r="5988" spans="2:20" x14ac:dyDescent="0.2"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</row>
    <row r="5989" spans="2:20" x14ac:dyDescent="0.2"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</row>
    <row r="5990" spans="2:20" x14ac:dyDescent="0.2"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</row>
    <row r="5991" spans="2:20" x14ac:dyDescent="0.2"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</row>
    <row r="5992" spans="2:20" x14ac:dyDescent="0.2"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</row>
    <row r="5993" spans="2:20" x14ac:dyDescent="0.2"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</row>
    <row r="5994" spans="2:20" x14ac:dyDescent="0.2"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</row>
    <row r="5995" spans="2:20" x14ac:dyDescent="0.2"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</row>
    <row r="5996" spans="2:20" x14ac:dyDescent="0.2"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</row>
    <row r="5997" spans="2:20" x14ac:dyDescent="0.2"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</row>
    <row r="5998" spans="2:20" x14ac:dyDescent="0.2"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</row>
    <row r="5999" spans="2:20" x14ac:dyDescent="0.2"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</row>
    <row r="6000" spans="2:20" x14ac:dyDescent="0.2"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</row>
    <row r="6001" spans="2:20" x14ac:dyDescent="0.2"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</row>
    <row r="6002" spans="2:20" x14ac:dyDescent="0.2"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</row>
    <row r="6003" spans="2:20" x14ac:dyDescent="0.2"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</row>
    <row r="6004" spans="2:20" x14ac:dyDescent="0.2">
      <c r="B6004"/>
      <c r="C6004"/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</row>
    <row r="6005" spans="2:20" x14ac:dyDescent="0.2">
      <c r="B6005"/>
      <c r="C6005"/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</row>
    <row r="6006" spans="2:20" x14ac:dyDescent="0.2">
      <c r="B6006"/>
      <c r="C6006"/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</row>
    <row r="6007" spans="2:20" x14ac:dyDescent="0.2">
      <c r="B6007"/>
      <c r="C6007"/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</row>
    <row r="6008" spans="2:20" x14ac:dyDescent="0.2">
      <c r="B6008"/>
      <c r="C6008"/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</row>
    <row r="6009" spans="2:20" x14ac:dyDescent="0.2">
      <c r="B6009"/>
      <c r="C6009"/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</row>
    <row r="6010" spans="2:20" x14ac:dyDescent="0.2">
      <c r="B6010"/>
      <c r="C6010"/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</row>
    <row r="6011" spans="2:20" x14ac:dyDescent="0.2">
      <c r="B6011"/>
      <c r="C6011"/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</row>
    <row r="6012" spans="2:20" x14ac:dyDescent="0.2">
      <c r="B6012"/>
      <c r="C6012"/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</row>
    <row r="6013" spans="2:20" x14ac:dyDescent="0.2">
      <c r="B6013"/>
      <c r="C6013"/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</row>
    <row r="6014" spans="2:20" x14ac:dyDescent="0.2">
      <c r="B6014"/>
      <c r="C6014"/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</row>
    <row r="6015" spans="2:20" x14ac:dyDescent="0.2">
      <c r="B6015"/>
      <c r="C6015"/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</row>
    <row r="6016" spans="2:20" x14ac:dyDescent="0.2">
      <c r="B6016"/>
      <c r="C6016"/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</row>
    <row r="6017" spans="2:20" x14ac:dyDescent="0.2">
      <c r="B6017"/>
      <c r="C6017"/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</row>
    <row r="6018" spans="2:20" x14ac:dyDescent="0.2">
      <c r="B6018"/>
      <c r="C6018"/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</row>
    <row r="6019" spans="2:20" x14ac:dyDescent="0.2">
      <c r="B6019"/>
      <c r="C6019"/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</row>
    <row r="6020" spans="2:20" x14ac:dyDescent="0.2">
      <c r="B6020"/>
      <c r="C6020"/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</row>
    <row r="6021" spans="2:20" x14ac:dyDescent="0.2">
      <c r="B6021"/>
      <c r="C6021"/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</row>
    <row r="6022" spans="2:20" x14ac:dyDescent="0.2">
      <c r="B6022"/>
      <c r="C6022"/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</row>
    <row r="6023" spans="2:20" x14ac:dyDescent="0.2">
      <c r="B6023"/>
      <c r="C6023"/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</row>
    <row r="6024" spans="2:20" x14ac:dyDescent="0.2">
      <c r="B6024"/>
      <c r="C6024"/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</row>
    <row r="6025" spans="2:20" x14ac:dyDescent="0.2">
      <c r="B6025"/>
      <c r="C6025"/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</row>
    <row r="6026" spans="2:20" x14ac:dyDescent="0.2">
      <c r="B6026"/>
      <c r="C6026"/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</row>
    <row r="6027" spans="2:20" x14ac:dyDescent="0.2">
      <c r="B6027"/>
      <c r="C6027"/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</row>
    <row r="6028" spans="2:20" x14ac:dyDescent="0.2">
      <c r="B6028"/>
      <c r="C6028"/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</row>
    <row r="6029" spans="2:20" x14ac:dyDescent="0.2">
      <c r="B6029"/>
      <c r="C6029"/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</row>
    <row r="6030" spans="2:20" x14ac:dyDescent="0.2">
      <c r="B6030"/>
      <c r="C6030"/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</row>
    <row r="6031" spans="2:20" x14ac:dyDescent="0.2">
      <c r="B6031"/>
      <c r="C6031"/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</row>
    <row r="6032" spans="2:20" x14ac:dyDescent="0.2">
      <c r="B6032"/>
      <c r="C6032"/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</row>
    <row r="6033" spans="2:20" x14ac:dyDescent="0.2">
      <c r="B6033"/>
      <c r="C6033"/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</row>
    <row r="6034" spans="2:20" x14ac:dyDescent="0.2">
      <c r="B6034"/>
      <c r="C6034"/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</row>
    <row r="6035" spans="2:20" x14ac:dyDescent="0.2">
      <c r="B6035"/>
      <c r="C6035"/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</row>
    <row r="6036" spans="2:20" x14ac:dyDescent="0.2">
      <c r="B6036"/>
      <c r="C6036"/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</row>
    <row r="6037" spans="2:20" x14ac:dyDescent="0.2">
      <c r="B6037"/>
      <c r="C6037"/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</row>
    <row r="6038" spans="2:20" x14ac:dyDescent="0.2">
      <c r="B6038"/>
      <c r="C6038"/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</row>
    <row r="6039" spans="2:20" x14ac:dyDescent="0.2">
      <c r="B6039"/>
      <c r="C6039"/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</row>
    <row r="6040" spans="2:20" x14ac:dyDescent="0.2">
      <c r="B6040"/>
      <c r="C6040"/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</row>
    <row r="6041" spans="2:20" x14ac:dyDescent="0.2">
      <c r="B6041"/>
      <c r="C6041"/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</row>
    <row r="6042" spans="2:20" x14ac:dyDescent="0.2">
      <c r="B6042"/>
      <c r="C6042"/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</row>
    <row r="6043" spans="2:20" x14ac:dyDescent="0.2">
      <c r="B6043"/>
      <c r="C6043"/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</row>
    <row r="6044" spans="2:20" x14ac:dyDescent="0.2">
      <c r="B6044"/>
      <c r="C6044"/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</row>
    <row r="6045" spans="2:20" x14ac:dyDescent="0.2">
      <c r="B6045"/>
      <c r="C6045"/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</row>
    <row r="6046" spans="2:20" x14ac:dyDescent="0.2">
      <c r="B6046"/>
      <c r="C6046"/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</row>
    <row r="6047" spans="2:20" x14ac:dyDescent="0.2">
      <c r="B6047"/>
      <c r="C6047"/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</row>
    <row r="6048" spans="2:20" x14ac:dyDescent="0.2">
      <c r="B6048"/>
      <c r="C6048"/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</row>
    <row r="6049" spans="2:20" x14ac:dyDescent="0.2">
      <c r="B6049"/>
      <c r="C6049"/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</row>
    <row r="6050" spans="2:20" x14ac:dyDescent="0.2">
      <c r="B6050"/>
      <c r="C6050"/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</row>
    <row r="6051" spans="2:20" x14ac:dyDescent="0.2">
      <c r="B6051"/>
      <c r="C6051"/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</row>
    <row r="6052" spans="2:20" x14ac:dyDescent="0.2">
      <c r="B6052"/>
      <c r="C6052"/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</row>
    <row r="6053" spans="2:20" x14ac:dyDescent="0.2">
      <c r="B6053"/>
      <c r="C6053"/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</row>
    <row r="6054" spans="2:20" x14ac:dyDescent="0.2">
      <c r="B6054"/>
      <c r="C6054"/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</row>
    <row r="6055" spans="2:20" x14ac:dyDescent="0.2">
      <c r="B6055"/>
      <c r="C6055"/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</row>
    <row r="6056" spans="2:20" x14ac:dyDescent="0.2">
      <c r="B6056"/>
      <c r="C6056"/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</row>
    <row r="6057" spans="2:20" x14ac:dyDescent="0.2">
      <c r="B6057"/>
      <c r="C6057"/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</row>
    <row r="6058" spans="2:20" x14ac:dyDescent="0.2">
      <c r="B6058"/>
      <c r="C6058"/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</row>
    <row r="6059" spans="2:20" x14ac:dyDescent="0.2">
      <c r="B6059"/>
      <c r="C6059"/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</row>
    <row r="6060" spans="2:20" x14ac:dyDescent="0.2">
      <c r="B6060"/>
      <c r="C6060"/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</row>
    <row r="6061" spans="2:20" x14ac:dyDescent="0.2">
      <c r="B6061"/>
      <c r="C6061"/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</row>
    <row r="6062" spans="2:20" x14ac:dyDescent="0.2">
      <c r="B6062"/>
      <c r="C6062"/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</row>
    <row r="6063" spans="2:20" x14ac:dyDescent="0.2">
      <c r="B6063"/>
      <c r="C6063"/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</row>
    <row r="6064" spans="2:20" x14ac:dyDescent="0.2">
      <c r="B6064"/>
      <c r="C6064"/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</row>
    <row r="6065" spans="2:20" x14ac:dyDescent="0.2">
      <c r="B6065"/>
      <c r="C6065"/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</row>
    <row r="6066" spans="2:20" x14ac:dyDescent="0.2">
      <c r="B6066"/>
      <c r="C6066"/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</row>
    <row r="6067" spans="2:20" x14ac:dyDescent="0.2">
      <c r="B6067"/>
      <c r="C6067"/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</row>
    <row r="6068" spans="2:20" x14ac:dyDescent="0.2">
      <c r="B6068"/>
      <c r="C6068"/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</row>
    <row r="6069" spans="2:20" x14ac:dyDescent="0.2">
      <c r="B6069"/>
      <c r="C6069"/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</row>
    <row r="6070" spans="2:20" x14ac:dyDescent="0.2">
      <c r="B6070"/>
      <c r="C6070"/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</row>
    <row r="6071" spans="2:20" x14ac:dyDescent="0.2">
      <c r="B6071"/>
      <c r="C6071"/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</row>
    <row r="6072" spans="2:20" x14ac:dyDescent="0.2">
      <c r="B6072"/>
      <c r="C6072"/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</row>
    <row r="6073" spans="2:20" x14ac:dyDescent="0.2">
      <c r="B6073"/>
      <c r="C6073"/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</row>
    <row r="6074" spans="2:20" x14ac:dyDescent="0.2">
      <c r="B6074"/>
      <c r="C6074"/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</row>
    <row r="6075" spans="2:20" x14ac:dyDescent="0.2">
      <c r="B6075"/>
      <c r="C6075"/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</row>
    <row r="6076" spans="2:20" x14ac:dyDescent="0.2">
      <c r="B6076"/>
      <c r="C6076"/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</row>
    <row r="6077" spans="2:20" x14ac:dyDescent="0.2">
      <c r="B6077"/>
      <c r="C6077"/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</row>
    <row r="6078" spans="2:20" x14ac:dyDescent="0.2">
      <c r="B6078"/>
      <c r="C6078"/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</row>
    <row r="6079" spans="2:20" x14ac:dyDescent="0.2">
      <c r="B6079"/>
      <c r="C6079"/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</row>
    <row r="6080" spans="2:20" x14ac:dyDescent="0.2">
      <c r="B6080"/>
      <c r="C6080"/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</row>
    <row r="6081" spans="2:20" x14ac:dyDescent="0.2">
      <c r="B6081"/>
      <c r="C6081"/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</row>
    <row r="6082" spans="2:20" x14ac:dyDescent="0.2">
      <c r="B6082"/>
      <c r="C6082"/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</row>
    <row r="6083" spans="2:20" x14ac:dyDescent="0.2">
      <c r="B6083"/>
      <c r="C6083"/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</row>
    <row r="6084" spans="2:20" x14ac:dyDescent="0.2">
      <c r="B6084"/>
      <c r="C6084"/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</row>
    <row r="6085" spans="2:20" x14ac:dyDescent="0.2">
      <c r="B6085"/>
      <c r="C6085"/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</row>
    <row r="6086" spans="2:20" x14ac:dyDescent="0.2">
      <c r="B6086"/>
      <c r="C6086"/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</row>
    <row r="6087" spans="2:20" x14ac:dyDescent="0.2">
      <c r="B6087"/>
      <c r="C6087"/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</row>
    <row r="6088" spans="2:20" x14ac:dyDescent="0.2">
      <c r="B6088"/>
      <c r="C6088"/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</row>
    <row r="6089" spans="2:20" x14ac:dyDescent="0.2">
      <c r="B6089"/>
      <c r="C6089"/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</row>
    <row r="6090" spans="2:20" x14ac:dyDescent="0.2">
      <c r="B6090"/>
      <c r="C6090"/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</row>
    <row r="6091" spans="2:20" x14ac:dyDescent="0.2">
      <c r="B6091"/>
      <c r="C6091"/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</row>
    <row r="6092" spans="2:20" x14ac:dyDescent="0.2">
      <c r="B6092"/>
      <c r="C6092"/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</row>
    <row r="6093" spans="2:20" x14ac:dyDescent="0.2">
      <c r="B6093"/>
      <c r="C6093"/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</row>
    <row r="6094" spans="2:20" x14ac:dyDescent="0.2">
      <c r="B6094"/>
      <c r="C6094"/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</row>
    <row r="6095" spans="2:20" x14ac:dyDescent="0.2">
      <c r="B6095"/>
      <c r="C6095"/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</row>
    <row r="6096" spans="2:20" x14ac:dyDescent="0.2">
      <c r="B6096"/>
      <c r="C6096"/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</row>
    <row r="6097" spans="2:20" x14ac:dyDescent="0.2">
      <c r="B6097"/>
      <c r="C6097"/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</row>
    <row r="6098" spans="2:20" x14ac:dyDescent="0.2">
      <c r="B6098"/>
      <c r="C6098"/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</row>
    <row r="6099" spans="2:20" x14ac:dyDescent="0.2">
      <c r="B6099"/>
      <c r="C6099"/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</row>
    <row r="6100" spans="2:20" x14ac:dyDescent="0.2">
      <c r="B6100"/>
      <c r="C6100"/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</row>
    <row r="6101" spans="2:20" x14ac:dyDescent="0.2">
      <c r="B6101"/>
      <c r="C6101"/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</row>
    <row r="6102" spans="2:20" x14ac:dyDescent="0.2">
      <c r="B6102"/>
      <c r="C6102"/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</row>
    <row r="6103" spans="2:20" x14ac:dyDescent="0.2">
      <c r="B6103"/>
      <c r="C6103"/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</row>
    <row r="6104" spans="2:20" x14ac:dyDescent="0.2">
      <c r="B6104"/>
      <c r="C6104"/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</row>
    <row r="6105" spans="2:20" x14ac:dyDescent="0.2">
      <c r="B6105"/>
      <c r="C6105"/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</row>
    <row r="6106" spans="2:20" x14ac:dyDescent="0.2">
      <c r="B6106"/>
      <c r="C6106"/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</row>
    <row r="6107" spans="2:20" x14ac:dyDescent="0.2">
      <c r="B6107"/>
      <c r="C6107"/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</row>
    <row r="6108" spans="2:20" x14ac:dyDescent="0.2">
      <c r="B6108"/>
      <c r="C6108"/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</row>
    <row r="6109" spans="2:20" x14ac:dyDescent="0.2">
      <c r="B6109"/>
      <c r="C6109"/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</row>
    <row r="6110" spans="2:20" x14ac:dyDescent="0.2">
      <c r="B6110"/>
      <c r="C6110"/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</row>
    <row r="6111" spans="2:20" x14ac:dyDescent="0.2">
      <c r="B6111"/>
      <c r="C6111"/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</row>
    <row r="6112" spans="2:20" x14ac:dyDescent="0.2">
      <c r="B6112"/>
      <c r="C6112"/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</row>
    <row r="6113" spans="2:20" x14ac:dyDescent="0.2">
      <c r="B6113"/>
      <c r="C6113"/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</row>
    <row r="6114" spans="2:20" x14ac:dyDescent="0.2">
      <c r="B6114"/>
      <c r="C6114"/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</row>
    <row r="6115" spans="2:20" x14ac:dyDescent="0.2">
      <c r="B6115"/>
      <c r="C6115"/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</row>
    <row r="6116" spans="2:20" x14ac:dyDescent="0.2">
      <c r="B6116"/>
      <c r="C6116"/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</row>
    <row r="6117" spans="2:20" x14ac:dyDescent="0.2">
      <c r="B6117"/>
      <c r="C6117"/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</row>
    <row r="6118" spans="2:20" x14ac:dyDescent="0.2">
      <c r="B6118"/>
      <c r="C6118"/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</row>
    <row r="6119" spans="2:20" x14ac:dyDescent="0.2">
      <c r="B6119"/>
      <c r="C6119"/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</row>
    <row r="6120" spans="2:20" x14ac:dyDescent="0.2">
      <c r="B6120"/>
      <c r="C6120"/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</row>
    <row r="6121" spans="2:20" x14ac:dyDescent="0.2">
      <c r="B6121"/>
      <c r="C6121"/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</row>
    <row r="6122" spans="2:20" x14ac:dyDescent="0.2">
      <c r="B6122"/>
      <c r="C6122"/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</row>
    <row r="6123" spans="2:20" x14ac:dyDescent="0.2">
      <c r="B6123"/>
      <c r="C6123"/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</row>
    <row r="6124" spans="2:20" x14ac:dyDescent="0.2">
      <c r="B6124"/>
      <c r="C6124"/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</row>
    <row r="6125" spans="2:20" x14ac:dyDescent="0.2">
      <c r="B6125"/>
      <c r="C6125"/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</row>
    <row r="6126" spans="2:20" x14ac:dyDescent="0.2">
      <c r="B6126"/>
      <c r="C6126"/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</row>
    <row r="6127" spans="2:20" x14ac:dyDescent="0.2">
      <c r="B6127"/>
      <c r="C6127"/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</row>
    <row r="6128" spans="2:20" x14ac:dyDescent="0.2">
      <c r="B6128"/>
      <c r="C6128"/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</row>
    <row r="6129" spans="2:20" x14ac:dyDescent="0.2">
      <c r="B6129"/>
      <c r="C6129"/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</row>
    <row r="6130" spans="2:20" x14ac:dyDescent="0.2">
      <c r="B6130"/>
      <c r="C6130"/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</row>
    <row r="6131" spans="2:20" x14ac:dyDescent="0.2">
      <c r="B6131"/>
      <c r="C6131"/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</row>
    <row r="6132" spans="2:20" x14ac:dyDescent="0.2">
      <c r="B6132"/>
      <c r="C6132"/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</row>
    <row r="6133" spans="2:20" x14ac:dyDescent="0.2">
      <c r="B6133"/>
      <c r="C6133"/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</row>
    <row r="6134" spans="2:20" x14ac:dyDescent="0.2">
      <c r="B6134"/>
      <c r="C6134"/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</row>
    <row r="6135" spans="2:20" x14ac:dyDescent="0.2">
      <c r="B6135"/>
      <c r="C6135"/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</row>
    <row r="6136" spans="2:20" x14ac:dyDescent="0.2">
      <c r="B6136"/>
      <c r="C6136"/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</row>
    <row r="6137" spans="2:20" x14ac:dyDescent="0.2">
      <c r="B6137"/>
      <c r="C6137"/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</row>
    <row r="6138" spans="2:20" x14ac:dyDescent="0.2">
      <c r="B6138"/>
      <c r="C6138"/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</row>
    <row r="6139" spans="2:20" x14ac:dyDescent="0.2">
      <c r="B6139"/>
      <c r="C6139"/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</row>
    <row r="6140" spans="2:20" x14ac:dyDescent="0.2">
      <c r="B6140"/>
      <c r="C6140"/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</row>
    <row r="6141" spans="2:20" x14ac:dyDescent="0.2">
      <c r="B6141"/>
      <c r="C6141"/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</row>
    <row r="6142" spans="2:20" x14ac:dyDescent="0.2">
      <c r="B6142"/>
      <c r="C6142"/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</row>
    <row r="6143" spans="2:20" x14ac:dyDescent="0.2">
      <c r="B6143"/>
      <c r="C6143"/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</row>
    <row r="6144" spans="2:20" x14ac:dyDescent="0.2">
      <c r="B6144"/>
      <c r="C6144"/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</row>
    <row r="6145" spans="2:20" x14ac:dyDescent="0.2">
      <c r="B6145"/>
      <c r="C6145"/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</row>
    <row r="6146" spans="2:20" x14ac:dyDescent="0.2">
      <c r="B6146"/>
      <c r="C6146"/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</row>
    <row r="6147" spans="2:20" x14ac:dyDescent="0.2">
      <c r="B6147"/>
      <c r="C6147"/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</row>
    <row r="6148" spans="2:20" x14ac:dyDescent="0.2">
      <c r="B6148"/>
      <c r="C6148"/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</row>
    <row r="6149" spans="2:20" x14ac:dyDescent="0.2">
      <c r="B6149"/>
      <c r="C6149"/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</row>
    <row r="6150" spans="2:20" x14ac:dyDescent="0.2">
      <c r="B6150"/>
      <c r="C6150"/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</row>
    <row r="6151" spans="2:20" x14ac:dyDescent="0.2">
      <c r="B6151"/>
      <c r="C6151"/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</row>
    <row r="6152" spans="2:20" x14ac:dyDescent="0.2">
      <c r="B6152"/>
      <c r="C6152"/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</row>
    <row r="6153" spans="2:20" x14ac:dyDescent="0.2">
      <c r="B6153"/>
      <c r="C6153"/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</row>
    <row r="6154" spans="2:20" x14ac:dyDescent="0.2">
      <c r="B6154"/>
      <c r="C6154"/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</row>
    <row r="6155" spans="2:20" x14ac:dyDescent="0.2">
      <c r="B6155"/>
      <c r="C6155"/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</row>
    <row r="6156" spans="2:20" x14ac:dyDescent="0.2">
      <c r="B6156"/>
      <c r="C6156"/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</row>
    <row r="6157" spans="2:20" x14ac:dyDescent="0.2">
      <c r="B6157"/>
      <c r="C6157"/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</row>
    <row r="6158" spans="2:20" x14ac:dyDescent="0.2">
      <c r="B6158"/>
      <c r="C6158"/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</row>
    <row r="6159" spans="2:20" x14ac:dyDescent="0.2">
      <c r="B6159"/>
      <c r="C6159"/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</row>
    <row r="6160" spans="2:20" x14ac:dyDescent="0.2">
      <c r="B6160"/>
      <c r="C6160"/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</row>
    <row r="6161" spans="2:20" x14ac:dyDescent="0.2">
      <c r="B6161"/>
      <c r="C6161"/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</row>
    <row r="6162" spans="2:20" x14ac:dyDescent="0.2">
      <c r="B6162"/>
      <c r="C6162"/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</row>
    <row r="6163" spans="2:20" x14ac:dyDescent="0.2">
      <c r="B6163"/>
      <c r="C6163"/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</row>
    <row r="6164" spans="2:20" x14ac:dyDescent="0.2">
      <c r="B6164"/>
      <c r="C6164"/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</row>
    <row r="6165" spans="2:20" x14ac:dyDescent="0.2">
      <c r="B6165"/>
      <c r="C6165"/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</row>
    <row r="6166" spans="2:20" x14ac:dyDescent="0.2">
      <c r="B6166"/>
      <c r="C6166"/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</row>
    <row r="6167" spans="2:20" x14ac:dyDescent="0.2">
      <c r="B6167"/>
      <c r="C6167"/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</row>
    <row r="6168" spans="2:20" x14ac:dyDescent="0.2">
      <c r="B6168"/>
      <c r="C6168"/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</row>
    <row r="6169" spans="2:20" x14ac:dyDescent="0.2">
      <c r="B6169"/>
      <c r="C6169"/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</row>
    <row r="6170" spans="2:20" x14ac:dyDescent="0.2">
      <c r="B6170"/>
      <c r="C6170"/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</row>
    <row r="6171" spans="2:20" x14ac:dyDescent="0.2">
      <c r="B6171"/>
      <c r="C6171"/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</row>
    <row r="6172" spans="2:20" x14ac:dyDescent="0.2">
      <c r="B6172"/>
      <c r="C6172"/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</row>
    <row r="6173" spans="2:20" x14ac:dyDescent="0.2">
      <c r="B6173"/>
      <c r="C6173"/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</row>
    <row r="6174" spans="2:20" x14ac:dyDescent="0.2">
      <c r="B6174"/>
      <c r="C6174"/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</row>
    <row r="6175" spans="2:20" x14ac:dyDescent="0.2">
      <c r="B6175"/>
      <c r="C6175"/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</row>
    <row r="6176" spans="2:20" x14ac:dyDescent="0.2">
      <c r="B6176"/>
      <c r="C6176"/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</row>
    <row r="6177" spans="2:20" x14ac:dyDescent="0.2">
      <c r="B6177"/>
      <c r="C6177"/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</row>
    <row r="6178" spans="2:20" x14ac:dyDescent="0.2">
      <c r="B6178"/>
      <c r="C6178"/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</row>
    <row r="6179" spans="2:20" x14ac:dyDescent="0.2">
      <c r="B6179"/>
      <c r="C6179"/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</row>
    <row r="6180" spans="2:20" x14ac:dyDescent="0.2">
      <c r="B6180"/>
      <c r="C6180"/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</row>
    <row r="6181" spans="2:20" x14ac:dyDescent="0.2">
      <c r="B6181"/>
      <c r="C6181"/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</row>
    <row r="6182" spans="2:20" x14ac:dyDescent="0.2">
      <c r="B6182"/>
      <c r="C6182"/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</row>
    <row r="6183" spans="2:20" x14ac:dyDescent="0.2">
      <c r="B6183"/>
      <c r="C6183"/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</row>
    <row r="6184" spans="2:20" x14ac:dyDescent="0.2">
      <c r="B6184"/>
      <c r="C6184"/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</row>
    <row r="6185" spans="2:20" x14ac:dyDescent="0.2">
      <c r="B6185"/>
      <c r="C6185"/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</row>
    <row r="6186" spans="2:20" x14ac:dyDescent="0.2">
      <c r="B6186"/>
      <c r="C6186"/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</row>
    <row r="6187" spans="2:20" x14ac:dyDescent="0.2">
      <c r="B6187"/>
      <c r="C6187"/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</row>
    <row r="6188" spans="2:20" x14ac:dyDescent="0.2">
      <c r="B6188"/>
      <c r="C6188"/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</row>
    <row r="6189" spans="2:20" x14ac:dyDescent="0.2">
      <c r="B6189"/>
      <c r="C6189"/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</row>
    <row r="6190" spans="2:20" x14ac:dyDescent="0.2">
      <c r="B6190"/>
      <c r="C6190"/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</row>
    <row r="6191" spans="2:20" x14ac:dyDescent="0.2">
      <c r="B6191"/>
      <c r="C6191"/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</row>
    <row r="6192" spans="2:20" x14ac:dyDescent="0.2">
      <c r="B6192"/>
      <c r="C6192"/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</row>
    <row r="6193" spans="2:20" x14ac:dyDescent="0.2">
      <c r="B6193"/>
      <c r="C6193"/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</row>
    <row r="6194" spans="2:20" x14ac:dyDescent="0.2">
      <c r="B6194"/>
      <c r="C6194"/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</row>
    <row r="6195" spans="2:20" x14ac:dyDescent="0.2">
      <c r="B6195"/>
      <c r="C6195"/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</row>
    <row r="6196" spans="2:20" x14ac:dyDescent="0.2">
      <c r="B6196"/>
      <c r="C6196"/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</row>
    <row r="6197" spans="2:20" x14ac:dyDescent="0.2">
      <c r="B6197"/>
      <c r="C6197"/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</row>
    <row r="6198" spans="2:20" x14ac:dyDescent="0.2">
      <c r="B6198"/>
      <c r="C6198"/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</row>
    <row r="6199" spans="2:20" x14ac:dyDescent="0.2">
      <c r="B6199"/>
      <c r="C6199"/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</row>
    <row r="6200" spans="2:20" x14ac:dyDescent="0.2">
      <c r="B6200"/>
      <c r="C6200"/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</row>
    <row r="6201" spans="2:20" x14ac:dyDescent="0.2">
      <c r="B6201"/>
      <c r="C6201"/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</row>
    <row r="6202" spans="2:20" x14ac:dyDescent="0.2">
      <c r="B6202"/>
      <c r="C6202"/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</row>
    <row r="6203" spans="2:20" x14ac:dyDescent="0.2">
      <c r="B6203"/>
      <c r="C6203"/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</row>
    <row r="6204" spans="2:20" x14ac:dyDescent="0.2">
      <c r="B6204"/>
      <c r="C6204"/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</row>
    <row r="6205" spans="2:20" x14ac:dyDescent="0.2">
      <c r="B6205"/>
      <c r="C6205"/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</row>
    <row r="6206" spans="2:20" x14ac:dyDescent="0.2">
      <c r="B6206"/>
      <c r="C6206"/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</row>
    <row r="6207" spans="2:20" x14ac:dyDescent="0.2">
      <c r="B6207"/>
      <c r="C6207"/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</row>
    <row r="6208" spans="2:20" x14ac:dyDescent="0.2">
      <c r="B6208"/>
      <c r="C6208"/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</row>
    <row r="6209" spans="2:20" x14ac:dyDescent="0.2">
      <c r="B6209"/>
      <c r="C6209"/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</row>
    <row r="6210" spans="2:20" x14ac:dyDescent="0.2">
      <c r="B6210"/>
      <c r="C6210"/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</row>
    <row r="6211" spans="2:20" x14ac:dyDescent="0.2">
      <c r="B6211"/>
      <c r="C6211"/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</row>
    <row r="6212" spans="2:20" x14ac:dyDescent="0.2">
      <c r="B6212"/>
      <c r="C6212"/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</row>
    <row r="6213" spans="2:20" x14ac:dyDescent="0.2">
      <c r="B6213"/>
      <c r="C6213"/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</row>
    <row r="6214" spans="2:20" x14ac:dyDescent="0.2">
      <c r="B6214"/>
      <c r="C6214"/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</row>
    <row r="6215" spans="2:20" x14ac:dyDescent="0.2">
      <c r="B6215"/>
      <c r="C6215"/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</row>
    <row r="6216" spans="2:20" x14ac:dyDescent="0.2">
      <c r="B6216"/>
      <c r="C6216"/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</row>
    <row r="6217" spans="2:20" x14ac:dyDescent="0.2">
      <c r="B6217"/>
      <c r="C6217"/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</row>
    <row r="6218" spans="2:20" x14ac:dyDescent="0.2">
      <c r="B6218"/>
      <c r="C6218"/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</row>
    <row r="6219" spans="2:20" x14ac:dyDescent="0.2">
      <c r="B6219"/>
      <c r="C6219"/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</row>
    <row r="6220" spans="2:20" x14ac:dyDescent="0.2">
      <c r="B6220"/>
      <c r="C6220"/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</row>
    <row r="6221" spans="2:20" x14ac:dyDescent="0.2">
      <c r="B6221"/>
      <c r="C6221"/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</row>
    <row r="6222" spans="2:20" x14ac:dyDescent="0.2">
      <c r="B6222"/>
      <c r="C6222"/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</row>
    <row r="6223" spans="2:20" x14ac:dyDescent="0.2">
      <c r="B6223"/>
      <c r="C6223"/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</row>
    <row r="6224" spans="2:20" x14ac:dyDescent="0.2">
      <c r="B6224"/>
      <c r="C6224"/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</row>
    <row r="6225" spans="2:20" x14ac:dyDescent="0.2">
      <c r="B6225"/>
      <c r="C6225"/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</row>
    <row r="6226" spans="2:20" x14ac:dyDescent="0.2">
      <c r="B6226"/>
      <c r="C6226"/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</row>
    <row r="6227" spans="2:20" x14ac:dyDescent="0.2">
      <c r="B6227"/>
      <c r="C6227"/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</row>
    <row r="6228" spans="2:20" x14ac:dyDescent="0.2">
      <c r="B6228"/>
      <c r="C6228"/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</row>
    <row r="6229" spans="2:20" x14ac:dyDescent="0.2">
      <c r="B6229"/>
      <c r="C6229"/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</row>
    <row r="6230" spans="2:20" x14ac:dyDescent="0.2">
      <c r="B6230"/>
      <c r="C6230"/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</row>
    <row r="6231" spans="2:20" x14ac:dyDescent="0.2">
      <c r="B6231"/>
      <c r="C6231"/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</row>
    <row r="6232" spans="2:20" x14ac:dyDescent="0.2">
      <c r="B6232"/>
      <c r="C6232"/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</row>
    <row r="6233" spans="2:20" x14ac:dyDescent="0.2">
      <c r="B6233"/>
      <c r="C6233"/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</row>
    <row r="6234" spans="2:20" x14ac:dyDescent="0.2">
      <c r="B6234"/>
      <c r="C6234"/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</row>
    <row r="6235" spans="2:20" x14ac:dyDescent="0.2">
      <c r="B6235"/>
      <c r="C6235"/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</row>
    <row r="6236" spans="2:20" x14ac:dyDescent="0.2">
      <c r="B6236"/>
      <c r="C6236"/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</row>
    <row r="6237" spans="2:20" x14ac:dyDescent="0.2">
      <c r="B6237"/>
      <c r="C6237"/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</row>
    <row r="6238" spans="2:20" x14ac:dyDescent="0.2">
      <c r="B6238"/>
      <c r="C6238"/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</row>
    <row r="6239" spans="2:20" x14ac:dyDescent="0.2">
      <c r="B6239"/>
      <c r="C6239"/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</row>
    <row r="6240" spans="2:20" x14ac:dyDescent="0.2">
      <c r="B6240"/>
      <c r="C6240"/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</row>
    <row r="6241" spans="2:20" x14ac:dyDescent="0.2">
      <c r="B6241"/>
      <c r="C6241"/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</row>
    <row r="6242" spans="2:20" x14ac:dyDescent="0.2">
      <c r="B6242"/>
      <c r="C6242"/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</row>
    <row r="6243" spans="2:20" x14ac:dyDescent="0.2">
      <c r="B6243"/>
      <c r="C6243"/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</row>
    <row r="6244" spans="2:20" x14ac:dyDescent="0.2">
      <c r="B6244"/>
      <c r="C6244"/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</row>
    <row r="6245" spans="2:20" x14ac:dyDescent="0.2">
      <c r="B6245"/>
      <c r="C6245"/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</row>
    <row r="6246" spans="2:20" x14ac:dyDescent="0.2">
      <c r="B6246"/>
      <c r="C6246"/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</row>
    <row r="6247" spans="2:20" x14ac:dyDescent="0.2">
      <c r="B6247"/>
      <c r="C6247"/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</row>
    <row r="6248" spans="2:20" x14ac:dyDescent="0.2">
      <c r="B6248"/>
      <c r="C6248"/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</row>
    <row r="6249" spans="2:20" x14ac:dyDescent="0.2">
      <c r="B6249"/>
      <c r="C6249"/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</row>
    <row r="6250" spans="2:20" x14ac:dyDescent="0.2">
      <c r="B6250"/>
      <c r="C6250"/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</row>
    <row r="6251" spans="2:20" x14ac:dyDescent="0.2">
      <c r="B6251"/>
      <c r="C6251"/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</row>
    <row r="6252" spans="2:20" x14ac:dyDescent="0.2">
      <c r="B6252"/>
      <c r="C6252"/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</row>
    <row r="6253" spans="2:20" x14ac:dyDescent="0.2">
      <c r="B6253"/>
      <c r="C6253"/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</row>
    <row r="6254" spans="2:20" x14ac:dyDescent="0.2">
      <c r="B6254"/>
      <c r="C6254"/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</row>
    <row r="6255" spans="2:20" x14ac:dyDescent="0.2">
      <c r="B6255"/>
      <c r="C6255"/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</row>
    <row r="6256" spans="2:20" x14ac:dyDescent="0.2">
      <c r="B6256"/>
      <c r="C6256"/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</row>
    <row r="6257" spans="2:20" x14ac:dyDescent="0.2">
      <c r="B6257"/>
      <c r="C6257"/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</row>
    <row r="6258" spans="2:20" x14ac:dyDescent="0.2">
      <c r="B6258"/>
      <c r="C6258"/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</row>
    <row r="6259" spans="2:20" x14ac:dyDescent="0.2">
      <c r="B6259"/>
      <c r="C6259"/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</row>
    <row r="6260" spans="2:20" x14ac:dyDescent="0.2">
      <c r="B6260"/>
      <c r="C6260"/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</row>
    <row r="6261" spans="2:20" x14ac:dyDescent="0.2">
      <c r="B6261"/>
      <c r="C6261"/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</row>
    <row r="6262" spans="2:20" x14ac:dyDescent="0.2">
      <c r="B6262"/>
      <c r="C6262"/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</row>
    <row r="6263" spans="2:20" x14ac:dyDescent="0.2">
      <c r="B6263"/>
      <c r="C6263"/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</row>
    <row r="6264" spans="2:20" x14ac:dyDescent="0.2">
      <c r="B6264"/>
      <c r="C6264"/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</row>
    <row r="6265" spans="2:20" x14ac:dyDescent="0.2">
      <c r="B6265"/>
      <c r="C6265"/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</row>
    <row r="6266" spans="2:20" x14ac:dyDescent="0.2">
      <c r="B6266"/>
      <c r="C6266"/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</row>
    <row r="6267" spans="2:20" x14ac:dyDescent="0.2">
      <c r="B6267"/>
      <c r="C6267"/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</row>
    <row r="6268" spans="2:20" x14ac:dyDescent="0.2">
      <c r="B6268"/>
      <c r="C6268"/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</row>
    <row r="6269" spans="2:20" x14ac:dyDescent="0.2">
      <c r="B6269"/>
      <c r="C6269"/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</row>
    <row r="6270" spans="2:20" x14ac:dyDescent="0.2">
      <c r="B6270"/>
      <c r="C6270"/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</row>
    <row r="6271" spans="2:20" x14ac:dyDescent="0.2">
      <c r="B6271"/>
      <c r="C6271"/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</row>
    <row r="6272" spans="2:20" x14ac:dyDescent="0.2">
      <c r="B6272"/>
      <c r="C6272"/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</row>
    <row r="6273" spans="2:20" x14ac:dyDescent="0.2">
      <c r="B6273"/>
      <c r="C6273"/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</row>
    <row r="6274" spans="2:20" x14ac:dyDescent="0.2">
      <c r="B6274"/>
      <c r="C6274"/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</row>
    <row r="6275" spans="2:20" x14ac:dyDescent="0.2">
      <c r="B6275"/>
      <c r="C6275"/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</row>
    <row r="6276" spans="2:20" x14ac:dyDescent="0.2">
      <c r="B6276"/>
      <c r="C6276"/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</row>
    <row r="6277" spans="2:20" x14ac:dyDescent="0.2">
      <c r="B6277"/>
      <c r="C6277"/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</row>
    <row r="6278" spans="2:20" x14ac:dyDescent="0.2">
      <c r="B6278"/>
      <c r="C6278"/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</row>
    <row r="6279" spans="2:20" x14ac:dyDescent="0.2">
      <c r="B6279"/>
      <c r="C6279"/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</row>
    <row r="6280" spans="2:20" x14ac:dyDescent="0.2">
      <c r="B6280"/>
      <c r="C6280"/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</row>
    <row r="6281" spans="2:20" x14ac:dyDescent="0.2">
      <c r="B6281"/>
      <c r="C6281"/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</row>
    <row r="6282" spans="2:20" x14ac:dyDescent="0.2">
      <c r="B6282"/>
      <c r="C6282"/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</row>
    <row r="6283" spans="2:20" x14ac:dyDescent="0.2">
      <c r="B6283"/>
      <c r="C6283"/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</row>
    <row r="6284" spans="2:20" x14ac:dyDescent="0.2">
      <c r="B6284"/>
      <c r="C6284"/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</row>
    <row r="6285" spans="2:20" x14ac:dyDescent="0.2">
      <c r="B6285"/>
      <c r="C6285"/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</row>
    <row r="6286" spans="2:20" x14ac:dyDescent="0.2">
      <c r="B6286"/>
      <c r="C6286"/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</row>
    <row r="6287" spans="2:20" x14ac:dyDescent="0.2">
      <c r="B6287"/>
      <c r="C6287"/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</row>
    <row r="6288" spans="2:20" x14ac:dyDescent="0.2">
      <c r="B6288"/>
      <c r="C6288"/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</row>
    <row r="6289" spans="2:20" x14ac:dyDescent="0.2">
      <c r="B6289"/>
      <c r="C6289"/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</row>
    <row r="6290" spans="2:20" x14ac:dyDescent="0.2">
      <c r="B6290"/>
      <c r="C6290"/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</row>
    <row r="6291" spans="2:20" x14ac:dyDescent="0.2">
      <c r="B6291"/>
      <c r="C6291"/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</row>
    <row r="6292" spans="2:20" x14ac:dyDescent="0.2">
      <c r="B6292"/>
      <c r="C6292"/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</row>
    <row r="6293" spans="2:20" x14ac:dyDescent="0.2">
      <c r="B6293"/>
      <c r="C6293"/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</row>
    <row r="6294" spans="2:20" x14ac:dyDescent="0.2">
      <c r="B6294"/>
      <c r="C6294"/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</row>
    <row r="6295" spans="2:20" x14ac:dyDescent="0.2">
      <c r="B6295"/>
      <c r="C6295"/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</row>
    <row r="6296" spans="2:20" x14ac:dyDescent="0.2">
      <c r="B6296"/>
      <c r="C6296"/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</row>
    <row r="6297" spans="2:20" x14ac:dyDescent="0.2">
      <c r="B6297"/>
      <c r="C6297"/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</row>
    <row r="6298" spans="2:20" x14ac:dyDescent="0.2">
      <c r="B6298"/>
      <c r="C6298"/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</row>
    <row r="6299" spans="2:20" x14ac:dyDescent="0.2">
      <c r="B6299"/>
      <c r="C6299"/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</row>
    <row r="6300" spans="2:20" x14ac:dyDescent="0.2">
      <c r="B6300"/>
      <c r="C6300"/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</row>
    <row r="6301" spans="2:20" x14ac:dyDescent="0.2">
      <c r="B6301"/>
      <c r="C6301"/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</row>
    <row r="6302" spans="2:20" x14ac:dyDescent="0.2">
      <c r="B6302"/>
      <c r="C6302"/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</row>
    <row r="6303" spans="2:20" x14ac:dyDescent="0.2">
      <c r="B6303"/>
      <c r="C6303"/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</row>
    <row r="6304" spans="2:20" x14ac:dyDescent="0.2">
      <c r="B6304"/>
      <c r="C6304"/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</row>
    <row r="6305" spans="2:20" x14ac:dyDescent="0.2">
      <c r="B6305"/>
      <c r="C6305"/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</row>
    <row r="6306" spans="2:20" x14ac:dyDescent="0.2">
      <c r="B6306"/>
      <c r="C6306"/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</row>
    <row r="6307" spans="2:20" x14ac:dyDescent="0.2">
      <c r="B6307"/>
      <c r="C6307"/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</row>
    <row r="6308" spans="2:20" x14ac:dyDescent="0.2">
      <c r="B6308"/>
      <c r="C6308"/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</row>
    <row r="6309" spans="2:20" x14ac:dyDescent="0.2">
      <c r="B6309"/>
      <c r="C6309"/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</row>
    <row r="6310" spans="2:20" x14ac:dyDescent="0.2">
      <c r="B6310"/>
      <c r="C6310"/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</row>
    <row r="6311" spans="2:20" x14ac:dyDescent="0.2">
      <c r="B6311"/>
      <c r="C6311"/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</row>
    <row r="6312" spans="2:20" x14ac:dyDescent="0.2">
      <c r="B6312"/>
      <c r="C6312"/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</row>
    <row r="6313" spans="2:20" x14ac:dyDescent="0.2">
      <c r="B6313"/>
      <c r="C6313"/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</row>
    <row r="6314" spans="2:20" x14ac:dyDescent="0.2">
      <c r="B6314"/>
      <c r="C6314"/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</row>
    <row r="6315" spans="2:20" x14ac:dyDescent="0.2">
      <c r="B6315"/>
      <c r="C6315"/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</row>
    <row r="6316" spans="2:20" x14ac:dyDescent="0.2">
      <c r="B6316"/>
      <c r="C6316"/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</row>
    <row r="6317" spans="2:20" x14ac:dyDescent="0.2">
      <c r="B6317"/>
      <c r="C6317"/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</row>
    <row r="6318" spans="2:20" x14ac:dyDescent="0.2">
      <c r="B6318"/>
      <c r="C6318"/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</row>
    <row r="6319" spans="2:20" x14ac:dyDescent="0.2">
      <c r="B6319"/>
      <c r="C6319"/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</row>
    <row r="6320" spans="2:20" x14ac:dyDescent="0.2">
      <c r="B6320"/>
      <c r="C6320"/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</row>
    <row r="6321" spans="2:20" x14ac:dyDescent="0.2">
      <c r="B6321"/>
      <c r="C6321"/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</row>
    <row r="6322" spans="2:20" x14ac:dyDescent="0.2">
      <c r="B6322"/>
      <c r="C6322"/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</row>
    <row r="6323" spans="2:20" x14ac:dyDescent="0.2">
      <c r="B6323"/>
      <c r="C6323"/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</row>
    <row r="6324" spans="2:20" x14ac:dyDescent="0.2">
      <c r="B6324"/>
      <c r="C6324"/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</row>
    <row r="6325" spans="2:20" x14ac:dyDescent="0.2">
      <c r="B6325"/>
      <c r="C6325"/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</row>
    <row r="6326" spans="2:20" x14ac:dyDescent="0.2">
      <c r="B6326"/>
      <c r="C6326"/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</row>
    <row r="6327" spans="2:20" x14ac:dyDescent="0.2">
      <c r="B6327"/>
      <c r="C6327"/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</row>
    <row r="6328" spans="2:20" x14ac:dyDescent="0.2">
      <c r="B6328"/>
      <c r="C6328"/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</row>
    <row r="6329" spans="2:20" x14ac:dyDescent="0.2">
      <c r="B6329"/>
      <c r="C6329"/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</row>
    <row r="6330" spans="2:20" x14ac:dyDescent="0.2">
      <c r="B6330"/>
      <c r="C6330"/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</row>
    <row r="6331" spans="2:20" x14ac:dyDescent="0.2">
      <c r="B6331"/>
      <c r="C6331"/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</row>
    <row r="6332" spans="2:20" x14ac:dyDescent="0.2">
      <c r="B6332"/>
      <c r="C6332"/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</row>
    <row r="6333" spans="2:20" x14ac:dyDescent="0.2">
      <c r="B6333"/>
      <c r="C6333"/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</row>
    <row r="6334" spans="2:20" x14ac:dyDescent="0.2">
      <c r="B6334"/>
      <c r="C6334"/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</row>
    <row r="6335" spans="2:20" x14ac:dyDescent="0.2">
      <c r="B6335"/>
      <c r="C6335"/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</row>
    <row r="6336" spans="2:20" x14ac:dyDescent="0.2">
      <c r="B6336"/>
      <c r="C6336"/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</row>
    <row r="6337" spans="2:20" x14ac:dyDescent="0.2">
      <c r="B6337"/>
      <c r="C6337"/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</row>
    <row r="6338" spans="2:20" x14ac:dyDescent="0.2">
      <c r="B6338"/>
      <c r="C6338"/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</row>
    <row r="6339" spans="2:20" x14ac:dyDescent="0.2">
      <c r="B6339"/>
      <c r="C6339"/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</row>
    <row r="6340" spans="2:20" x14ac:dyDescent="0.2">
      <c r="B6340"/>
      <c r="C6340"/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</row>
    <row r="6341" spans="2:20" x14ac:dyDescent="0.2">
      <c r="B6341"/>
      <c r="C6341"/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</row>
    <row r="6342" spans="2:20" x14ac:dyDescent="0.2">
      <c r="B6342"/>
      <c r="C6342"/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</row>
    <row r="6343" spans="2:20" x14ac:dyDescent="0.2">
      <c r="B6343"/>
      <c r="C6343"/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</row>
    <row r="6344" spans="2:20" x14ac:dyDescent="0.2">
      <c r="B6344"/>
      <c r="C6344"/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</row>
    <row r="6345" spans="2:20" x14ac:dyDescent="0.2">
      <c r="B6345"/>
      <c r="C6345"/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</row>
    <row r="6346" spans="2:20" x14ac:dyDescent="0.2">
      <c r="B6346"/>
      <c r="C6346"/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</row>
    <row r="6347" spans="2:20" x14ac:dyDescent="0.2">
      <c r="B6347"/>
      <c r="C6347"/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</row>
    <row r="6348" spans="2:20" x14ac:dyDescent="0.2">
      <c r="B6348"/>
      <c r="C6348"/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</row>
    <row r="6349" spans="2:20" x14ac:dyDescent="0.2">
      <c r="B6349"/>
      <c r="C6349"/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</row>
    <row r="6350" spans="2:20" x14ac:dyDescent="0.2">
      <c r="B6350"/>
      <c r="C6350"/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</row>
    <row r="6351" spans="2:20" x14ac:dyDescent="0.2">
      <c r="B6351"/>
      <c r="C6351"/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</row>
    <row r="6352" spans="2:20" x14ac:dyDescent="0.2">
      <c r="B6352"/>
      <c r="C6352"/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</row>
    <row r="6353" spans="2:20" x14ac:dyDescent="0.2">
      <c r="B6353"/>
      <c r="C6353"/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</row>
    <row r="6354" spans="2:20" x14ac:dyDescent="0.2">
      <c r="B6354"/>
      <c r="C6354"/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</row>
    <row r="6355" spans="2:20" x14ac:dyDescent="0.2">
      <c r="B6355"/>
      <c r="C6355"/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</row>
    <row r="6356" spans="2:20" x14ac:dyDescent="0.2">
      <c r="B6356"/>
      <c r="C6356"/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</row>
    <row r="6357" spans="2:20" x14ac:dyDescent="0.2">
      <c r="B6357"/>
      <c r="C6357"/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</row>
    <row r="6358" spans="2:20" x14ac:dyDescent="0.2">
      <c r="B6358"/>
      <c r="C6358"/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</row>
    <row r="6359" spans="2:20" x14ac:dyDescent="0.2">
      <c r="B6359"/>
      <c r="C6359"/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</row>
    <row r="6360" spans="2:20" x14ac:dyDescent="0.2">
      <c r="B6360"/>
      <c r="C6360"/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</row>
    <row r="6361" spans="2:20" x14ac:dyDescent="0.2">
      <c r="B6361"/>
      <c r="C6361"/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</row>
    <row r="6362" spans="2:20" x14ac:dyDescent="0.2">
      <c r="B6362"/>
      <c r="C6362"/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</row>
    <row r="6363" spans="2:20" x14ac:dyDescent="0.2">
      <c r="B6363"/>
      <c r="C6363"/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</row>
    <row r="6364" spans="2:20" x14ac:dyDescent="0.2">
      <c r="B6364"/>
      <c r="C6364"/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</row>
    <row r="6365" spans="2:20" x14ac:dyDescent="0.2">
      <c r="B6365"/>
      <c r="C6365"/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</row>
    <row r="6366" spans="2:20" x14ac:dyDescent="0.2">
      <c r="B6366"/>
      <c r="C6366"/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</row>
    <row r="6367" spans="2:20" x14ac:dyDescent="0.2">
      <c r="B6367"/>
      <c r="C6367"/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</row>
    <row r="6368" spans="2:20" x14ac:dyDescent="0.2">
      <c r="B6368"/>
      <c r="C6368"/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</row>
    <row r="6369" spans="2:20" x14ac:dyDescent="0.2">
      <c r="B6369"/>
      <c r="C6369"/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</row>
    <row r="6370" spans="2:20" x14ac:dyDescent="0.2">
      <c r="B6370"/>
      <c r="C6370"/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</row>
    <row r="6371" spans="2:20" x14ac:dyDescent="0.2">
      <c r="B6371"/>
      <c r="C6371"/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</row>
    <row r="6372" spans="2:20" x14ac:dyDescent="0.2">
      <c r="B6372"/>
      <c r="C6372"/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</row>
    <row r="6373" spans="2:20" x14ac:dyDescent="0.2">
      <c r="B6373"/>
      <c r="C6373"/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</row>
    <row r="6374" spans="2:20" x14ac:dyDescent="0.2">
      <c r="B6374"/>
      <c r="C6374"/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</row>
    <row r="6375" spans="2:20" x14ac:dyDescent="0.2">
      <c r="B6375"/>
      <c r="C6375"/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</row>
    <row r="6376" spans="2:20" x14ac:dyDescent="0.2">
      <c r="B6376"/>
      <c r="C6376"/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</row>
    <row r="6377" spans="2:20" x14ac:dyDescent="0.2">
      <c r="B6377"/>
      <c r="C6377"/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</row>
    <row r="6378" spans="2:20" x14ac:dyDescent="0.2">
      <c r="B6378"/>
      <c r="C6378"/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</row>
    <row r="6379" spans="2:20" x14ac:dyDescent="0.2">
      <c r="B6379"/>
      <c r="C6379"/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</row>
    <row r="6380" spans="2:20" x14ac:dyDescent="0.2">
      <c r="B6380"/>
      <c r="C6380"/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</row>
    <row r="6381" spans="2:20" x14ac:dyDescent="0.2">
      <c r="B6381"/>
      <c r="C6381"/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</row>
    <row r="6382" spans="2:20" x14ac:dyDescent="0.2">
      <c r="B6382"/>
      <c r="C6382"/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</row>
    <row r="6383" spans="2:20" x14ac:dyDescent="0.2">
      <c r="B6383"/>
      <c r="C6383"/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</row>
    <row r="6384" spans="2:20" x14ac:dyDescent="0.2">
      <c r="B6384"/>
      <c r="C6384"/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</row>
    <row r="6385" spans="2:20" x14ac:dyDescent="0.2">
      <c r="B6385"/>
      <c r="C6385"/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</row>
    <row r="6386" spans="2:20" x14ac:dyDescent="0.2">
      <c r="B6386"/>
      <c r="C6386"/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</row>
    <row r="6387" spans="2:20" x14ac:dyDescent="0.2">
      <c r="B6387"/>
      <c r="C6387"/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</row>
    <row r="6388" spans="2:20" x14ac:dyDescent="0.2">
      <c r="B6388"/>
      <c r="C6388"/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</row>
    <row r="6389" spans="2:20" x14ac:dyDescent="0.2">
      <c r="B6389"/>
      <c r="C6389"/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</row>
    <row r="6390" spans="2:20" x14ac:dyDescent="0.2">
      <c r="B6390"/>
      <c r="C6390"/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</row>
    <row r="6391" spans="2:20" x14ac:dyDescent="0.2">
      <c r="B6391"/>
      <c r="C6391"/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</row>
    <row r="6392" spans="2:20" x14ac:dyDescent="0.2">
      <c r="B6392"/>
      <c r="C6392"/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</row>
    <row r="6393" spans="2:20" x14ac:dyDescent="0.2">
      <c r="B6393"/>
      <c r="C6393"/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</row>
    <row r="6394" spans="2:20" x14ac:dyDescent="0.2">
      <c r="B6394"/>
      <c r="C6394"/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</row>
    <row r="6395" spans="2:20" x14ac:dyDescent="0.2">
      <c r="B6395"/>
      <c r="C6395"/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</row>
    <row r="6396" spans="2:20" x14ac:dyDescent="0.2">
      <c r="B6396"/>
      <c r="C6396"/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</row>
    <row r="6397" spans="2:20" x14ac:dyDescent="0.2">
      <c r="B6397"/>
      <c r="C6397"/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</row>
    <row r="6398" spans="2:20" x14ac:dyDescent="0.2">
      <c r="B6398"/>
      <c r="C6398"/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</row>
    <row r="6399" spans="2:20" x14ac:dyDescent="0.2">
      <c r="B6399"/>
      <c r="C6399"/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</row>
    <row r="6400" spans="2:20" x14ac:dyDescent="0.2">
      <c r="B6400"/>
      <c r="C6400"/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</row>
    <row r="6401" spans="2:20" x14ac:dyDescent="0.2">
      <c r="B6401"/>
      <c r="C6401"/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</row>
    <row r="6402" spans="2:20" x14ac:dyDescent="0.2">
      <c r="B6402"/>
      <c r="C6402"/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</row>
    <row r="6403" spans="2:20" x14ac:dyDescent="0.2">
      <c r="B6403"/>
      <c r="C6403"/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</row>
    <row r="6404" spans="2:20" x14ac:dyDescent="0.2">
      <c r="B6404"/>
      <c r="C6404"/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</row>
    <row r="6405" spans="2:20" x14ac:dyDescent="0.2">
      <c r="B6405"/>
      <c r="C6405"/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</row>
    <row r="6406" spans="2:20" x14ac:dyDescent="0.2">
      <c r="B6406"/>
      <c r="C6406"/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</row>
    <row r="6407" spans="2:20" x14ac:dyDescent="0.2">
      <c r="B6407"/>
      <c r="C6407"/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</row>
    <row r="6408" spans="2:20" x14ac:dyDescent="0.2">
      <c r="B6408"/>
      <c r="C6408"/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</row>
    <row r="6409" spans="2:20" x14ac:dyDescent="0.2">
      <c r="B6409"/>
      <c r="C6409"/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</row>
    <row r="6410" spans="2:20" x14ac:dyDescent="0.2">
      <c r="B6410"/>
      <c r="C6410"/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</row>
    <row r="6411" spans="2:20" x14ac:dyDescent="0.2">
      <c r="B6411"/>
      <c r="C6411"/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</row>
    <row r="6412" spans="2:20" x14ac:dyDescent="0.2">
      <c r="B6412"/>
      <c r="C6412"/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</row>
    <row r="6413" spans="2:20" x14ac:dyDescent="0.2">
      <c r="B6413"/>
      <c r="C6413"/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</row>
    <row r="6414" spans="2:20" x14ac:dyDescent="0.2">
      <c r="B6414"/>
      <c r="C6414"/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</row>
    <row r="6415" spans="2:20" x14ac:dyDescent="0.2">
      <c r="B6415"/>
      <c r="C6415"/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</row>
    <row r="6416" spans="2:20" x14ac:dyDescent="0.2">
      <c r="B6416"/>
      <c r="C6416"/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</row>
    <row r="6417" spans="2:20" x14ac:dyDescent="0.2">
      <c r="B6417"/>
      <c r="C6417"/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</row>
    <row r="6418" spans="2:20" x14ac:dyDescent="0.2">
      <c r="B6418"/>
      <c r="C6418"/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</row>
    <row r="6419" spans="2:20" x14ac:dyDescent="0.2">
      <c r="B6419"/>
      <c r="C6419"/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</row>
    <row r="6420" spans="2:20" x14ac:dyDescent="0.2">
      <c r="B6420"/>
      <c r="C6420"/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</row>
    <row r="6421" spans="2:20" x14ac:dyDescent="0.2">
      <c r="B6421"/>
      <c r="C6421"/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</row>
    <row r="6422" spans="2:20" x14ac:dyDescent="0.2">
      <c r="B6422"/>
      <c r="C6422"/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</row>
    <row r="6423" spans="2:20" x14ac:dyDescent="0.2">
      <c r="B6423"/>
      <c r="C6423"/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</row>
    <row r="6424" spans="2:20" x14ac:dyDescent="0.2">
      <c r="B6424"/>
      <c r="C6424"/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</row>
    <row r="6425" spans="2:20" x14ac:dyDescent="0.2">
      <c r="B6425"/>
      <c r="C6425"/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</row>
    <row r="6426" spans="2:20" x14ac:dyDescent="0.2">
      <c r="B6426"/>
      <c r="C6426"/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</row>
    <row r="6427" spans="2:20" x14ac:dyDescent="0.2">
      <c r="B6427"/>
      <c r="C6427"/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</row>
    <row r="6428" spans="2:20" x14ac:dyDescent="0.2">
      <c r="B6428"/>
      <c r="C6428"/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</row>
    <row r="6429" spans="2:20" x14ac:dyDescent="0.2">
      <c r="B6429"/>
      <c r="C6429"/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</row>
    <row r="6430" spans="2:20" x14ac:dyDescent="0.2">
      <c r="B6430"/>
      <c r="C6430"/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</row>
    <row r="6431" spans="2:20" x14ac:dyDescent="0.2">
      <c r="B6431"/>
      <c r="C6431"/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</row>
    <row r="6432" spans="2:20" x14ac:dyDescent="0.2">
      <c r="B6432"/>
      <c r="C6432"/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</row>
    <row r="6433" spans="2:20" x14ac:dyDescent="0.2">
      <c r="B6433"/>
      <c r="C6433"/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</row>
    <row r="6434" spans="2:20" x14ac:dyDescent="0.2">
      <c r="B6434"/>
      <c r="C6434"/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</row>
    <row r="6435" spans="2:20" x14ac:dyDescent="0.2">
      <c r="B6435"/>
      <c r="C6435"/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</row>
    <row r="6436" spans="2:20" x14ac:dyDescent="0.2">
      <c r="B6436"/>
      <c r="C6436"/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</row>
    <row r="6437" spans="2:20" x14ac:dyDescent="0.2">
      <c r="B6437"/>
      <c r="C6437"/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</row>
    <row r="6438" spans="2:20" x14ac:dyDescent="0.2">
      <c r="B6438"/>
      <c r="C6438"/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</row>
    <row r="6439" spans="2:20" x14ac:dyDescent="0.2">
      <c r="B6439"/>
      <c r="C6439"/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</row>
    <row r="6440" spans="2:20" x14ac:dyDescent="0.2">
      <c r="B6440"/>
      <c r="C6440"/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</row>
    <row r="6441" spans="2:20" x14ac:dyDescent="0.2">
      <c r="B6441"/>
      <c r="C6441"/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</row>
    <row r="6442" spans="2:20" x14ac:dyDescent="0.2">
      <c r="B6442"/>
      <c r="C6442"/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</row>
    <row r="6443" spans="2:20" x14ac:dyDescent="0.2">
      <c r="B6443"/>
      <c r="C6443"/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</row>
    <row r="6444" spans="2:20" x14ac:dyDescent="0.2">
      <c r="B6444"/>
      <c r="C6444"/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</row>
    <row r="6445" spans="2:20" x14ac:dyDescent="0.2">
      <c r="B6445"/>
      <c r="C6445"/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</row>
    <row r="6446" spans="2:20" x14ac:dyDescent="0.2">
      <c r="B6446"/>
      <c r="C6446"/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</row>
    <row r="6447" spans="2:20" x14ac:dyDescent="0.2">
      <c r="B6447"/>
      <c r="C6447"/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</row>
    <row r="6448" spans="2:20" x14ac:dyDescent="0.2">
      <c r="B6448"/>
      <c r="C6448"/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</row>
    <row r="6449" spans="2:20" x14ac:dyDescent="0.2">
      <c r="B6449"/>
      <c r="C6449"/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</row>
    <row r="6450" spans="2:20" x14ac:dyDescent="0.2">
      <c r="B6450"/>
      <c r="C6450"/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</row>
    <row r="6451" spans="2:20" x14ac:dyDescent="0.2">
      <c r="B6451"/>
      <c r="C6451"/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</row>
    <row r="6452" spans="2:20" x14ac:dyDescent="0.2">
      <c r="B6452"/>
      <c r="C6452"/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</row>
    <row r="6453" spans="2:20" x14ac:dyDescent="0.2">
      <c r="B6453"/>
      <c r="C6453"/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</row>
    <row r="6454" spans="2:20" x14ac:dyDescent="0.2">
      <c r="B6454"/>
      <c r="C6454"/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</row>
    <row r="6455" spans="2:20" x14ac:dyDescent="0.2">
      <c r="B6455"/>
      <c r="C6455"/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</row>
    <row r="6456" spans="2:20" x14ac:dyDescent="0.2">
      <c r="B6456"/>
      <c r="C6456"/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</row>
    <row r="6457" spans="2:20" x14ac:dyDescent="0.2">
      <c r="B6457"/>
      <c r="C6457"/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</row>
    <row r="6458" spans="2:20" x14ac:dyDescent="0.2">
      <c r="B6458"/>
      <c r="C6458"/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</row>
    <row r="6459" spans="2:20" x14ac:dyDescent="0.2">
      <c r="B6459"/>
      <c r="C6459"/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</row>
    <row r="6460" spans="2:20" x14ac:dyDescent="0.2">
      <c r="B6460"/>
      <c r="C6460"/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</row>
    <row r="6461" spans="2:20" x14ac:dyDescent="0.2">
      <c r="B6461"/>
      <c r="C6461"/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</row>
    <row r="6462" spans="2:20" x14ac:dyDescent="0.2">
      <c r="B6462"/>
      <c r="C6462"/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</row>
    <row r="6463" spans="2:20" x14ac:dyDescent="0.2">
      <c r="B6463"/>
      <c r="C6463"/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</row>
    <row r="6464" spans="2:20" x14ac:dyDescent="0.2">
      <c r="B6464"/>
      <c r="C6464"/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</row>
    <row r="6465" spans="2:20" x14ac:dyDescent="0.2">
      <c r="B6465"/>
      <c r="C6465"/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</row>
    <row r="6466" spans="2:20" x14ac:dyDescent="0.2">
      <c r="B6466"/>
      <c r="C6466"/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</row>
    <row r="6467" spans="2:20" x14ac:dyDescent="0.2">
      <c r="B6467"/>
      <c r="C6467"/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</row>
    <row r="6468" spans="2:20" x14ac:dyDescent="0.2">
      <c r="B6468"/>
      <c r="C6468"/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</row>
    <row r="6469" spans="2:20" x14ac:dyDescent="0.2">
      <c r="B6469"/>
      <c r="C6469"/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</row>
    <row r="6470" spans="2:20" x14ac:dyDescent="0.2">
      <c r="B6470"/>
      <c r="C6470"/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</row>
    <row r="6471" spans="2:20" x14ac:dyDescent="0.2">
      <c r="B6471"/>
      <c r="C6471"/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</row>
    <row r="6472" spans="2:20" x14ac:dyDescent="0.2">
      <c r="B6472"/>
      <c r="C6472"/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</row>
    <row r="6473" spans="2:20" x14ac:dyDescent="0.2">
      <c r="B6473"/>
      <c r="C6473"/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</row>
    <row r="6474" spans="2:20" x14ac:dyDescent="0.2">
      <c r="B6474"/>
      <c r="C6474"/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</row>
    <row r="6475" spans="2:20" x14ac:dyDescent="0.2">
      <c r="B6475"/>
      <c r="C6475"/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</row>
    <row r="6476" spans="2:20" x14ac:dyDescent="0.2">
      <c r="B6476"/>
      <c r="C6476"/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</row>
    <row r="6477" spans="2:20" x14ac:dyDescent="0.2">
      <c r="B6477"/>
      <c r="C6477"/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</row>
    <row r="6478" spans="2:20" x14ac:dyDescent="0.2">
      <c r="B6478"/>
      <c r="C6478"/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</row>
    <row r="6479" spans="2:20" x14ac:dyDescent="0.2">
      <c r="B6479"/>
      <c r="C6479"/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</row>
    <row r="6480" spans="2:20" x14ac:dyDescent="0.2">
      <c r="B6480"/>
      <c r="C6480"/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</row>
    <row r="6481" spans="2:20" x14ac:dyDescent="0.2">
      <c r="B6481"/>
      <c r="C6481"/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</row>
    <row r="6482" spans="2:20" x14ac:dyDescent="0.2">
      <c r="B6482"/>
      <c r="C6482"/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</row>
    <row r="6483" spans="2:20" x14ac:dyDescent="0.2">
      <c r="B6483"/>
      <c r="C6483"/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</row>
    <row r="6484" spans="2:20" x14ac:dyDescent="0.2">
      <c r="B6484"/>
      <c r="C6484"/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</row>
    <row r="6485" spans="2:20" x14ac:dyDescent="0.2">
      <c r="B6485"/>
      <c r="C6485"/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</row>
    <row r="6486" spans="2:20" x14ac:dyDescent="0.2">
      <c r="B6486"/>
      <c r="C6486"/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</row>
    <row r="6487" spans="2:20" x14ac:dyDescent="0.2">
      <c r="B6487"/>
      <c r="C6487"/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</row>
    <row r="6488" spans="2:20" x14ac:dyDescent="0.2">
      <c r="B6488"/>
      <c r="C6488"/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</row>
    <row r="6489" spans="2:20" x14ac:dyDescent="0.2">
      <c r="B6489"/>
      <c r="C6489"/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</row>
    <row r="6490" spans="2:20" x14ac:dyDescent="0.2">
      <c r="B6490"/>
      <c r="C6490"/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</row>
    <row r="6491" spans="2:20" x14ac:dyDescent="0.2">
      <c r="B6491"/>
      <c r="C6491"/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</row>
    <row r="6492" spans="2:20" x14ac:dyDescent="0.2">
      <c r="B6492"/>
      <c r="C6492"/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</row>
    <row r="6493" spans="2:20" x14ac:dyDescent="0.2">
      <c r="B6493"/>
      <c r="C6493"/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</row>
    <row r="6494" spans="2:20" x14ac:dyDescent="0.2">
      <c r="B6494"/>
      <c r="C6494"/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</row>
    <row r="6495" spans="2:20" x14ac:dyDescent="0.2">
      <c r="B6495"/>
      <c r="C6495"/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</row>
    <row r="6496" spans="2:20" x14ac:dyDescent="0.2">
      <c r="B6496"/>
      <c r="C6496"/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</row>
    <row r="6497" spans="2:20" x14ac:dyDescent="0.2">
      <c r="B6497"/>
      <c r="C6497"/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</row>
    <row r="6498" spans="2:20" x14ac:dyDescent="0.2">
      <c r="B6498"/>
      <c r="C6498"/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</row>
    <row r="6499" spans="2:20" x14ac:dyDescent="0.2">
      <c r="B6499"/>
      <c r="C6499"/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</row>
    <row r="6500" spans="2:20" x14ac:dyDescent="0.2">
      <c r="B6500"/>
      <c r="C6500"/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</row>
    <row r="6501" spans="2:20" x14ac:dyDescent="0.2">
      <c r="B6501"/>
      <c r="C6501"/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</row>
    <row r="6502" spans="2:20" x14ac:dyDescent="0.2">
      <c r="B6502"/>
      <c r="C6502"/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</row>
    <row r="6503" spans="2:20" x14ac:dyDescent="0.2">
      <c r="B6503"/>
      <c r="C6503"/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</row>
    <row r="6504" spans="2:20" x14ac:dyDescent="0.2">
      <c r="B6504"/>
      <c r="C6504"/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</row>
    <row r="6505" spans="2:20" x14ac:dyDescent="0.2">
      <c r="B6505"/>
      <c r="C6505"/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</row>
    <row r="6506" spans="2:20" x14ac:dyDescent="0.2">
      <c r="B6506"/>
      <c r="C6506"/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</row>
    <row r="6507" spans="2:20" x14ac:dyDescent="0.2">
      <c r="B6507"/>
      <c r="C6507"/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</row>
    <row r="6508" spans="2:20" x14ac:dyDescent="0.2">
      <c r="B6508"/>
      <c r="C6508"/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</row>
    <row r="6509" spans="2:20" x14ac:dyDescent="0.2">
      <c r="B6509"/>
      <c r="C6509"/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</row>
    <row r="6510" spans="2:20" x14ac:dyDescent="0.2">
      <c r="B6510"/>
      <c r="C6510"/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</row>
    <row r="6511" spans="2:20" x14ac:dyDescent="0.2">
      <c r="B6511"/>
      <c r="C6511"/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</row>
    <row r="6512" spans="2:20" x14ac:dyDescent="0.2">
      <c r="B6512"/>
      <c r="C6512"/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</row>
    <row r="6513" spans="2:20" x14ac:dyDescent="0.2">
      <c r="B6513"/>
      <c r="C6513"/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</row>
    <row r="6514" spans="2:20" x14ac:dyDescent="0.2">
      <c r="B6514"/>
      <c r="C6514"/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</row>
    <row r="6515" spans="2:20" x14ac:dyDescent="0.2">
      <c r="B6515"/>
      <c r="C6515"/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</row>
    <row r="6516" spans="2:20" x14ac:dyDescent="0.2">
      <c r="B6516"/>
      <c r="C6516"/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</row>
    <row r="6517" spans="2:20" x14ac:dyDescent="0.2">
      <c r="B6517"/>
      <c r="C6517"/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</row>
    <row r="6518" spans="2:20" x14ac:dyDescent="0.2">
      <c r="B6518"/>
      <c r="C6518"/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</row>
    <row r="6519" spans="2:20" x14ac:dyDescent="0.2">
      <c r="B6519"/>
      <c r="C6519"/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</row>
    <row r="6520" spans="2:20" x14ac:dyDescent="0.2">
      <c r="B6520"/>
      <c r="C6520"/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</row>
    <row r="6521" spans="2:20" x14ac:dyDescent="0.2">
      <c r="B6521"/>
      <c r="C6521"/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</row>
    <row r="6522" spans="2:20" x14ac:dyDescent="0.2">
      <c r="B6522"/>
      <c r="C6522"/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</row>
    <row r="6523" spans="2:20" x14ac:dyDescent="0.2">
      <c r="B6523"/>
      <c r="C6523"/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</row>
    <row r="6524" spans="2:20" x14ac:dyDescent="0.2">
      <c r="B6524"/>
      <c r="C6524"/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</row>
    <row r="6525" spans="2:20" x14ac:dyDescent="0.2">
      <c r="B6525"/>
      <c r="C6525"/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</row>
    <row r="6526" spans="2:20" x14ac:dyDescent="0.2">
      <c r="B6526"/>
      <c r="C6526"/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</row>
    <row r="6527" spans="2:20" x14ac:dyDescent="0.2">
      <c r="B6527"/>
      <c r="C6527"/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</row>
    <row r="6528" spans="2:20" x14ac:dyDescent="0.2">
      <c r="B6528"/>
      <c r="C6528"/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</row>
    <row r="6529" spans="2:20" x14ac:dyDescent="0.2">
      <c r="B6529"/>
      <c r="C6529"/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</row>
    <row r="6530" spans="2:20" x14ac:dyDescent="0.2">
      <c r="B6530"/>
      <c r="C6530"/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</row>
    <row r="6531" spans="2:20" x14ac:dyDescent="0.2">
      <c r="B6531"/>
      <c r="C6531"/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</row>
    <row r="6532" spans="2:20" x14ac:dyDescent="0.2">
      <c r="B6532"/>
      <c r="C6532"/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</row>
    <row r="6533" spans="2:20" x14ac:dyDescent="0.2">
      <c r="B6533"/>
      <c r="C6533"/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</row>
    <row r="6534" spans="2:20" x14ac:dyDescent="0.2">
      <c r="B6534"/>
      <c r="C6534"/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</row>
    <row r="6535" spans="2:20" x14ac:dyDescent="0.2">
      <c r="B6535"/>
      <c r="C6535"/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</row>
    <row r="6536" spans="2:20" x14ac:dyDescent="0.2">
      <c r="B6536"/>
      <c r="C6536"/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</row>
    <row r="6537" spans="2:20" x14ac:dyDescent="0.2">
      <c r="B6537"/>
      <c r="C6537"/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</row>
    <row r="6538" spans="2:20" x14ac:dyDescent="0.2">
      <c r="B6538"/>
      <c r="C6538"/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</row>
    <row r="6539" spans="2:20" x14ac:dyDescent="0.2">
      <c r="B6539"/>
      <c r="C6539"/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</row>
    <row r="6540" spans="2:20" x14ac:dyDescent="0.2">
      <c r="B6540"/>
      <c r="C6540"/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</row>
    <row r="6541" spans="2:20" x14ac:dyDescent="0.2">
      <c r="B6541"/>
      <c r="C6541"/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</row>
    <row r="6542" spans="2:20" x14ac:dyDescent="0.2">
      <c r="B6542"/>
      <c r="C6542"/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</row>
    <row r="6543" spans="2:20" x14ac:dyDescent="0.2">
      <c r="B6543"/>
      <c r="C6543"/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</row>
    <row r="6544" spans="2:20" x14ac:dyDescent="0.2">
      <c r="B6544"/>
      <c r="C6544"/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</row>
    <row r="6545" spans="2:20" x14ac:dyDescent="0.2">
      <c r="B6545"/>
      <c r="C6545"/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</row>
    <row r="6546" spans="2:20" x14ac:dyDescent="0.2">
      <c r="B6546"/>
      <c r="C6546"/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</row>
    <row r="6547" spans="2:20" x14ac:dyDescent="0.2">
      <c r="B6547"/>
      <c r="C6547"/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</row>
    <row r="6548" spans="2:20" x14ac:dyDescent="0.2">
      <c r="B6548"/>
      <c r="C6548"/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</row>
    <row r="6549" spans="2:20" x14ac:dyDescent="0.2">
      <c r="B6549"/>
      <c r="C6549"/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</row>
    <row r="6550" spans="2:20" x14ac:dyDescent="0.2">
      <c r="B6550"/>
      <c r="C6550"/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</row>
    <row r="6551" spans="2:20" x14ac:dyDescent="0.2">
      <c r="B6551"/>
      <c r="C6551"/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</row>
    <row r="6552" spans="2:20" x14ac:dyDescent="0.2">
      <c r="B6552"/>
      <c r="C6552"/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</row>
    <row r="6553" spans="2:20" x14ac:dyDescent="0.2">
      <c r="B6553"/>
      <c r="C6553"/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</row>
    <row r="6554" spans="2:20" x14ac:dyDescent="0.2">
      <c r="B6554"/>
      <c r="C6554"/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</row>
    <row r="6555" spans="2:20" x14ac:dyDescent="0.2">
      <c r="B6555"/>
      <c r="C6555"/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</row>
    <row r="6556" spans="2:20" x14ac:dyDescent="0.2">
      <c r="B6556"/>
      <c r="C6556"/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</row>
    <row r="6557" spans="2:20" x14ac:dyDescent="0.2">
      <c r="B6557"/>
      <c r="C6557"/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</row>
    <row r="6558" spans="2:20" x14ac:dyDescent="0.2">
      <c r="B6558"/>
      <c r="C6558"/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</row>
    <row r="6559" spans="2:20" x14ac:dyDescent="0.2">
      <c r="B6559"/>
      <c r="C6559"/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</row>
    <row r="6560" spans="2:20" x14ac:dyDescent="0.2">
      <c r="B6560"/>
      <c r="C6560"/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</row>
    <row r="6561" spans="2:20" x14ac:dyDescent="0.2">
      <c r="B6561"/>
      <c r="C6561"/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</row>
    <row r="6562" spans="2:20" x14ac:dyDescent="0.2">
      <c r="B6562"/>
      <c r="C6562"/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</row>
    <row r="6563" spans="2:20" x14ac:dyDescent="0.2">
      <c r="B6563"/>
      <c r="C6563"/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</row>
    <row r="6564" spans="2:20" x14ac:dyDescent="0.2">
      <c r="B6564"/>
      <c r="C6564"/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</row>
    <row r="6565" spans="2:20" x14ac:dyDescent="0.2">
      <c r="B6565"/>
      <c r="C6565"/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</row>
    <row r="6566" spans="2:20" x14ac:dyDescent="0.2">
      <c r="B6566"/>
      <c r="C6566"/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</row>
    <row r="6567" spans="2:20" x14ac:dyDescent="0.2">
      <c r="B6567"/>
      <c r="C6567"/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</row>
    <row r="6568" spans="2:20" x14ac:dyDescent="0.2">
      <c r="B6568"/>
      <c r="C6568"/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</row>
    <row r="6569" spans="2:20" x14ac:dyDescent="0.2">
      <c r="B6569"/>
      <c r="C6569"/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</row>
    <row r="6570" spans="2:20" x14ac:dyDescent="0.2">
      <c r="B6570"/>
      <c r="C6570"/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</row>
    <row r="6571" spans="2:20" x14ac:dyDescent="0.2">
      <c r="B6571"/>
      <c r="C6571"/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</row>
    <row r="6572" spans="2:20" x14ac:dyDescent="0.2">
      <c r="B6572"/>
      <c r="C6572"/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</row>
    <row r="6573" spans="2:20" x14ac:dyDescent="0.2">
      <c r="B6573"/>
      <c r="C6573"/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</row>
    <row r="6574" spans="2:20" x14ac:dyDescent="0.2">
      <c r="B6574"/>
      <c r="C6574"/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</row>
    <row r="6575" spans="2:20" x14ac:dyDescent="0.2">
      <c r="B6575"/>
      <c r="C6575"/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</row>
    <row r="6576" spans="2:20" x14ac:dyDescent="0.2">
      <c r="B6576"/>
      <c r="C6576"/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</row>
    <row r="6577" spans="2:20" x14ac:dyDescent="0.2">
      <c r="B6577"/>
      <c r="C6577"/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</row>
    <row r="6578" spans="2:20" x14ac:dyDescent="0.2">
      <c r="B6578"/>
      <c r="C6578"/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</row>
    <row r="6579" spans="2:20" x14ac:dyDescent="0.2">
      <c r="B6579"/>
      <c r="C6579"/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</row>
    <row r="6580" spans="2:20" x14ac:dyDescent="0.2">
      <c r="B6580"/>
      <c r="C6580"/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</row>
    <row r="6581" spans="2:20" x14ac:dyDescent="0.2">
      <c r="B6581"/>
      <c r="C6581"/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</row>
    <row r="6582" spans="2:20" x14ac:dyDescent="0.2">
      <c r="B6582"/>
      <c r="C6582"/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</row>
    <row r="6583" spans="2:20" x14ac:dyDescent="0.2">
      <c r="B6583"/>
      <c r="C6583"/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</row>
    <row r="6584" spans="2:20" x14ac:dyDescent="0.2">
      <c r="B6584"/>
      <c r="C6584"/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</row>
    <row r="6585" spans="2:20" x14ac:dyDescent="0.2">
      <c r="B6585"/>
      <c r="C6585"/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</row>
    <row r="6586" spans="2:20" x14ac:dyDescent="0.2">
      <c r="B6586"/>
      <c r="C6586"/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</row>
    <row r="6587" spans="2:20" x14ac:dyDescent="0.2">
      <c r="B6587"/>
      <c r="C6587"/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</row>
    <row r="6588" spans="2:20" x14ac:dyDescent="0.2">
      <c r="B6588"/>
      <c r="C6588"/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</row>
    <row r="6589" spans="2:20" x14ac:dyDescent="0.2">
      <c r="B6589"/>
      <c r="C6589"/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</row>
    <row r="6590" spans="2:20" x14ac:dyDescent="0.2">
      <c r="B6590"/>
      <c r="C6590"/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</row>
    <row r="6591" spans="2:20" x14ac:dyDescent="0.2">
      <c r="B6591"/>
      <c r="C6591"/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</row>
    <row r="6592" spans="2:20" x14ac:dyDescent="0.2">
      <c r="B6592"/>
      <c r="C6592"/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</row>
    <row r="6593" spans="2:20" x14ac:dyDescent="0.2">
      <c r="B6593"/>
      <c r="C6593"/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</row>
    <row r="6594" spans="2:20" x14ac:dyDescent="0.2">
      <c r="B6594"/>
      <c r="C6594"/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</row>
    <row r="6595" spans="2:20" x14ac:dyDescent="0.2">
      <c r="B6595"/>
      <c r="C6595"/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</row>
    <row r="6596" spans="2:20" x14ac:dyDescent="0.2">
      <c r="B6596"/>
      <c r="C6596"/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</row>
    <row r="6597" spans="2:20" x14ac:dyDescent="0.2">
      <c r="B6597"/>
      <c r="C6597"/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</row>
    <row r="6598" spans="2:20" x14ac:dyDescent="0.2">
      <c r="B6598"/>
      <c r="C6598"/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</row>
    <row r="6599" spans="2:20" x14ac:dyDescent="0.2">
      <c r="B6599"/>
      <c r="C6599"/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</row>
    <row r="6600" spans="2:20" x14ac:dyDescent="0.2">
      <c r="B6600"/>
      <c r="C6600"/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</row>
    <row r="6601" spans="2:20" x14ac:dyDescent="0.2">
      <c r="B6601"/>
      <c r="C6601"/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</row>
    <row r="6602" spans="2:20" x14ac:dyDescent="0.2">
      <c r="B6602"/>
      <c r="C6602"/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</row>
    <row r="6603" spans="2:20" x14ac:dyDescent="0.2">
      <c r="B6603"/>
      <c r="C6603"/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</row>
    <row r="6604" spans="2:20" x14ac:dyDescent="0.2">
      <c r="B6604"/>
      <c r="C6604"/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</row>
    <row r="6605" spans="2:20" x14ac:dyDescent="0.2">
      <c r="B6605"/>
      <c r="C6605"/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</row>
    <row r="6606" spans="2:20" x14ac:dyDescent="0.2">
      <c r="B6606"/>
      <c r="C6606"/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</row>
    <row r="6607" spans="2:20" x14ac:dyDescent="0.2">
      <c r="B6607"/>
      <c r="C6607"/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</row>
    <row r="6608" spans="2:20" x14ac:dyDescent="0.2">
      <c r="B6608"/>
      <c r="C6608"/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</row>
    <row r="6609" spans="2:20" x14ac:dyDescent="0.2">
      <c r="B6609"/>
      <c r="C6609"/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</row>
    <row r="6610" spans="2:20" x14ac:dyDescent="0.2">
      <c r="B6610"/>
      <c r="C6610"/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</row>
    <row r="6611" spans="2:20" x14ac:dyDescent="0.2">
      <c r="B6611"/>
      <c r="C6611"/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</row>
    <row r="6612" spans="2:20" x14ac:dyDescent="0.2">
      <c r="B6612"/>
      <c r="C6612"/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</row>
    <row r="6613" spans="2:20" x14ac:dyDescent="0.2">
      <c r="B6613"/>
      <c r="C6613"/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</row>
    <row r="6614" spans="2:20" x14ac:dyDescent="0.2">
      <c r="B6614"/>
      <c r="C6614"/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</row>
    <row r="6615" spans="2:20" x14ac:dyDescent="0.2">
      <c r="B6615"/>
      <c r="C6615"/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</row>
    <row r="6616" spans="2:20" x14ac:dyDescent="0.2">
      <c r="B6616"/>
      <c r="C6616"/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</row>
    <row r="6617" spans="2:20" x14ac:dyDescent="0.2">
      <c r="B6617"/>
      <c r="C6617"/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</row>
    <row r="6618" spans="2:20" x14ac:dyDescent="0.2">
      <c r="B6618"/>
      <c r="C6618"/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</row>
    <row r="6619" spans="2:20" x14ac:dyDescent="0.2">
      <c r="B6619"/>
      <c r="C6619"/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</row>
    <row r="6620" spans="2:20" x14ac:dyDescent="0.2">
      <c r="B6620"/>
      <c r="C6620"/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</row>
    <row r="6621" spans="2:20" x14ac:dyDescent="0.2">
      <c r="B6621"/>
      <c r="C6621"/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</row>
    <row r="6622" spans="2:20" x14ac:dyDescent="0.2">
      <c r="B6622"/>
      <c r="C6622"/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</row>
    <row r="6623" spans="2:20" x14ac:dyDescent="0.2">
      <c r="B6623"/>
      <c r="C6623"/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</row>
    <row r="6624" spans="2:20" x14ac:dyDescent="0.2">
      <c r="B6624"/>
      <c r="C6624"/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</row>
    <row r="6625" spans="2:20" x14ac:dyDescent="0.2">
      <c r="B6625"/>
      <c r="C6625"/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</row>
    <row r="6626" spans="2:20" x14ac:dyDescent="0.2">
      <c r="B6626"/>
      <c r="C6626"/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</row>
    <row r="6627" spans="2:20" x14ac:dyDescent="0.2">
      <c r="B6627"/>
      <c r="C6627"/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</row>
    <row r="6628" spans="2:20" x14ac:dyDescent="0.2">
      <c r="B6628"/>
      <c r="C6628"/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</row>
    <row r="6629" spans="2:20" x14ac:dyDescent="0.2">
      <c r="B6629"/>
      <c r="C6629"/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</row>
    <row r="6630" spans="2:20" x14ac:dyDescent="0.2">
      <c r="B6630"/>
      <c r="C6630"/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</row>
    <row r="6631" spans="2:20" x14ac:dyDescent="0.2">
      <c r="B6631"/>
      <c r="C6631"/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</row>
    <row r="6632" spans="2:20" x14ac:dyDescent="0.2">
      <c r="B6632"/>
      <c r="C6632"/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</row>
    <row r="6633" spans="2:20" x14ac:dyDescent="0.2">
      <c r="B6633"/>
      <c r="C6633"/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</row>
    <row r="6634" spans="2:20" x14ac:dyDescent="0.2">
      <c r="B6634"/>
      <c r="C6634"/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</row>
    <row r="6635" spans="2:20" x14ac:dyDescent="0.2">
      <c r="B6635"/>
      <c r="C6635"/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</row>
    <row r="6636" spans="2:20" x14ac:dyDescent="0.2">
      <c r="B6636"/>
      <c r="C6636"/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</row>
    <row r="6637" spans="2:20" x14ac:dyDescent="0.2">
      <c r="B6637"/>
      <c r="C6637"/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</row>
    <row r="6638" spans="2:20" x14ac:dyDescent="0.2">
      <c r="B6638"/>
      <c r="C6638"/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</row>
    <row r="6639" spans="2:20" x14ac:dyDescent="0.2">
      <c r="B6639"/>
      <c r="C6639"/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</row>
    <row r="6640" spans="2:20" x14ac:dyDescent="0.2">
      <c r="B6640"/>
      <c r="C6640"/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</row>
    <row r="6641" spans="2:20" x14ac:dyDescent="0.2">
      <c r="B6641"/>
      <c r="C6641"/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</row>
    <row r="6642" spans="2:20" x14ac:dyDescent="0.2">
      <c r="B6642"/>
      <c r="C6642"/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</row>
    <row r="6643" spans="2:20" x14ac:dyDescent="0.2">
      <c r="B6643"/>
      <c r="C6643"/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</row>
    <row r="6644" spans="2:20" x14ac:dyDescent="0.2">
      <c r="B6644"/>
      <c r="C6644"/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</row>
    <row r="6645" spans="2:20" x14ac:dyDescent="0.2">
      <c r="B6645"/>
      <c r="C6645"/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</row>
    <row r="6646" spans="2:20" x14ac:dyDescent="0.2">
      <c r="B6646"/>
      <c r="C6646"/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</row>
    <row r="6647" spans="2:20" x14ac:dyDescent="0.2">
      <c r="B6647"/>
      <c r="C6647"/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</row>
    <row r="6648" spans="2:20" x14ac:dyDescent="0.2">
      <c r="B6648"/>
      <c r="C6648"/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</row>
    <row r="6649" spans="2:20" x14ac:dyDescent="0.2">
      <c r="B6649"/>
      <c r="C6649"/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</row>
    <row r="6650" spans="2:20" x14ac:dyDescent="0.2">
      <c r="B6650"/>
      <c r="C6650"/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</row>
    <row r="6651" spans="2:20" x14ac:dyDescent="0.2">
      <c r="B6651"/>
      <c r="C6651"/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</row>
    <row r="6652" spans="2:20" x14ac:dyDescent="0.2">
      <c r="B6652"/>
      <c r="C6652"/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</row>
    <row r="6653" spans="2:20" x14ac:dyDescent="0.2">
      <c r="B6653"/>
      <c r="C6653"/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</row>
    <row r="6654" spans="2:20" x14ac:dyDescent="0.2">
      <c r="B6654"/>
      <c r="C6654"/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</row>
    <row r="6655" spans="2:20" x14ac:dyDescent="0.2">
      <c r="B6655"/>
      <c r="C6655"/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</row>
    <row r="6656" spans="2:20" x14ac:dyDescent="0.2">
      <c r="B6656"/>
      <c r="C6656"/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</row>
    <row r="6657" spans="2:20" x14ac:dyDescent="0.2">
      <c r="B6657"/>
      <c r="C6657"/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</row>
    <row r="6658" spans="2:20" x14ac:dyDescent="0.2">
      <c r="B6658"/>
      <c r="C6658"/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</row>
    <row r="6659" spans="2:20" x14ac:dyDescent="0.2">
      <c r="B6659"/>
      <c r="C6659"/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</row>
    <row r="6660" spans="2:20" x14ac:dyDescent="0.2">
      <c r="B6660"/>
      <c r="C6660"/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</row>
    <row r="6661" spans="2:20" x14ac:dyDescent="0.2">
      <c r="B6661"/>
      <c r="C6661"/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</row>
    <row r="6662" spans="2:20" x14ac:dyDescent="0.2">
      <c r="B6662"/>
      <c r="C6662"/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</row>
    <row r="6663" spans="2:20" x14ac:dyDescent="0.2">
      <c r="B6663"/>
      <c r="C6663"/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</row>
    <row r="6664" spans="2:20" x14ac:dyDescent="0.2">
      <c r="B6664"/>
      <c r="C6664"/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</row>
    <row r="6665" spans="2:20" x14ac:dyDescent="0.2">
      <c r="B6665"/>
      <c r="C6665"/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</row>
    <row r="6666" spans="2:20" x14ac:dyDescent="0.2">
      <c r="B6666"/>
      <c r="C6666"/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</row>
    <row r="6667" spans="2:20" x14ac:dyDescent="0.2">
      <c r="B6667"/>
      <c r="C6667"/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</row>
    <row r="6668" spans="2:20" x14ac:dyDescent="0.2">
      <c r="B6668"/>
      <c r="C6668"/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</row>
    <row r="6669" spans="2:20" x14ac:dyDescent="0.2">
      <c r="B6669"/>
      <c r="C6669"/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</row>
    <row r="6670" spans="2:20" x14ac:dyDescent="0.2">
      <c r="B6670"/>
      <c r="C6670"/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</row>
    <row r="6671" spans="2:20" x14ac:dyDescent="0.2">
      <c r="B6671"/>
      <c r="C6671"/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</row>
    <row r="6672" spans="2:20" x14ac:dyDescent="0.2">
      <c r="B6672"/>
      <c r="C6672"/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</row>
    <row r="6673" spans="2:20" x14ac:dyDescent="0.2">
      <c r="B6673"/>
      <c r="C6673"/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</row>
    <row r="6674" spans="2:20" x14ac:dyDescent="0.2">
      <c r="B6674"/>
      <c r="C6674"/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</row>
    <row r="6675" spans="2:20" x14ac:dyDescent="0.2">
      <c r="B6675"/>
      <c r="C6675"/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</row>
    <row r="6676" spans="2:20" x14ac:dyDescent="0.2">
      <c r="B6676"/>
      <c r="C6676"/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</row>
    <row r="6677" spans="2:20" x14ac:dyDescent="0.2">
      <c r="B6677"/>
      <c r="C6677"/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</row>
    <row r="6678" spans="2:20" x14ac:dyDescent="0.2">
      <c r="B6678"/>
      <c r="C6678"/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</row>
    <row r="6679" spans="2:20" x14ac:dyDescent="0.2">
      <c r="B6679"/>
      <c r="C6679"/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</row>
    <row r="6680" spans="2:20" x14ac:dyDescent="0.2">
      <c r="B6680"/>
      <c r="C6680"/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</row>
    <row r="6681" spans="2:20" x14ac:dyDescent="0.2">
      <c r="B6681"/>
      <c r="C6681"/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</row>
    <row r="6682" spans="2:20" x14ac:dyDescent="0.2">
      <c r="B6682"/>
      <c r="C6682"/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</row>
    <row r="6683" spans="2:20" x14ac:dyDescent="0.2">
      <c r="B6683"/>
      <c r="C6683"/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</row>
    <row r="6684" spans="2:20" x14ac:dyDescent="0.2">
      <c r="B6684"/>
      <c r="C6684"/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</row>
    <row r="6685" spans="2:20" x14ac:dyDescent="0.2">
      <c r="B6685"/>
      <c r="C6685"/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</row>
    <row r="6686" spans="2:20" x14ac:dyDescent="0.2">
      <c r="B6686"/>
      <c r="C6686"/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</row>
    <row r="6687" spans="2:20" x14ac:dyDescent="0.2">
      <c r="B6687"/>
      <c r="C6687"/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</row>
    <row r="6688" spans="2:20" x14ac:dyDescent="0.2">
      <c r="B6688"/>
      <c r="C6688"/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</row>
    <row r="6689" spans="2:20" x14ac:dyDescent="0.2">
      <c r="B6689"/>
      <c r="C6689"/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</row>
    <row r="6690" spans="2:20" x14ac:dyDescent="0.2">
      <c r="B6690"/>
      <c r="C6690"/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</row>
    <row r="6691" spans="2:20" x14ac:dyDescent="0.2">
      <c r="B6691"/>
      <c r="C6691"/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</row>
    <row r="6692" spans="2:20" x14ac:dyDescent="0.2">
      <c r="B6692"/>
      <c r="C6692"/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</row>
    <row r="6693" spans="2:20" x14ac:dyDescent="0.2">
      <c r="B6693"/>
      <c r="C6693"/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</row>
    <row r="6694" spans="2:20" x14ac:dyDescent="0.2">
      <c r="B6694"/>
      <c r="C6694"/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</row>
    <row r="6695" spans="2:20" x14ac:dyDescent="0.2">
      <c r="B6695"/>
      <c r="C6695"/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</row>
    <row r="6696" spans="2:20" x14ac:dyDescent="0.2">
      <c r="B6696"/>
      <c r="C6696"/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</row>
    <row r="6697" spans="2:20" x14ac:dyDescent="0.2">
      <c r="B6697"/>
      <c r="C6697"/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</row>
    <row r="6698" spans="2:20" x14ac:dyDescent="0.2">
      <c r="B6698"/>
      <c r="C6698"/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</row>
    <row r="6699" spans="2:20" x14ac:dyDescent="0.2">
      <c r="B6699"/>
      <c r="C6699"/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</row>
    <row r="6700" spans="2:20" x14ac:dyDescent="0.2">
      <c r="B6700"/>
      <c r="C6700"/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</row>
    <row r="6701" spans="2:20" x14ac:dyDescent="0.2">
      <c r="B6701"/>
      <c r="C6701"/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</row>
    <row r="6702" spans="2:20" x14ac:dyDescent="0.2">
      <c r="B6702"/>
      <c r="C6702"/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</row>
    <row r="6703" spans="2:20" x14ac:dyDescent="0.2">
      <c r="B6703"/>
      <c r="C6703"/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</row>
    <row r="6704" spans="2:20" x14ac:dyDescent="0.2">
      <c r="B6704"/>
      <c r="C6704"/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</row>
    <row r="6705" spans="2:20" x14ac:dyDescent="0.2">
      <c r="B6705"/>
      <c r="C6705"/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</row>
    <row r="6706" spans="2:20" x14ac:dyDescent="0.2">
      <c r="B6706"/>
      <c r="C6706"/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</row>
    <row r="6707" spans="2:20" x14ac:dyDescent="0.2">
      <c r="B6707"/>
      <c r="C6707"/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</row>
    <row r="6708" spans="2:20" x14ac:dyDescent="0.2">
      <c r="B6708"/>
      <c r="C6708"/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</row>
    <row r="6709" spans="2:20" x14ac:dyDescent="0.2">
      <c r="B6709"/>
      <c r="C6709"/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</row>
    <row r="6710" spans="2:20" x14ac:dyDescent="0.2">
      <c r="B6710"/>
      <c r="C6710"/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</row>
    <row r="6711" spans="2:20" x14ac:dyDescent="0.2">
      <c r="B6711"/>
      <c r="C6711"/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</row>
    <row r="6712" spans="2:20" x14ac:dyDescent="0.2">
      <c r="B6712"/>
      <c r="C6712"/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</row>
    <row r="6713" spans="2:20" x14ac:dyDescent="0.2">
      <c r="B6713"/>
      <c r="C6713"/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</row>
    <row r="6714" spans="2:20" x14ac:dyDescent="0.2">
      <c r="B6714"/>
      <c r="C6714"/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</row>
    <row r="6715" spans="2:20" x14ac:dyDescent="0.2">
      <c r="B6715"/>
      <c r="C6715"/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</row>
    <row r="6716" spans="2:20" x14ac:dyDescent="0.2">
      <c r="B6716"/>
      <c r="C6716"/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</row>
    <row r="6717" spans="2:20" x14ac:dyDescent="0.2">
      <c r="B6717"/>
      <c r="C6717"/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</row>
    <row r="6718" spans="2:20" x14ac:dyDescent="0.2">
      <c r="B6718"/>
      <c r="C6718"/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</row>
    <row r="6719" spans="2:20" x14ac:dyDescent="0.2">
      <c r="B6719"/>
      <c r="C6719"/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</row>
    <row r="6720" spans="2:20" x14ac:dyDescent="0.2">
      <c r="B6720"/>
      <c r="C6720"/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</row>
    <row r="6721" spans="2:20" x14ac:dyDescent="0.2">
      <c r="B6721"/>
      <c r="C6721"/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</row>
    <row r="6722" spans="2:20" x14ac:dyDescent="0.2">
      <c r="B6722"/>
      <c r="C6722"/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</row>
    <row r="6723" spans="2:20" x14ac:dyDescent="0.2">
      <c r="B6723"/>
      <c r="C6723"/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</row>
    <row r="6724" spans="2:20" x14ac:dyDescent="0.2">
      <c r="B6724"/>
      <c r="C6724"/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</row>
    <row r="6725" spans="2:20" x14ac:dyDescent="0.2">
      <c r="B6725"/>
      <c r="C6725"/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</row>
    <row r="6726" spans="2:20" x14ac:dyDescent="0.2">
      <c r="B6726"/>
      <c r="C6726"/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</row>
    <row r="6727" spans="2:20" x14ac:dyDescent="0.2">
      <c r="B6727"/>
      <c r="C6727"/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</row>
    <row r="6728" spans="2:20" x14ac:dyDescent="0.2">
      <c r="B6728"/>
      <c r="C6728"/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</row>
    <row r="6729" spans="2:20" x14ac:dyDescent="0.2">
      <c r="B6729"/>
      <c r="C6729"/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</row>
    <row r="6730" spans="2:20" x14ac:dyDescent="0.2">
      <c r="B6730"/>
      <c r="C6730"/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</row>
    <row r="6731" spans="2:20" x14ac:dyDescent="0.2">
      <c r="B6731"/>
      <c r="C6731"/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</row>
    <row r="6732" spans="2:20" x14ac:dyDescent="0.2">
      <c r="B6732"/>
      <c r="C6732"/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</row>
    <row r="6733" spans="2:20" x14ac:dyDescent="0.2">
      <c r="B6733"/>
      <c r="C6733"/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</row>
    <row r="6734" spans="2:20" x14ac:dyDescent="0.2">
      <c r="B6734"/>
      <c r="C6734"/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</row>
    <row r="6735" spans="2:20" x14ac:dyDescent="0.2">
      <c r="B6735"/>
      <c r="C6735"/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</row>
    <row r="6736" spans="2:20" x14ac:dyDescent="0.2">
      <c r="B6736"/>
      <c r="C6736"/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</row>
    <row r="6737" spans="2:20" x14ac:dyDescent="0.2">
      <c r="B6737"/>
      <c r="C6737"/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</row>
    <row r="6738" spans="2:20" x14ac:dyDescent="0.2">
      <c r="B6738"/>
      <c r="C6738"/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</row>
    <row r="6739" spans="2:20" x14ac:dyDescent="0.2">
      <c r="B6739"/>
      <c r="C6739"/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</row>
    <row r="6740" spans="2:20" x14ac:dyDescent="0.2">
      <c r="B6740"/>
      <c r="C6740"/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</row>
    <row r="6741" spans="2:20" x14ac:dyDescent="0.2">
      <c r="B6741"/>
      <c r="C6741"/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</row>
    <row r="6742" spans="2:20" x14ac:dyDescent="0.2">
      <c r="B6742"/>
      <c r="C6742"/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</row>
    <row r="6743" spans="2:20" x14ac:dyDescent="0.2">
      <c r="B6743"/>
      <c r="C6743"/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</row>
    <row r="6744" spans="2:20" x14ac:dyDescent="0.2">
      <c r="B6744"/>
      <c r="C6744"/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</row>
    <row r="6745" spans="2:20" x14ac:dyDescent="0.2">
      <c r="B6745"/>
      <c r="C6745"/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</row>
    <row r="6746" spans="2:20" x14ac:dyDescent="0.2">
      <c r="B6746"/>
      <c r="C6746"/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</row>
    <row r="6747" spans="2:20" x14ac:dyDescent="0.2">
      <c r="B6747"/>
      <c r="C6747"/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</row>
    <row r="6748" spans="2:20" x14ac:dyDescent="0.2">
      <c r="B6748"/>
      <c r="C6748"/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</row>
    <row r="6749" spans="2:20" x14ac:dyDescent="0.2">
      <c r="B6749"/>
      <c r="C6749"/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</row>
    <row r="6750" spans="2:20" x14ac:dyDescent="0.2">
      <c r="B6750"/>
      <c r="C6750"/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</row>
    <row r="6751" spans="2:20" x14ac:dyDescent="0.2">
      <c r="B6751"/>
      <c r="C6751"/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</row>
    <row r="6752" spans="2:20" x14ac:dyDescent="0.2">
      <c r="B6752"/>
      <c r="C6752"/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</row>
    <row r="6753" spans="2:20" x14ac:dyDescent="0.2">
      <c r="B6753"/>
      <c r="C6753"/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</row>
    <row r="6754" spans="2:20" x14ac:dyDescent="0.2">
      <c r="B6754"/>
      <c r="C6754"/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</row>
    <row r="6755" spans="2:20" x14ac:dyDescent="0.2">
      <c r="B6755"/>
      <c r="C6755"/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</row>
    <row r="6756" spans="2:20" x14ac:dyDescent="0.2">
      <c r="B6756"/>
      <c r="C6756"/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</row>
    <row r="6757" spans="2:20" x14ac:dyDescent="0.2">
      <c r="B6757"/>
      <c r="C6757"/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</row>
    <row r="6758" spans="2:20" x14ac:dyDescent="0.2">
      <c r="B6758"/>
      <c r="C6758"/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</row>
    <row r="6759" spans="2:20" x14ac:dyDescent="0.2">
      <c r="B6759"/>
      <c r="C6759"/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</row>
    <row r="6760" spans="2:20" x14ac:dyDescent="0.2">
      <c r="B6760"/>
      <c r="C6760"/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</row>
    <row r="6761" spans="2:20" x14ac:dyDescent="0.2">
      <c r="B6761"/>
      <c r="C6761"/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</row>
    <row r="6762" spans="2:20" x14ac:dyDescent="0.2">
      <c r="B6762"/>
      <c r="C6762"/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</row>
    <row r="6763" spans="2:20" x14ac:dyDescent="0.2">
      <c r="B6763"/>
      <c r="C6763"/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</row>
    <row r="6764" spans="2:20" x14ac:dyDescent="0.2">
      <c r="B6764"/>
      <c r="C6764"/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</row>
    <row r="6765" spans="2:20" x14ac:dyDescent="0.2">
      <c r="B6765"/>
      <c r="C6765"/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</row>
    <row r="6766" spans="2:20" x14ac:dyDescent="0.2">
      <c r="B6766"/>
      <c r="C6766"/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</row>
    <row r="6767" spans="2:20" x14ac:dyDescent="0.2">
      <c r="B6767"/>
      <c r="C6767"/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</row>
    <row r="6768" spans="2:20" x14ac:dyDescent="0.2">
      <c r="B6768"/>
      <c r="C6768"/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</row>
    <row r="6769" spans="2:20" x14ac:dyDescent="0.2">
      <c r="B6769"/>
      <c r="C6769"/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</row>
    <row r="6770" spans="2:20" x14ac:dyDescent="0.2">
      <c r="B6770"/>
      <c r="C6770"/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</row>
    <row r="6771" spans="2:20" x14ac:dyDescent="0.2">
      <c r="B6771"/>
      <c r="C6771"/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</row>
    <row r="6772" spans="2:20" x14ac:dyDescent="0.2">
      <c r="B6772"/>
      <c r="C6772"/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</row>
    <row r="6773" spans="2:20" x14ac:dyDescent="0.2">
      <c r="B6773"/>
      <c r="C6773"/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</row>
    <row r="6774" spans="2:20" x14ac:dyDescent="0.2">
      <c r="B6774"/>
      <c r="C6774"/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</row>
    <row r="6775" spans="2:20" x14ac:dyDescent="0.2">
      <c r="B6775"/>
      <c r="C6775"/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</row>
    <row r="6776" spans="2:20" x14ac:dyDescent="0.2">
      <c r="B6776"/>
      <c r="C6776"/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</row>
    <row r="6777" spans="2:20" x14ac:dyDescent="0.2">
      <c r="B6777"/>
      <c r="C6777"/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</row>
    <row r="6778" spans="2:20" x14ac:dyDescent="0.2">
      <c r="B6778"/>
      <c r="C6778"/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</row>
    <row r="6779" spans="2:20" x14ac:dyDescent="0.2">
      <c r="B6779"/>
      <c r="C6779"/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</row>
    <row r="6780" spans="2:20" x14ac:dyDescent="0.2">
      <c r="B6780"/>
      <c r="C6780"/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</row>
    <row r="6781" spans="2:20" x14ac:dyDescent="0.2">
      <c r="B6781"/>
      <c r="C6781"/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</row>
    <row r="6782" spans="2:20" x14ac:dyDescent="0.2">
      <c r="B6782"/>
      <c r="C6782"/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</row>
    <row r="6783" spans="2:20" x14ac:dyDescent="0.2">
      <c r="B6783"/>
      <c r="C6783"/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</row>
    <row r="6784" spans="2:20" x14ac:dyDescent="0.2">
      <c r="B6784"/>
      <c r="C6784"/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</row>
    <row r="6785" spans="2:20" x14ac:dyDescent="0.2">
      <c r="B6785"/>
      <c r="C6785"/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</row>
    <row r="6786" spans="2:20" x14ac:dyDescent="0.2">
      <c r="B6786"/>
      <c r="C6786"/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</row>
    <row r="6787" spans="2:20" x14ac:dyDescent="0.2">
      <c r="B6787"/>
      <c r="C6787"/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</row>
    <row r="6788" spans="2:20" x14ac:dyDescent="0.2">
      <c r="B6788"/>
      <c r="C6788"/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</row>
    <row r="6789" spans="2:20" x14ac:dyDescent="0.2">
      <c r="B6789"/>
      <c r="C6789"/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</row>
    <row r="6790" spans="2:20" x14ac:dyDescent="0.2">
      <c r="B6790"/>
      <c r="C6790"/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</row>
    <row r="6791" spans="2:20" x14ac:dyDescent="0.2">
      <c r="B6791"/>
      <c r="C6791"/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</row>
    <row r="6792" spans="2:20" x14ac:dyDescent="0.2">
      <c r="B6792"/>
      <c r="C6792"/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</row>
    <row r="6793" spans="2:20" x14ac:dyDescent="0.2">
      <c r="B6793"/>
      <c r="C6793"/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</row>
    <row r="6794" spans="2:20" x14ac:dyDescent="0.2">
      <c r="B6794"/>
      <c r="C6794"/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</row>
    <row r="6795" spans="2:20" x14ac:dyDescent="0.2">
      <c r="B6795"/>
      <c r="C6795"/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</row>
    <row r="6796" spans="2:20" x14ac:dyDescent="0.2">
      <c r="B6796"/>
      <c r="C6796"/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</row>
    <row r="6797" spans="2:20" x14ac:dyDescent="0.2">
      <c r="B6797"/>
      <c r="C6797"/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</row>
    <row r="6798" spans="2:20" x14ac:dyDescent="0.2">
      <c r="B6798"/>
      <c r="C6798"/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</row>
    <row r="6799" spans="2:20" x14ac:dyDescent="0.2">
      <c r="B6799"/>
      <c r="C6799"/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</row>
    <row r="6800" spans="2:20" x14ac:dyDescent="0.2">
      <c r="B6800"/>
      <c r="C6800"/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</row>
    <row r="6801" spans="2:20" x14ac:dyDescent="0.2">
      <c r="B6801"/>
      <c r="C6801"/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</row>
    <row r="6802" spans="2:20" x14ac:dyDescent="0.2">
      <c r="B6802"/>
      <c r="C6802"/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</row>
    <row r="6803" spans="2:20" x14ac:dyDescent="0.2">
      <c r="B6803"/>
      <c r="C6803"/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</row>
    <row r="6804" spans="2:20" x14ac:dyDescent="0.2">
      <c r="B6804"/>
      <c r="C6804"/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</row>
    <row r="6805" spans="2:20" x14ac:dyDescent="0.2">
      <c r="B6805"/>
      <c r="C6805"/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</row>
    <row r="6806" spans="2:20" x14ac:dyDescent="0.2">
      <c r="B6806"/>
      <c r="C6806"/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</row>
    <row r="6807" spans="2:20" x14ac:dyDescent="0.2">
      <c r="B6807"/>
      <c r="C6807"/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</row>
    <row r="6808" spans="2:20" x14ac:dyDescent="0.2">
      <c r="B6808"/>
      <c r="C6808"/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</row>
    <row r="6809" spans="2:20" x14ac:dyDescent="0.2">
      <c r="B6809"/>
      <c r="C6809"/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</row>
    <row r="6810" spans="2:20" x14ac:dyDescent="0.2">
      <c r="B6810"/>
      <c r="C6810"/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</row>
    <row r="6811" spans="2:20" x14ac:dyDescent="0.2">
      <c r="B6811"/>
      <c r="C6811"/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</row>
    <row r="6812" spans="2:20" x14ac:dyDescent="0.2">
      <c r="B6812"/>
      <c r="C6812"/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</row>
    <row r="6813" spans="2:20" x14ac:dyDescent="0.2">
      <c r="B6813"/>
      <c r="C6813"/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</row>
    <row r="6814" spans="2:20" x14ac:dyDescent="0.2">
      <c r="B6814"/>
      <c r="C6814"/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</row>
    <row r="6815" spans="2:20" x14ac:dyDescent="0.2">
      <c r="B6815"/>
      <c r="C6815"/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</row>
    <row r="6816" spans="2:20" x14ac:dyDescent="0.2">
      <c r="B6816"/>
      <c r="C6816"/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</row>
    <row r="6817" spans="2:20" x14ac:dyDescent="0.2">
      <c r="B6817"/>
      <c r="C6817"/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</row>
    <row r="6818" spans="2:20" x14ac:dyDescent="0.2">
      <c r="B6818"/>
      <c r="C6818"/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</row>
    <row r="6819" spans="2:20" x14ac:dyDescent="0.2">
      <c r="B6819"/>
      <c r="C6819"/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</row>
    <row r="6820" spans="2:20" x14ac:dyDescent="0.2">
      <c r="B6820"/>
      <c r="C6820"/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</row>
    <row r="6821" spans="2:20" x14ac:dyDescent="0.2">
      <c r="B6821"/>
      <c r="C6821"/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</row>
    <row r="6822" spans="2:20" x14ac:dyDescent="0.2">
      <c r="B6822"/>
      <c r="C6822"/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</row>
    <row r="6823" spans="2:20" x14ac:dyDescent="0.2">
      <c r="B6823"/>
      <c r="C6823"/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</row>
    <row r="6824" spans="2:20" x14ac:dyDescent="0.2">
      <c r="B6824"/>
      <c r="C6824"/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</row>
    <row r="6825" spans="2:20" x14ac:dyDescent="0.2">
      <c r="B6825"/>
      <c r="C6825"/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</row>
    <row r="6826" spans="2:20" x14ac:dyDescent="0.2">
      <c r="B6826"/>
      <c r="C6826"/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</row>
    <row r="6827" spans="2:20" x14ac:dyDescent="0.2">
      <c r="B6827"/>
      <c r="C6827"/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</row>
    <row r="6828" spans="2:20" x14ac:dyDescent="0.2">
      <c r="B6828"/>
      <c r="C6828"/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</row>
    <row r="6829" spans="2:20" x14ac:dyDescent="0.2">
      <c r="B6829"/>
      <c r="C6829"/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</row>
    <row r="6830" spans="2:20" x14ac:dyDescent="0.2">
      <c r="B6830"/>
      <c r="C6830"/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</row>
    <row r="6831" spans="2:20" x14ac:dyDescent="0.2">
      <c r="B6831"/>
      <c r="C6831"/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</row>
    <row r="6832" spans="2:20" x14ac:dyDescent="0.2">
      <c r="B6832"/>
      <c r="C6832"/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</row>
    <row r="6833" spans="2:20" x14ac:dyDescent="0.2">
      <c r="B6833"/>
      <c r="C6833"/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</row>
    <row r="6834" spans="2:20" x14ac:dyDescent="0.2">
      <c r="B6834"/>
      <c r="C6834"/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</row>
    <row r="6835" spans="2:20" x14ac:dyDescent="0.2">
      <c r="B6835"/>
      <c r="C6835"/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</row>
    <row r="6836" spans="2:20" x14ac:dyDescent="0.2">
      <c r="B6836"/>
      <c r="C6836"/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</row>
    <row r="6837" spans="2:20" x14ac:dyDescent="0.2">
      <c r="B6837"/>
      <c r="C6837"/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</row>
    <row r="6838" spans="2:20" x14ac:dyDescent="0.2">
      <c r="B6838"/>
      <c r="C6838"/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</row>
    <row r="6839" spans="2:20" x14ac:dyDescent="0.2">
      <c r="B6839"/>
      <c r="C6839"/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</row>
    <row r="6840" spans="2:20" x14ac:dyDescent="0.2">
      <c r="B6840"/>
      <c r="C6840"/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</row>
    <row r="6841" spans="2:20" x14ac:dyDescent="0.2">
      <c r="B6841"/>
      <c r="C6841"/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</row>
    <row r="6842" spans="2:20" x14ac:dyDescent="0.2">
      <c r="B6842"/>
      <c r="C6842"/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</row>
    <row r="6843" spans="2:20" x14ac:dyDescent="0.2">
      <c r="B6843"/>
      <c r="C6843"/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</row>
    <row r="6844" spans="2:20" x14ac:dyDescent="0.2">
      <c r="B6844"/>
      <c r="C6844"/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</row>
    <row r="6845" spans="2:20" x14ac:dyDescent="0.2">
      <c r="B6845"/>
      <c r="C6845"/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</row>
    <row r="6846" spans="2:20" x14ac:dyDescent="0.2">
      <c r="B6846"/>
      <c r="C6846"/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</row>
    <row r="6847" spans="2:20" x14ac:dyDescent="0.2">
      <c r="B6847"/>
      <c r="C6847"/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</row>
    <row r="6848" spans="2:20" x14ac:dyDescent="0.2">
      <c r="B6848"/>
      <c r="C6848"/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</row>
    <row r="6849" spans="2:20" x14ac:dyDescent="0.2">
      <c r="B6849"/>
      <c r="C6849"/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</row>
    <row r="6850" spans="2:20" x14ac:dyDescent="0.2">
      <c r="B6850"/>
      <c r="C6850"/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</row>
    <row r="6851" spans="2:20" x14ac:dyDescent="0.2">
      <c r="B6851"/>
      <c r="C6851"/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</row>
    <row r="6852" spans="2:20" x14ac:dyDescent="0.2">
      <c r="B6852"/>
      <c r="C6852"/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</row>
    <row r="6853" spans="2:20" x14ac:dyDescent="0.2">
      <c r="B6853"/>
      <c r="C6853"/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</row>
    <row r="6854" spans="2:20" x14ac:dyDescent="0.2">
      <c r="B6854"/>
      <c r="C6854"/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</row>
    <row r="6855" spans="2:20" x14ac:dyDescent="0.2">
      <c r="B6855"/>
      <c r="C6855"/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</row>
    <row r="6856" spans="2:20" x14ac:dyDescent="0.2">
      <c r="B6856"/>
      <c r="C6856"/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</row>
    <row r="6857" spans="2:20" x14ac:dyDescent="0.2">
      <c r="B6857"/>
      <c r="C6857"/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</row>
    <row r="6858" spans="2:20" x14ac:dyDescent="0.2">
      <c r="B6858"/>
      <c r="C6858"/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</row>
    <row r="6859" spans="2:20" x14ac:dyDescent="0.2">
      <c r="B6859"/>
      <c r="C6859"/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</row>
    <row r="6860" spans="2:20" x14ac:dyDescent="0.2">
      <c r="B6860"/>
      <c r="C6860"/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</row>
    <row r="6861" spans="2:20" x14ac:dyDescent="0.2">
      <c r="B6861"/>
      <c r="C6861"/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</row>
    <row r="6862" spans="2:20" x14ac:dyDescent="0.2">
      <c r="B6862"/>
      <c r="C6862"/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</row>
    <row r="6863" spans="2:20" x14ac:dyDescent="0.2">
      <c r="B6863"/>
      <c r="C6863"/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</row>
    <row r="6864" spans="2:20" x14ac:dyDescent="0.2">
      <c r="B6864"/>
      <c r="C6864"/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</row>
    <row r="6865" spans="2:20" x14ac:dyDescent="0.2">
      <c r="B6865"/>
      <c r="C6865"/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</row>
    <row r="6866" spans="2:20" x14ac:dyDescent="0.2">
      <c r="B6866"/>
      <c r="C6866"/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</row>
    <row r="6867" spans="2:20" x14ac:dyDescent="0.2">
      <c r="B6867"/>
      <c r="C6867"/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</row>
    <row r="6868" spans="2:20" x14ac:dyDescent="0.2">
      <c r="B6868"/>
      <c r="C6868"/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</row>
    <row r="6869" spans="2:20" x14ac:dyDescent="0.2">
      <c r="B6869"/>
      <c r="C6869"/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</row>
    <row r="6870" spans="2:20" x14ac:dyDescent="0.2">
      <c r="B6870"/>
      <c r="C6870"/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</row>
    <row r="6871" spans="2:20" x14ac:dyDescent="0.2">
      <c r="B6871"/>
      <c r="C6871"/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</row>
    <row r="6872" spans="2:20" x14ac:dyDescent="0.2">
      <c r="B6872"/>
      <c r="C6872"/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</row>
    <row r="6873" spans="2:20" x14ac:dyDescent="0.2">
      <c r="B6873"/>
      <c r="C6873"/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</row>
    <row r="6874" spans="2:20" x14ac:dyDescent="0.2">
      <c r="B6874"/>
      <c r="C6874"/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</row>
    <row r="6875" spans="2:20" x14ac:dyDescent="0.2">
      <c r="B6875"/>
      <c r="C6875"/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</row>
    <row r="6876" spans="2:20" x14ac:dyDescent="0.2">
      <c r="B6876"/>
      <c r="C6876"/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</row>
    <row r="6877" spans="2:20" x14ac:dyDescent="0.2">
      <c r="B6877"/>
      <c r="C6877"/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</row>
    <row r="6878" spans="2:20" x14ac:dyDescent="0.2">
      <c r="B6878"/>
      <c r="C6878"/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</row>
    <row r="6879" spans="2:20" x14ac:dyDescent="0.2">
      <c r="B6879"/>
      <c r="C6879"/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</row>
    <row r="6880" spans="2:20" x14ac:dyDescent="0.2">
      <c r="B6880"/>
      <c r="C6880"/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</row>
    <row r="6881" spans="2:20" x14ac:dyDescent="0.2">
      <c r="B6881"/>
      <c r="C6881"/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</row>
    <row r="6882" spans="2:20" x14ac:dyDescent="0.2">
      <c r="B6882"/>
      <c r="C6882"/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</row>
    <row r="6883" spans="2:20" x14ac:dyDescent="0.2">
      <c r="B6883"/>
      <c r="C6883"/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</row>
    <row r="6884" spans="2:20" x14ac:dyDescent="0.2">
      <c r="B6884"/>
      <c r="C6884"/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</row>
    <row r="6885" spans="2:20" x14ac:dyDescent="0.2">
      <c r="B6885"/>
      <c r="C6885"/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</row>
    <row r="6886" spans="2:20" x14ac:dyDescent="0.2">
      <c r="B6886"/>
      <c r="C6886"/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</row>
    <row r="6887" spans="2:20" x14ac:dyDescent="0.2">
      <c r="B6887"/>
      <c r="C6887"/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</row>
    <row r="6888" spans="2:20" x14ac:dyDescent="0.2">
      <c r="B6888"/>
      <c r="C6888"/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</row>
    <row r="6889" spans="2:20" x14ac:dyDescent="0.2">
      <c r="B6889"/>
      <c r="C6889"/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</row>
    <row r="6890" spans="2:20" x14ac:dyDescent="0.2">
      <c r="B6890"/>
      <c r="C6890"/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</row>
    <row r="6891" spans="2:20" x14ac:dyDescent="0.2">
      <c r="B6891"/>
      <c r="C6891"/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</row>
    <row r="6892" spans="2:20" x14ac:dyDescent="0.2">
      <c r="B6892"/>
      <c r="C6892"/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</row>
    <row r="6893" spans="2:20" x14ac:dyDescent="0.2">
      <c r="B6893"/>
      <c r="C6893"/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</row>
    <row r="6894" spans="2:20" x14ac:dyDescent="0.2">
      <c r="B6894"/>
      <c r="C6894"/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</row>
    <row r="6895" spans="2:20" x14ac:dyDescent="0.2">
      <c r="B6895"/>
      <c r="C6895"/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</row>
    <row r="6896" spans="2:20" x14ac:dyDescent="0.2">
      <c r="B6896"/>
      <c r="C6896"/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</row>
    <row r="6897" spans="2:20" x14ac:dyDescent="0.2">
      <c r="B6897"/>
      <c r="C6897"/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</row>
    <row r="6898" spans="2:20" x14ac:dyDescent="0.2">
      <c r="B6898"/>
      <c r="C6898"/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</row>
    <row r="6899" spans="2:20" x14ac:dyDescent="0.2">
      <c r="B6899"/>
      <c r="C6899"/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</row>
    <row r="6900" spans="2:20" x14ac:dyDescent="0.2">
      <c r="B6900"/>
      <c r="C6900"/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</row>
    <row r="6901" spans="2:20" x14ac:dyDescent="0.2">
      <c r="B6901"/>
      <c r="C6901"/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</row>
    <row r="6902" spans="2:20" x14ac:dyDescent="0.2">
      <c r="B6902"/>
      <c r="C6902"/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</row>
    <row r="6903" spans="2:20" x14ac:dyDescent="0.2">
      <c r="B6903"/>
      <c r="C6903"/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</row>
    <row r="6904" spans="2:20" x14ac:dyDescent="0.2">
      <c r="B6904"/>
      <c r="C6904"/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</row>
    <row r="6905" spans="2:20" x14ac:dyDescent="0.2">
      <c r="B6905"/>
      <c r="C6905"/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</row>
    <row r="6906" spans="2:20" x14ac:dyDescent="0.2">
      <c r="B6906"/>
      <c r="C6906"/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</row>
    <row r="6907" spans="2:20" x14ac:dyDescent="0.2">
      <c r="B6907"/>
      <c r="C6907"/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</row>
    <row r="6908" spans="2:20" x14ac:dyDescent="0.2">
      <c r="B6908"/>
      <c r="C6908"/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</row>
    <row r="6909" spans="2:20" x14ac:dyDescent="0.2">
      <c r="B6909"/>
      <c r="C6909"/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</row>
    <row r="6910" spans="2:20" x14ac:dyDescent="0.2">
      <c r="B6910"/>
      <c r="C6910"/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</row>
    <row r="6911" spans="2:20" x14ac:dyDescent="0.2">
      <c r="B6911"/>
      <c r="C6911"/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</row>
    <row r="6912" spans="2:20" x14ac:dyDescent="0.2">
      <c r="B6912"/>
      <c r="C6912"/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</row>
    <row r="6913" spans="2:20" x14ac:dyDescent="0.2">
      <c r="B6913"/>
      <c r="C6913"/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</row>
    <row r="6914" spans="2:20" x14ac:dyDescent="0.2">
      <c r="B6914"/>
      <c r="C6914"/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</row>
    <row r="6915" spans="2:20" x14ac:dyDescent="0.2">
      <c r="B6915"/>
      <c r="C6915"/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</row>
    <row r="6916" spans="2:20" x14ac:dyDescent="0.2">
      <c r="B6916"/>
      <c r="C6916"/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</row>
    <row r="6917" spans="2:20" x14ac:dyDescent="0.2">
      <c r="B6917"/>
      <c r="C6917"/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</row>
    <row r="6918" spans="2:20" x14ac:dyDescent="0.2">
      <c r="B6918"/>
      <c r="C6918"/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</row>
    <row r="6919" spans="2:20" x14ac:dyDescent="0.2">
      <c r="B6919"/>
      <c r="C6919"/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</row>
    <row r="6920" spans="2:20" x14ac:dyDescent="0.2">
      <c r="B6920"/>
      <c r="C6920"/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</row>
    <row r="6921" spans="2:20" x14ac:dyDescent="0.2">
      <c r="B6921"/>
      <c r="C6921"/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</row>
    <row r="6922" spans="2:20" x14ac:dyDescent="0.2">
      <c r="B6922"/>
      <c r="C6922"/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</row>
    <row r="6923" spans="2:20" x14ac:dyDescent="0.2">
      <c r="B6923"/>
      <c r="C6923"/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</row>
    <row r="6924" spans="2:20" x14ac:dyDescent="0.2">
      <c r="B6924"/>
      <c r="C6924"/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</row>
    <row r="6925" spans="2:20" x14ac:dyDescent="0.2">
      <c r="B6925"/>
      <c r="C6925"/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</row>
    <row r="6926" spans="2:20" x14ac:dyDescent="0.2">
      <c r="B6926"/>
      <c r="C6926"/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</row>
    <row r="6927" spans="2:20" x14ac:dyDescent="0.2">
      <c r="B6927"/>
      <c r="C6927"/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</row>
    <row r="6928" spans="2:20" x14ac:dyDescent="0.2">
      <c r="B6928"/>
      <c r="C6928"/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</row>
    <row r="6929" spans="2:20" x14ac:dyDescent="0.2">
      <c r="B6929"/>
      <c r="C6929"/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</row>
    <row r="6930" spans="2:20" x14ac:dyDescent="0.2">
      <c r="B6930"/>
      <c r="C6930"/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</row>
    <row r="6931" spans="2:20" x14ac:dyDescent="0.2">
      <c r="B6931"/>
      <c r="C6931"/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</row>
    <row r="6932" spans="2:20" x14ac:dyDescent="0.2">
      <c r="B6932"/>
      <c r="C6932"/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</row>
    <row r="6933" spans="2:20" x14ac:dyDescent="0.2">
      <c r="B6933"/>
      <c r="C6933"/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</row>
    <row r="6934" spans="2:20" x14ac:dyDescent="0.2">
      <c r="B6934"/>
      <c r="C6934"/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</row>
    <row r="6935" spans="2:20" x14ac:dyDescent="0.2">
      <c r="B6935"/>
      <c r="C6935"/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</row>
    <row r="6936" spans="2:20" x14ac:dyDescent="0.2">
      <c r="B6936"/>
      <c r="C6936"/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</row>
    <row r="6937" spans="2:20" x14ac:dyDescent="0.2">
      <c r="B6937"/>
      <c r="C6937"/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</row>
    <row r="6938" spans="2:20" x14ac:dyDescent="0.2">
      <c r="B6938"/>
      <c r="C6938"/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</row>
    <row r="6939" spans="2:20" x14ac:dyDescent="0.2">
      <c r="B6939"/>
      <c r="C6939"/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</row>
    <row r="6940" spans="2:20" x14ac:dyDescent="0.2">
      <c r="B6940"/>
      <c r="C6940"/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</row>
    <row r="6941" spans="2:20" x14ac:dyDescent="0.2">
      <c r="B6941"/>
      <c r="C6941"/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</row>
    <row r="6942" spans="2:20" x14ac:dyDescent="0.2">
      <c r="B6942"/>
      <c r="C6942"/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</row>
    <row r="6943" spans="2:20" x14ac:dyDescent="0.2">
      <c r="B6943"/>
      <c r="C6943"/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</row>
    <row r="6944" spans="2:20" x14ac:dyDescent="0.2">
      <c r="B6944"/>
      <c r="C6944"/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</row>
    <row r="6945" spans="2:20" x14ac:dyDescent="0.2">
      <c r="B6945"/>
      <c r="C6945"/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</row>
    <row r="6946" spans="2:20" x14ac:dyDescent="0.2">
      <c r="B6946"/>
      <c r="C6946"/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</row>
    <row r="6947" spans="2:20" x14ac:dyDescent="0.2">
      <c r="B6947"/>
      <c r="C6947"/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</row>
    <row r="6948" spans="2:20" x14ac:dyDescent="0.2">
      <c r="B6948"/>
      <c r="C6948"/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</row>
    <row r="6949" spans="2:20" x14ac:dyDescent="0.2">
      <c r="B6949"/>
      <c r="C6949"/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</row>
    <row r="6950" spans="2:20" x14ac:dyDescent="0.2">
      <c r="B6950"/>
      <c r="C6950"/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</row>
    <row r="6951" spans="2:20" x14ac:dyDescent="0.2">
      <c r="B6951"/>
      <c r="C6951"/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</row>
    <row r="6952" spans="2:20" x14ac:dyDescent="0.2">
      <c r="B6952"/>
      <c r="C6952"/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</row>
    <row r="6953" spans="2:20" x14ac:dyDescent="0.2">
      <c r="B6953"/>
      <c r="C6953"/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</row>
    <row r="6954" spans="2:20" x14ac:dyDescent="0.2">
      <c r="B6954"/>
      <c r="C6954"/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</row>
    <row r="6955" spans="2:20" x14ac:dyDescent="0.2">
      <c r="B6955"/>
      <c r="C6955"/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</row>
    <row r="6956" spans="2:20" x14ac:dyDescent="0.2">
      <c r="B6956"/>
      <c r="C6956"/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</row>
    <row r="6957" spans="2:20" x14ac:dyDescent="0.2">
      <c r="B6957"/>
      <c r="C6957"/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</row>
    <row r="6958" spans="2:20" x14ac:dyDescent="0.2">
      <c r="B6958"/>
      <c r="C6958"/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</row>
    <row r="6959" spans="2:20" x14ac:dyDescent="0.2">
      <c r="B6959"/>
      <c r="C6959"/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</row>
    <row r="6960" spans="2:20" x14ac:dyDescent="0.2">
      <c r="B6960"/>
      <c r="C6960"/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</row>
    <row r="6961" spans="2:20" x14ac:dyDescent="0.2">
      <c r="B6961"/>
      <c r="C6961"/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</row>
    <row r="6962" spans="2:20" x14ac:dyDescent="0.2">
      <c r="B6962"/>
      <c r="C6962"/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</row>
    <row r="6963" spans="2:20" x14ac:dyDescent="0.2">
      <c r="B6963"/>
      <c r="C6963"/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</row>
    <row r="6964" spans="2:20" x14ac:dyDescent="0.2">
      <c r="B6964"/>
      <c r="C6964"/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</row>
    <row r="6965" spans="2:20" x14ac:dyDescent="0.2">
      <c r="B6965"/>
      <c r="C6965"/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</row>
    <row r="6966" spans="2:20" x14ac:dyDescent="0.2">
      <c r="B6966"/>
      <c r="C6966"/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</row>
    <row r="6967" spans="2:20" x14ac:dyDescent="0.2">
      <c r="B6967"/>
      <c r="C6967"/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</row>
    <row r="6968" spans="2:20" x14ac:dyDescent="0.2">
      <c r="B6968"/>
      <c r="C6968"/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</row>
    <row r="6969" spans="2:20" x14ac:dyDescent="0.2">
      <c r="B6969"/>
      <c r="C6969"/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</row>
    <row r="6970" spans="2:20" x14ac:dyDescent="0.2">
      <c r="B6970"/>
      <c r="C6970"/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</row>
    <row r="6971" spans="2:20" x14ac:dyDescent="0.2">
      <c r="B6971"/>
      <c r="C6971"/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</row>
    <row r="6972" spans="2:20" x14ac:dyDescent="0.2">
      <c r="B6972"/>
      <c r="C6972"/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</row>
    <row r="6973" spans="2:20" x14ac:dyDescent="0.2">
      <c r="B6973"/>
      <c r="C6973"/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</row>
    <row r="6974" spans="2:20" x14ac:dyDescent="0.2">
      <c r="B6974"/>
      <c r="C6974"/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</row>
    <row r="6975" spans="2:20" x14ac:dyDescent="0.2">
      <c r="B6975"/>
      <c r="C6975"/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</row>
    <row r="6976" spans="2:20" x14ac:dyDescent="0.2">
      <c r="B6976"/>
      <c r="C6976"/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</row>
    <row r="6977" spans="2:20" x14ac:dyDescent="0.2">
      <c r="B6977"/>
      <c r="C6977"/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</row>
    <row r="6978" spans="2:20" x14ac:dyDescent="0.2">
      <c r="B6978"/>
      <c r="C6978"/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</row>
    <row r="6979" spans="2:20" x14ac:dyDescent="0.2">
      <c r="B6979"/>
      <c r="C6979"/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</row>
    <row r="6980" spans="2:20" x14ac:dyDescent="0.2">
      <c r="B6980"/>
      <c r="C6980"/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</row>
    <row r="6981" spans="2:20" x14ac:dyDescent="0.2">
      <c r="B6981"/>
      <c r="C6981"/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</row>
    <row r="6982" spans="2:20" x14ac:dyDescent="0.2">
      <c r="B6982"/>
      <c r="C6982"/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</row>
    <row r="6983" spans="2:20" x14ac:dyDescent="0.2">
      <c r="B6983"/>
      <c r="C6983"/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</row>
    <row r="6984" spans="2:20" x14ac:dyDescent="0.2">
      <c r="B6984"/>
      <c r="C6984"/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</row>
    <row r="6985" spans="2:20" x14ac:dyDescent="0.2">
      <c r="B6985"/>
      <c r="C6985"/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</row>
    <row r="6986" spans="2:20" x14ac:dyDescent="0.2">
      <c r="B6986"/>
      <c r="C6986"/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</row>
    <row r="6987" spans="2:20" x14ac:dyDescent="0.2">
      <c r="B6987"/>
      <c r="C6987"/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</row>
    <row r="6988" spans="2:20" x14ac:dyDescent="0.2">
      <c r="B6988"/>
      <c r="C6988"/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</row>
    <row r="6989" spans="2:20" x14ac:dyDescent="0.2">
      <c r="B6989"/>
      <c r="C6989"/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</row>
    <row r="6990" spans="2:20" x14ac:dyDescent="0.2">
      <c r="B6990"/>
      <c r="C6990"/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</row>
    <row r="6991" spans="2:20" x14ac:dyDescent="0.2">
      <c r="B6991"/>
      <c r="C6991"/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</row>
    <row r="6992" spans="2:20" x14ac:dyDescent="0.2">
      <c r="B6992"/>
      <c r="C6992"/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</row>
    <row r="6993" spans="2:20" x14ac:dyDescent="0.2">
      <c r="B6993"/>
      <c r="C6993"/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</row>
    <row r="6994" spans="2:20" x14ac:dyDescent="0.2">
      <c r="B6994"/>
      <c r="C6994"/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</row>
    <row r="6995" spans="2:20" x14ac:dyDescent="0.2">
      <c r="B6995"/>
      <c r="C6995"/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</row>
    <row r="6996" spans="2:20" x14ac:dyDescent="0.2">
      <c r="B6996"/>
      <c r="C6996"/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</row>
    <row r="6997" spans="2:20" x14ac:dyDescent="0.2">
      <c r="B6997"/>
      <c r="C6997"/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</row>
    <row r="6998" spans="2:20" x14ac:dyDescent="0.2">
      <c r="B6998"/>
      <c r="C6998"/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</row>
    <row r="6999" spans="2:20" x14ac:dyDescent="0.2">
      <c r="B6999"/>
      <c r="C6999"/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</row>
    <row r="7000" spans="2:20" x14ac:dyDescent="0.2">
      <c r="B7000"/>
      <c r="C7000"/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</row>
    <row r="7001" spans="2:20" x14ac:dyDescent="0.2">
      <c r="B7001"/>
      <c r="C7001"/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</row>
    <row r="7002" spans="2:20" x14ac:dyDescent="0.2">
      <c r="B7002"/>
      <c r="C7002"/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</row>
    <row r="7003" spans="2:20" x14ac:dyDescent="0.2">
      <c r="B7003"/>
      <c r="C7003"/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</row>
    <row r="7004" spans="2:20" x14ac:dyDescent="0.2">
      <c r="B7004"/>
      <c r="C7004"/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</row>
    <row r="7005" spans="2:20" x14ac:dyDescent="0.2">
      <c r="B7005"/>
      <c r="C7005"/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</row>
    <row r="7006" spans="2:20" x14ac:dyDescent="0.2">
      <c r="B7006"/>
      <c r="C7006"/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</row>
    <row r="7007" spans="2:20" x14ac:dyDescent="0.2">
      <c r="B7007"/>
      <c r="C7007"/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</row>
    <row r="7008" spans="2:20" x14ac:dyDescent="0.2">
      <c r="B7008"/>
      <c r="C7008"/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</row>
    <row r="7009" spans="2:20" x14ac:dyDescent="0.2">
      <c r="B7009"/>
      <c r="C7009"/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</row>
    <row r="7010" spans="2:20" x14ac:dyDescent="0.2">
      <c r="B7010"/>
      <c r="C7010"/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</row>
    <row r="7011" spans="2:20" x14ac:dyDescent="0.2">
      <c r="B7011"/>
      <c r="C7011"/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</row>
    <row r="7012" spans="2:20" x14ac:dyDescent="0.2">
      <c r="B7012"/>
      <c r="C7012"/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</row>
    <row r="7013" spans="2:20" x14ac:dyDescent="0.2">
      <c r="B7013"/>
      <c r="C7013"/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</row>
    <row r="7014" spans="2:20" x14ac:dyDescent="0.2">
      <c r="B7014"/>
      <c r="C7014"/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</row>
    <row r="7015" spans="2:20" x14ac:dyDescent="0.2">
      <c r="B7015"/>
      <c r="C7015"/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</row>
    <row r="7016" spans="2:20" x14ac:dyDescent="0.2">
      <c r="B7016"/>
      <c r="C7016"/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</row>
    <row r="7017" spans="2:20" x14ac:dyDescent="0.2">
      <c r="B7017"/>
      <c r="C7017"/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</row>
    <row r="7018" spans="2:20" x14ac:dyDescent="0.2">
      <c r="B7018"/>
      <c r="C7018"/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</row>
    <row r="7019" spans="2:20" x14ac:dyDescent="0.2">
      <c r="B7019"/>
      <c r="C7019"/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</row>
    <row r="7020" spans="2:20" x14ac:dyDescent="0.2">
      <c r="B7020"/>
      <c r="C7020"/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</row>
    <row r="7021" spans="2:20" x14ac:dyDescent="0.2">
      <c r="B7021"/>
      <c r="C7021"/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</row>
    <row r="7022" spans="2:20" x14ac:dyDescent="0.2">
      <c r="B7022"/>
      <c r="C7022"/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</row>
    <row r="7023" spans="2:20" x14ac:dyDescent="0.2">
      <c r="B7023"/>
      <c r="C7023"/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</row>
    <row r="7024" spans="2:20" x14ac:dyDescent="0.2">
      <c r="B7024"/>
      <c r="C7024"/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</row>
    <row r="7025" spans="2:20" x14ac:dyDescent="0.2">
      <c r="B7025"/>
      <c r="C7025"/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</row>
    <row r="7026" spans="2:20" x14ac:dyDescent="0.2">
      <c r="B7026"/>
      <c r="C7026"/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</row>
    <row r="7027" spans="2:20" x14ac:dyDescent="0.2">
      <c r="B7027"/>
      <c r="C7027"/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</row>
    <row r="7028" spans="2:20" x14ac:dyDescent="0.2">
      <c r="B7028"/>
      <c r="C7028"/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</row>
    <row r="7029" spans="2:20" x14ac:dyDescent="0.2">
      <c r="B7029"/>
      <c r="C7029"/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</row>
    <row r="7030" spans="2:20" x14ac:dyDescent="0.2">
      <c r="B7030"/>
      <c r="C7030"/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</row>
    <row r="7031" spans="2:20" x14ac:dyDescent="0.2">
      <c r="B7031"/>
      <c r="C7031"/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</row>
    <row r="7032" spans="2:20" x14ac:dyDescent="0.2">
      <c r="B7032"/>
      <c r="C7032"/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</row>
    <row r="7033" spans="2:20" x14ac:dyDescent="0.2">
      <c r="B7033"/>
      <c r="C7033"/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</row>
    <row r="7034" spans="2:20" x14ac:dyDescent="0.2">
      <c r="B7034"/>
      <c r="C7034"/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</row>
    <row r="7035" spans="2:20" x14ac:dyDescent="0.2">
      <c r="B7035"/>
      <c r="C7035"/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</row>
    <row r="7036" spans="2:20" x14ac:dyDescent="0.2">
      <c r="B7036"/>
      <c r="C7036"/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</row>
    <row r="7037" spans="2:20" x14ac:dyDescent="0.2">
      <c r="B7037"/>
      <c r="C7037"/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</row>
    <row r="7038" spans="2:20" x14ac:dyDescent="0.2">
      <c r="B7038"/>
      <c r="C7038"/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</row>
    <row r="7039" spans="2:20" x14ac:dyDescent="0.2">
      <c r="B7039"/>
      <c r="C7039"/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</row>
    <row r="7040" spans="2:20" x14ac:dyDescent="0.2">
      <c r="B7040"/>
      <c r="C7040"/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</row>
    <row r="7041" spans="2:20" x14ac:dyDescent="0.2">
      <c r="B7041"/>
      <c r="C7041"/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</row>
    <row r="7042" spans="2:20" x14ac:dyDescent="0.2">
      <c r="B7042"/>
      <c r="C7042"/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</row>
    <row r="7043" spans="2:20" x14ac:dyDescent="0.2">
      <c r="B7043"/>
      <c r="C7043"/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</row>
    <row r="7044" spans="2:20" x14ac:dyDescent="0.2">
      <c r="B7044"/>
      <c r="C7044"/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</row>
    <row r="7045" spans="2:20" x14ac:dyDescent="0.2">
      <c r="B7045"/>
      <c r="C7045"/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</row>
    <row r="7046" spans="2:20" x14ac:dyDescent="0.2">
      <c r="B7046"/>
      <c r="C7046"/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</row>
    <row r="7047" spans="2:20" x14ac:dyDescent="0.2">
      <c r="B7047"/>
      <c r="C7047"/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</row>
    <row r="7048" spans="2:20" x14ac:dyDescent="0.2">
      <c r="B7048"/>
      <c r="C7048"/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</row>
    <row r="7049" spans="2:20" x14ac:dyDescent="0.2">
      <c r="B7049"/>
      <c r="C7049"/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</row>
    <row r="7050" spans="2:20" x14ac:dyDescent="0.2">
      <c r="B7050"/>
      <c r="C7050"/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</row>
    <row r="7051" spans="2:20" x14ac:dyDescent="0.2">
      <c r="B7051"/>
      <c r="C7051"/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</row>
    <row r="7052" spans="2:20" x14ac:dyDescent="0.2">
      <c r="B7052"/>
      <c r="C7052"/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</row>
    <row r="7053" spans="2:20" x14ac:dyDescent="0.2">
      <c r="B7053"/>
      <c r="C7053"/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</row>
    <row r="7054" spans="2:20" x14ac:dyDescent="0.2">
      <c r="B7054"/>
      <c r="C7054"/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</row>
    <row r="7055" spans="2:20" x14ac:dyDescent="0.2">
      <c r="B7055"/>
      <c r="C7055"/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</row>
    <row r="7056" spans="2:20" x14ac:dyDescent="0.2">
      <c r="B7056"/>
      <c r="C7056"/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</row>
    <row r="7057" spans="2:20" x14ac:dyDescent="0.2">
      <c r="B7057"/>
      <c r="C7057"/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</row>
    <row r="7058" spans="2:20" x14ac:dyDescent="0.2">
      <c r="B7058"/>
      <c r="C7058"/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</row>
    <row r="7059" spans="2:20" x14ac:dyDescent="0.2">
      <c r="B7059"/>
      <c r="C7059"/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</row>
    <row r="7060" spans="2:20" x14ac:dyDescent="0.2">
      <c r="B7060"/>
      <c r="C7060"/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</row>
    <row r="7061" spans="2:20" x14ac:dyDescent="0.2">
      <c r="B7061"/>
      <c r="C7061"/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</row>
    <row r="7062" spans="2:20" x14ac:dyDescent="0.2">
      <c r="B7062"/>
      <c r="C7062"/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</row>
    <row r="7063" spans="2:20" x14ac:dyDescent="0.2">
      <c r="B7063"/>
      <c r="C7063"/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</row>
    <row r="7064" spans="2:20" x14ac:dyDescent="0.2">
      <c r="B7064"/>
      <c r="C7064"/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</row>
    <row r="7065" spans="2:20" x14ac:dyDescent="0.2">
      <c r="B7065"/>
      <c r="C7065"/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</row>
    <row r="7066" spans="2:20" x14ac:dyDescent="0.2">
      <c r="B7066"/>
      <c r="C7066"/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</row>
    <row r="7067" spans="2:20" x14ac:dyDescent="0.2">
      <c r="B7067"/>
      <c r="C7067"/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</row>
    <row r="7068" spans="2:20" x14ac:dyDescent="0.2">
      <c r="B7068"/>
      <c r="C7068"/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</row>
    <row r="7069" spans="2:20" x14ac:dyDescent="0.2">
      <c r="B7069"/>
      <c r="C7069"/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</row>
    <row r="7070" spans="2:20" x14ac:dyDescent="0.2">
      <c r="B7070"/>
      <c r="C7070"/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</row>
    <row r="7071" spans="2:20" x14ac:dyDescent="0.2">
      <c r="B7071"/>
      <c r="C7071"/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</row>
    <row r="7072" spans="2:20" x14ac:dyDescent="0.2">
      <c r="B7072"/>
      <c r="C7072"/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</row>
    <row r="7073" spans="2:20" x14ac:dyDescent="0.2">
      <c r="B7073"/>
      <c r="C7073"/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</row>
    <row r="7074" spans="2:20" x14ac:dyDescent="0.2">
      <c r="B7074"/>
      <c r="C7074"/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</row>
  </sheetData>
  <mergeCells count="1">
    <mergeCell ref="B1:B2"/>
  </mergeCells>
  <phoneticPr fontId="2" type="noConversion"/>
  <dataValidations xWindow="572" yWindow="311" count="1">
    <dataValidation type="list" allowBlank="1" showInputMessage="1" showErrorMessage="1" promptTitle="Select Time Series for Graph" prompt="Choose a Time Series to be Graphed" sqref="D8:D10">
      <formula1>$IJ$3:$IJ$25</formula1>
    </dataValidation>
  </dataValidations>
  <printOptions horizontalCentered="1"/>
  <pageMargins left="0.14000000000000001" right="0.16" top="1" bottom="1" header="0.5" footer="0.5"/>
  <pageSetup scale="70" orientation="landscape" r:id="rId3"/>
  <headerFooter alignWithMargins="0"/>
  <ignoredErrors>
    <ignoredError sqref="A1:XFD7 A7075:XFD1048576 A91:A107 IT91:XFD107 A87:A90 A22:A33 U22:XFD33 A34:A43 U34:XFD43 A20:A21 U20:XFD21 A19 U19:XFD19 A18 U18:XFD18 A17 U17:XFD17 A16 U16:XFD16 A15 U15:XFD15 A14 T14:XFD14 A44 U44:XFD44 A45:A65 U45:XFD65 A66:A86 U66:XFD86 U91:IQ107 U87:XFD90 A108:A128 U109:XFD128 A129:A149 U129:XFD149 A150:A170 U150:XFD170 A11:XFD13 A8:C8 E8:XFD8 A9:C9 E9:XFD9 A10:C10 E10:XFD10 U108:IQ108 IT108:XFD108 A171:A7073 U171:XFD7073 A7074 U7074:XFD7074" emptyCellReference="1"/>
  </ignoredError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C1:C4"/>
  <sheetViews>
    <sheetView showGridLines="0" showRowColHeaders="0" workbookViewId="0"/>
  </sheetViews>
  <sheetFormatPr defaultRowHeight="12.75" x14ac:dyDescent="0.2"/>
  <cols>
    <col min="1" max="1" width="22" bestFit="1" customWidth="1"/>
    <col min="2" max="2" width="6.42578125" bestFit="1" customWidth="1"/>
    <col min="3" max="3" width="25.140625" bestFit="1" customWidth="1"/>
    <col min="4" max="4" width="21.42578125" bestFit="1" customWidth="1"/>
    <col min="5" max="5" width="20.7109375" bestFit="1" customWidth="1"/>
    <col min="6" max="6" width="20.28515625" bestFit="1" customWidth="1"/>
    <col min="7" max="7" width="26.42578125" bestFit="1" customWidth="1"/>
    <col min="8" max="8" width="36.28515625" bestFit="1" customWidth="1"/>
    <col min="9" max="9" width="30.7109375" bestFit="1" customWidth="1"/>
    <col min="10" max="10" width="19.85546875" customWidth="1"/>
    <col min="11" max="11" width="30.5703125" customWidth="1"/>
    <col min="12" max="12" width="40.85546875" customWidth="1"/>
    <col min="13" max="13" width="29.140625" bestFit="1" customWidth="1"/>
    <col min="14" max="14" width="31.7109375" bestFit="1" customWidth="1"/>
    <col min="15" max="15" width="26.85546875" bestFit="1" customWidth="1"/>
    <col min="16" max="16" width="29.7109375" bestFit="1" customWidth="1"/>
    <col min="17" max="17" width="24.5703125" bestFit="1" customWidth="1"/>
    <col min="18" max="18" width="28.28515625" bestFit="1" customWidth="1"/>
    <col min="19" max="19" width="29.42578125" bestFit="1" customWidth="1"/>
    <col min="20" max="20" width="27.7109375" bestFit="1" customWidth="1"/>
    <col min="21" max="21" width="23.85546875" bestFit="1" customWidth="1"/>
    <col min="22" max="22" width="26.28515625" bestFit="1" customWidth="1"/>
  </cols>
  <sheetData>
    <row r="1" spans="3:3" x14ac:dyDescent="0.2">
      <c r="C1" s="1"/>
    </row>
    <row r="3" spans="3:3" x14ac:dyDescent="0.2">
      <c r="C3" s="4"/>
    </row>
    <row r="4" spans="3:3" x14ac:dyDescent="0.2">
      <c r="C4" s="2"/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23" sqref="A1:XFD1048576"/>
    </sheetView>
  </sheetViews>
  <sheetFormatPr defaultRowHeight="12.75" x14ac:dyDescent="0.2"/>
  <cols>
    <col min="1" max="1" width="4.85546875" customWidth="1"/>
    <col min="2" max="2" width="4.85546875" bestFit="1" customWidth="1"/>
    <col min="3" max="3" width="2" customWidth="1"/>
  </cols>
  <sheetData>
    <row r="1" spans="1:3" x14ac:dyDescent="0.2">
      <c r="A1" t="s">
        <v>93</v>
      </c>
      <c r="B1" t="s">
        <v>94</v>
      </c>
      <c r="C1">
        <v>1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ReportPeriodMap</vt:lpstr>
      <vt:lpstr>Export Report</vt:lpstr>
      <vt:lpstr>ReportCriteria</vt:lpstr>
      <vt:lpstr>SWMETA2</vt:lpstr>
      <vt:lpstr>ReportCriteria!ExternalData_1</vt:lpstr>
      <vt:lpstr>ReportPeriodMap!ExternalData_1</vt:lpstr>
      <vt:lpstr>SWMETA2!ExternalData_1</vt:lpstr>
    </vt:vector>
  </TitlesOfParts>
  <Company>steelwedge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blegrand</dc:creator>
  <cp:lastModifiedBy>esrikanthreddy</cp:lastModifiedBy>
  <cp:lastPrinted>2007-04-09T19:34:25Z</cp:lastPrinted>
  <dcterms:created xsi:type="dcterms:W3CDTF">2005-03-12T00:59:49Z</dcterms:created>
  <dcterms:modified xsi:type="dcterms:W3CDTF">2013-02-06T09:57:18Z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Rogerson L u648464</vt:lpwstr>
  </property>
  <property fmtid="{D5CDD505-2E9C-101B-9397-08002B2CF9AE}" pid="3" name="Information_Classification">
    <vt:lpwstr>DOW CONFIDENTIAL - Do not share without permission</vt:lpwstr>
  </property>
  <property fmtid="{D5CDD505-2E9C-101B-9397-08002B2CF9AE}" pid="4" name="Record_Title_ID">
    <vt:lpwstr>73</vt:lpwstr>
  </property>
  <property fmtid="{D5CDD505-2E9C-101B-9397-08002B2CF9AE}" pid="5" name="Initial_Creation_Date">
    <vt:lpwstr>03/11/2005 6:59:49 PM</vt:lpwstr>
  </property>
  <property fmtid="{D5CDD505-2E9C-101B-9397-08002B2CF9AE}" pid="6" name="Retention_Period_Start_Date">
    <vt:lpwstr/>
  </property>
  <property fmtid="{D5CDD505-2E9C-101B-9397-08002B2CF9AE}" pid="7" name="Last_Reviewed_Date">
    <vt:lpwstr/>
  </property>
  <property fmtid="{D5CDD505-2E9C-101B-9397-08002B2CF9AE}" pid="8" name="Retention_Review_Frequency">
    <vt:lpwstr/>
  </property>
</Properties>
</file>